
<file path=[Content_Types].xml><?xml version="1.0" encoding="utf-8"?>
<Types xmlns="http://schemas.openxmlformats.org/package/2006/content-types">
  <Default Extension="jpg" ContentType="image/jpeg"/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persons/person.xml" ContentType="application/vnd.ms-excel.person+xml"/>
  <Override PartName="/xl/drawings/drawing1.xml" ContentType="application/vnd.openxmlformats-officedocument.drawing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threadedComments/threadedComment1.xml" ContentType="application/vnd.ms-excel.threadedcomments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4.xml" ContentType="application/vnd.openxmlformats-officedocument.spreadsheetml.worksheet+xml"/>
  <Override PartName="/xl/comments2.xml" ContentType="application/vnd.openxmlformats-officedocument.spreadsheetml.comments+xml"/>
  <Override PartName="/xl/worksheets/sheet23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4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readedComments/threadedComment2.xml" ContentType="application/vnd.ms-excel.threadedcomment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功能菜单" sheetId="1" r:id="rId4"/>
    <sheet name="一期能源指标" sheetId="2" r:id="rId5"/>
    <sheet name="二期能源指标" sheetId="3" r:id="rId6"/>
    <sheet name="一期 FCU " sheetId="4" r:id="rId7"/>
    <sheet name="二期一般空调" sheetId="5" r:id="rId8"/>
    <sheet name="二期  GEXEEX" sheetId="6" r:id="rId9"/>
    <sheet name="二期  能源 机械  90℃ 水" sheetId="7" r:id="rId10"/>
    <sheet name="二期  能源 机械  38℃ 水" sheetId="8" r:id="rId11"/>
    <sheet name="二期  能源 机械  6℃ 水" sheetId="9" r:id="rId12"/>
    <sheet name="二期  能源 机械  12℃ 水" sheetId="10" r:id="rId13"/>
    <sheet name="一期  能源 机械  90℃ 水" sheetId="11" r:id="rId14"/>
    <sheet name="一期  能源 机械  12℃ 水" sheetId="12" r:id="rId15"/>
    <sheet name="一期  能源 机械  38℃ 水" sheetId="13" r:id="rId16"/>
    <sheet name="一期  能源 机械  6℃ 水" sheetId="14" r:id="rId17"/>
    <sheet name="一期 机械科 耗电量 定频 计算" sheetId="15" r:id="rId18"/>
    <sheet name="供给侧" sheetId="16" r:id="rId19"/>
    <sheet name="消耗侧" sheetId="17" r:id="rId20"/>
    <sheet name="系统能效" sheetId="18" r:id="rId21"/>
    <sheet name="能流" sheetId="19" r:id="rId22"/>
    <sheet name="单价" sheetId="20" r:id="rId23"/>
    <sheet name="焓值表" sheetId="21" r:id="rId24"/>
    <sheet name="导出模板" sheetId="22" r:id="rId25"/>
    <sheet name="报表" sheetId="23" r:id="rId26"/>
    <sheet name="BOQ" sheetId="24" r:id="rId27"/>
    <sheet name="能源开发进度" sheetId="25" r:id="rId28"/>
    <sheet name="机械能源 定频设备" sheetId="26" r:id="rId29"/>
  </sheets>
  <definedNames>
    <definedName name="Z_3FE9BF6A_5F10_4E27_8B6B_F40B4691E9E9_.wvu.FilterData" localSheetId="1" hidden="true">'一期能源指标'!$A$1:$Y$641</definedName>
    <definedName name="Z_3FE9BF6A_5F10_4E27_8B6B_F40B4691E9E9_.wvu.Cols" localSheetId="1" hidden="true">'一期能源指标'!$A:$A,'一期能源指标'!$H:$H,'一期能源指标'!$I:$I,'一期能源指标'!$J:$J,'一期能源指标'!$K:$K,'一期能源指标'!$L:$L,'一期能源指标'!$M:$M,'一期能源指标'!$N:$N,'一期能源指标'!$O:$O</definedName>
  </definedNames>
  <calcPr/>
  <customWorkbookViews>
    <customWorkbookView name="王连豪 的视图" guid="{3FE9BF6A-5F10-4E27-8B6B-F40B4691E9E9}" maximized="true" windowWidth="1415" windowHeight="872" activeSheetId="2"/>
  </customWorkbookViews>
</workbook>
</file>

<file path=xl/comments1.xml><?xml version="1.0" encoding="utf-8"?>
<comments xmlns="http://schemas.openxmlformats.org/spreadsheetml/2006/main">
  <authors>
    <author>tc={0FA8D576-042E-49C0-9B63-AE35E3192FE3}</author>
  </authors>
  <commentList>
    <comment ref="F178" authorId="0">
      <text>
        <r>
          <t>这个没有那么长不用放过去</t>
        </r>
      </text>
    </comment>
  </commentList>
</comments>
</file>

<file path=xl/comments2.xml><?xml version="1.0" encoding="utf-8"?>
<comments xmlns="http://schemas.openxmlformats.org/spreadsheetml/2006/main">
  <authors>
    <author>tc={7C83CFE1-A5E6-4930-8A0D-30615B77E902}</author>
  </authors>
  <commentList>
    <comment ref="J4" authorId="0">
      <text>
        <r>
          <t>原来没做差已更新</t>
        </r>
      </text>
    </comment>
  </commentList>
</comments>
</file>

<file path=xl/sharedStrings.xml><?xml version="1.0" encoding="utf-8"?>
<sst xmlns="http://schemas.openxmlformats.org/spreadsheetml/2006/main" count="6235" uniqueCount="6235">
  <si>
    <t/>
  </si>
  <si>
    <t>shuzu</t>
  </si>
  <si>
    <t>二级</t>
  </si>
  <si>
    <t>三级</t>
  </si>
  <si>
    <t>四级</t>
  </si>
  <si>
    <t>五级</t>
  </si>
  <si>
    <t>是否计算能效</t>
  </si>
  <si>
    <t>是否计算负荷</t>
  </si>
  <si>
    <t>产出</t>
  </si>
  <si>
    <t>一期仪表类型</t>
  </si>
  <si>
    <t>一期产出最大值</t>
  </si>
  <si>
    <t>二期产出最大值@张天越</t>
  </si>
  <si>
    <t>指标名称</t>
  </si>
  <si>
    <t>全厂</t>
  </si>
  <si>
    <t>厂务</t>
  </si>
  <si>
    <t>水科</t>
  </si>
  <si>
    <t>纯水生产线系统</t>
  </si>
  <si>
    <t>UPW</t>
  </si>
  <si>
    <t>Y</t>
  </si>
  <si>
    <t>纯水</t>
  </si>
  <si>
    <t>Scada</t>
  </si>
  <si>
    <t>1680m³/d</t>
  </si>
  <si>
    <t>4320m³/d</t>
  </si>
  <si>
    <t>纯水生产线系统UPW纯水产出量</t>
  </si>
  <si>
    <t>LSR</t>
  </si>
  <si>
    <t>CW水</t>
  </si>
  <si>
    <t>1440m³/d</t>
  </si>
  <si>
    <t>2520m³/d</t>
  </si>
  <si>
    <t>纯水生产线系统LSRCW水产出量</t>
  </si>
  <si>
    <t>Rinse</t>
  </si>
  <si>
    <t>制程回收水</t>
  </si>
  <si>
    <t>2160m³/d</t>
  </si>
  <si>
    <t>纯水生产线系统Rinse制程回收水产出量</t>
  </si>
  <si>
    <t>纯水验证线系统</t>
  </si>
  <si>
    <t>无验证线</t>
  </si>
  <si>
    <t>纯水验证线系统UPW纯水产出量</t>
  </si>
  <si>
    <t>废水系统</t>
  </si>
  <si>
    <t>废水处理量</t>
  </si>
  <si>
    <t>1988m³/d</t>
  </si>
  <si>
    <t>5520m³/d</t>
  </si>
  <si>
    <t>废水系统废水处理量</t>
  </si>
  <si>
    <t>给排水系统</t>
  </si>
  <si>
    <t>N</t>
  </si>
  <si>
    <t>供水量</t>
  </si>
  <si>
    <t>手抄</t>
  </si>
  <si>
    <t>3070m³/d</t>
  </si>
  <si>
    <t>给排水系统供水量</t>
  </si>
  <si>
    <t>机械科</t>
  </si>
  <si>
    <t>CUS中央动力系统
消耗冷水kwh/m³，热水GJ/m³；供给冷水kwh/m³，热水GJ/m³；负荷冷水kw/m³，热水kw/m³；</t>
  </si>
  <si>
    <t>中温冷冻水系统</t>
  </si>
  <si>
    <t>12℃水</t>
  </si>
  <si>
    <t>2840m³/h</t>
  </si>
  <si>
    <t>22896 Kw</t>
  </si>
  <si>
    <t>中温冷冻水系统12℃水产出量，m³-kw：6.978</t>
  </si>
  <si>
    <t>低温冷冻水系统</t>
  </si>
  <si>
    <t>6℃水</t>
  </si>
  <si>
    <t>800m³/h</t>
  </si>
  <si>
    <t>4254 Kw</t>
  </si>
  <si>
    <t>低温冷冻水系统6℃水产出量，m³-kw：3.489</t>
  </si>
  <si>
    <t>市政天然气系统</t>
  </si>
  <si>
    <t>无</t>
  </si>
  <si>
    <t>/</t>
  </si>
  <si>
    <t>NA</t>
  </si>
  <si>
    <t>柴油系统</t>
  </si>
  <si>
    <t>15m³/h</t>
  </si>
  <si>
    <t>冷却水系统</t>
  </si>
  <si>
    <t>冷却水</t>
  </si>
  <si>
    <t>5180m³/h</t>
  </si>
  <si>
    <t>冷却水系统冷却水产出量</t>
  </si>
  <si>
    <t>热水（90℃）系统</t>
  </si>
  <si>
    <t>90℃水</t>
  </si>
  <si>
    <t>440m³/h</t>
  </si>
  <si>
    <t>11324 Kw</t>
  </si>
  <si>
    <t>热水（90℃）系统90°C水产出量，m³-kw：23.26</t>
  </si>
  <si>
    <t>热水（38℃）系统</t>
  </si>
  <si>
    <t>38℃水</t>
  </si>
  <si>
    <t>500m³/h</t>
  </si>
  <si>
    <t>8937 Kw</t>
  </si>
  <si>
    <t>热水（38℃）系统38℃水产出量，m³-kw：11.63</t>
  </si>
  <si>
    <t>GHVAC系统</t>
  </si>
  <si>
    <t>FAB一般空调系统（NMAU、AHU）</t>
  </si>
  <si>
    <t>风量</t>
  </si>
  <si>
    <t>113700m³/h+155385m³/h</t>
  </si>
  <si>
    <t>103200m³/h + 395500m³/h</t>
  </si>
  <si>
    <t>FAB一般排风系统（事故排、一般排）</t>
  </si>
  <si>
    <t>CUB一般空调系统（NMAU、AHU、FCU）</t>
  </si>
  <si>
    <t>49500m³/h</t>
  </si>
  <si>
    <t>CUB一般排风系统（事故排、一般排）</t>
  </si>
  <si>
    <t>@王连豪</t>
  </si>
  <si>
    <t>PMD一般排风系统（事故排、一般排）</t>
  </si>
  <si>
    <t>PMD车库一般排风系统</t>
  </si>
  <si>
    <t>PMD厨房一般排风系统</t>
  </si>
  <si>
    <t>HPM/SGS一般空调系统（NMAU、AHU、FCU）</t>
  </si>
  <si>
    <t>30800m³/h</t>
  </si>
  <si>
    <t>60000m³/h</t>
  </si>
  <si>
    <t>HPM/SGS一般排风系统（事故排、一般排）</t>
  </si>
  <si>
    <t>PCW/PV/HV系统</t>
  </si>
  <si>
    <t>HV系统</t>
  </si>
  <si>
    <t>PCW系统</t>
  </si>
  <si>
    <t>16.5℃冷却水</t>
  </si>
  <si>
    <t>1100m³/h</t>
  </si>
  <si>
    <t>高压1640、低压220</t>
  </si>
  <si>
    <t>PCW系统16.5°C冷却水产出量</t>
  </si>
  <si>
    <t>PV系统</t>
  </si>
  <si>
    <t>工艺排气系统</t>
  </si>
  <si>
    <t>EPI一般排气系统</t>
  </si>
  <si>
    <t>EPI酸性排气系统</t>
  </si>
  <si>
    <t>一般排气系统</t>
  </si>
  <si>
    <t>碱性排气系统</t>
  </si>
  <si>
    <t>酸性排气系统</t>
  </si>
  <si>
    <t>220000m³/h</t>
  </si>
  <si>
    <t>含砷排气系统</t>
  </si>
  <si>
    <t>有机废气处理系统</t>
  </si>
  <si>
    <t>80000m³/h</t>
  </si>
  <si>
    <t>洁净室系统</t>
  </si>
  <si>
    <t>CR-FCU系统</t>
  </si>
  <si>
    <t>CR照明系统</t>
  </si>
  <si>
    <t>DCC系统</t>
  </si>
  <si>
    <t>FFU系统</t>
  </si>
  <si>
    <t>MAU系统</t>
  </si>
  <si>
    <t>气化科</t>
  </si>
  <si>
    <t>大宗气系统</t>
  </si>
  <si>
    <t>特气&amp;GMS&amp;化学品 系统</t>
  </si>
  <si>
    <t>机台</t>
  </si>
  <si>
    <t>天车系统</t>
  </si>
  <si>
    <t>区域机台</t>
  </si>
  <si>
    <t>CPM</t>
  </si>
  <si>
    <t>DIFF</t>
  </si>
  <si>
    <t>ETCH</t>
  </si>
  <si>
    <t>MMT</t>
  </si>
  <si>
    <t>Litho</t>
  </si>
  <si>
    <t>PVD/CVD</t>
  </si>
  <si>
    <t>WET</t>
  </si>
  <si>
    <t>LAB</t>
  </si>
  <si>
    <t>其他</t>
  </si>
  <si>
    <t>IT</t>
  </si>
  <si>
    <t>数据机房</t>
  </si>
  <si>
    <t>办公系统</t>
  </si>
  <si>
    <t>物料管理</t>
  </si>
  <si>
    <t>库房</t>
  </si>
  <si>
    <t>运输系统</t>
  </si>
  <si>
    <t>总务PMD电力系统</t>
  </si>
  <si>
    <t>科室</t>
  </si>
  <si>
    <t>验证结果</t>
  </si>
  <si>
    <t>a</t>
  </si>
  <si>
    <t>是否折标煤</t>
  </si>
  <si>
    <t>是否碳排放</t>
  </si>
  <si>
    <t>是否费用</t>
  </si>
  <si>
    <t>是否换算GJ</t>
  </si>
  <si>
    <t>*指标名称</t>
  </si>
  <si>
    <t>指标编码</t>
  </si>
  <si>
    <t>*指标单位</t>
  </si>
  <si>
    <t>保留位数</t>
  </si>
  <si>
    <t>标签</t>
  </si>
  <si>
    <t>*指标类型</t>
  </si>
  <si>
    <t>*生成衍生指标</t>
  </si>
  <si>
    <t>*所属厂区</t>
  </si>
  <si>
    <t>监控实体类型</t>
  </si>
  <si>
    <t>监控实体</t>
  </si>
  <si>
    <t>监控物料</t>
  </si>
  <si>
    <t>*指标来源</t>
  </si>
  <si>
    <t>是否需要计算</t>
  </si>
  <si>
    <t>是否复杂指标</t>
  </si>
  <si>
    <t>计算公式</t>
  </si>
  <si>
    <t>所需点位</t>
  </si>
  <si>
    <t>*绑定点位</t>
  </si>
  <si>
    <t>需要积分点位</t>
  </si>
  <si>
    <t>需要做差点位</t>
  </si>
  <si>
    <t>客户点表是否有点(辅助列)</t>
  </si>
  <si>
    <t>设备编码
(辅助列)</t>
  </si>
  <si>
    <t>电科</t>
  </si>
  <si>
    <t>供给计量</t>
  </si>
  <si>
    <t>总用电量</t>
  </si>
  <si>
    <t>F2_POWER_FAB_1_MV_10M_PM\MMTR1\TotWh_1950_CALCULATE</t>
  </si>
  <si>
    <t>kWh</t>
  </si>
  <si>
    <t>供给</t>
  </si>
  <si>
    <t>电</t>
  </si>
  <si>
    <t>SCADA</t>
  </si>
  <si>
    <t>F2_POWER_FAB_1_MV_10M_PM\MMTR1\TotWh+F2_POWER_FAB_1_MV_20M_PM\MMTR1\TotWh+F2_POWER_FAB_1_MV_30M_PM\MMTR1\TotWh +F2_POWER_FAB_1_MV_40M_PM\MMTR1\TotWh+F2_POWER_CUB_5_MV_50M_PM\MMTR1\TotWh+F2_POWER_CUB_5_MV_60M_PM\MMTR1\TotWh</t>
  </si>
  <si>
    <t>F2_POWER_FAB_1_MV_10M_PM\MMTR1\TotWh|F2_POWER_FAB_1_MV_20M_PM\MMTR1\TotWh|F2_POWER_FAB_1_MV_30M_PM\MMTR1\TotWh|F2_POWER_FAB_1_MV_40M_PM\MMTR1\TotWh|F2_POWER_CUB_5_MV_50M_PM\MMTR1\TotWh|F2_POWER_CUB_5_MV_60M_PM\MMTR1\TotWh</t>
  </si>
  <si>
    <t>F2_POWER_FAB_1_MV_10M_PM\MMTR1\TotWh</t>
  </si>
  <si>
    <t>F2_POWER_FAB_1_MV_10M_PM\MMTR1\TotWh|F2_POWER_FAB_1_MV_20M_PM\MMTR1\TotWh|F2_POWER_FAB_1_MV_30M_PM\MMTR1\TotWh |F2_POWER_FAB_1_MV_40M_PM\MMTR1\TotWh|F2_POWER_CUB_5_MV_50M_PM\MMTR1\TotWh|F2_POWER_CUB_5_MV_60M_PM\MMTR1\TotWh</t>
  </si>
  <si>
    <t>厂务用电量</t>
  </si>
  <si>
    <t>F2_POWER_FAB_1_MV_40D_PM\MMTR1\DmdWh_2632_CALCULATE</t>
  </si>
  <si>
    <t>消耗</t>
  </si>
  <si>
    <t>F2_POWER_FAB_1_MV_30C_PM\MMTR1\DmdWh+F2_POWER_FAB_1_MV_40C_PM\MMTR1\DmdWh +F2_POWER_FAB_1_MV_30D_PM\MMTR1\DmdWh+F2_POWER_FAB_1_MV_40D_PM\MMTR1\DmdWh+F2_POWER_FAB_1_MV_30E_PM\MMTR1\DmdWh+F2_POWER_FAB_1_MV_40E_PM\MMTR1\DmdWh+F2_POWER_FAB_1_MV_30F_PM\MMTR1\DmdWh+F2_POWER_FAB_1_MV_40F_PM\MMTR1\DmdWh+F2_POWER_CUB_5_MV_50M_PM\MMTR01\DmdWh+F2_POWER_CUB_5_MV_60M_PM\MMTR01\DmdWh</t>
  </si>
  <si>
    <t>F2_POWER_FAB_1_MV_30C_PM\MMTR1\DmdWh|F2_POWER_FAB_1_MV_40C_PM\MMTR1\DmdWh|F2_POWER_FAB_1_MV_30D_PM\MMTR1\DmdWh|F2_POWER_FAB_1_MV_40D_PM\MMTR1\DmdWh|F2_POWER_FAB_1_MV_30E_PM\MMTR1\DmdWh|F2_POWER_FAB_1_MV_40E_PM\MMTR1\DmdWh|F2_POWER_FAB_1_MV_30F_PM\MMTR1\DmdWh|F2_POWER_FAB_1_MV_40F_PM\MMTR1\DmdWh|F2_POWER_CUB_5_MV_50M_PM\MMTR01\DmdWh|F2_POWER_CUB_5_MV_60M_PM\MMTR01\DmdWh</t>
  </si>
  <si>
    <t>F2_POWER_FAB_1_MV_40D_PM\MMTR1\DmdWh</t>
  </si>
  <si>
    <t>机台用电量</t>
  </si>
  <si>
    <t>F2_POWER_FAB_1_MV_10M_PM\MMTR1\TotWh_5826_CALCULATE</t>
  </si>
  <si>
    <t>F2_POWER_FAB_1_MV_10M_PM\MMTR1\TotWh+F2_POWER_FAB_1_MV_20M_PM\MMTR1\TotWh+F2_POWER_FAB_1_MV_30A_PM\MMTR1\DmdWh+F2_POWER_FAB_1_MV_40A_PM\MMTR1\DmdWh+F2_POWER_FAB_1_MV_30B_PM\MMTR1\DmdWh +F2_POWER_FAB_1_MV_40B_PM\MMTR1\DmdWh</t>
  </si>
  <si>
    <t>F2_POWER_FAB_1_MV_10M_PM\MMTR1\TotWh|F2_POWER_FAB_1_MV_20M_PM\MMTR1\TotWh|F2_POWER_FAB_1_MV_30A_PM\MMTR1\DmdWh|F2_POWER_FAB_1_MV_40A_PM\MMTR1\DmdWh|F2_POWER_FAB_1_MV_30B_PM\MMTR1\DmdWh|F2_POWER_FAB_1_MV_40B_PM\MMTR1\DmdWh</t>
  </si>
  <si>
    <t>F2_POWER_FAB_1_MV_10M_PM\MMTR1\TotWh|F2_POWER_FAB_1_MV_20M_PM\MMTR1\TotWh|F2_POWER_FAB_1_MV_30A_PM\MMTR1\DmdWh|F2_POWER_FAB_1_MV_40A_PM\MMTR1\DmdWh|F2_POWER_FAB_1_MV_30B_PM\MMTR1\DmdWh |F2_POWER_FAB_1_MV_40B_PM\MMTR1\DmdWh</t>
  </si>
  <si>
    <t>自来水供给总量</t>
  </si>
  <si>
    <t>WATER_BALANCE_POINT_1</t>
  </si>
  <si>
    <t>m³</t>
  </si>
  <si>
    <t>自来水</t>
  </si>
  <si>
    <t>IFP</t>
  </si>
  <si>
    <t>再生水供给总量</t>
  </si>
  <si>
    <t>WATER_BALANCE_POINT_2</t>
  </si>
  <si>
    <t>再生水</t>
  </si>
  <si>
    <t>天然气供给总量</t>
  </si>
  <si>
    <t>LNG_ODdata_CALCULATE</t>
  </si>
  <si>
    <t>天然气</t>
  </si>
  <si>
    <t>MICH_GAS_VOC1_METER+MICH_GAS_VOC2_METER+MICH_GAS_EPI_METER</t>
  </si>
  <si>
    <t>MICH_GAS_VOC1_METER|MICH_GAS_VOC2_METER|MICH_GAS_EPI_METER</t>
  </si>
  <si>
    <t>MICH_GAS_VOC1_METER</t>
  </si>
  <si>
    <t>热水供给总量</t>
  </si>
  <si>
    <t>HHW_OD_data_CALCULATE</t>
  </si>
  <si>
    <t>t</t>
  </si>
  <si>
    <t>热水</t>
  </si>
  <si>
    <t>蒸汽供给总量</t>
  </si>
  <si>
    <t>STEAM_OD_data_CALCULATE</t>
  </si>
  <si>
    <t>蒸汽</t>
  </si>
  <si>
    <t>CDA供给总量</t>
  </si>
  <si>
    <t>系统建设中无点位</t>
  </si>
  <si>
    <t>N2供给总量</t>
  </si>
  <si>
    <t>H2供给总量</t>
  </si>
  <si>
    <t>O2供给总量</t>
  </si>
  <si>
    <t>Ar供给总量</t>
  </si>
  <si>
    <t>He供给总量</t>
  </si>
  <si>
    <t>CO2供给总量</t>
  </si>
  <si>
    <t>供给负荷</t>
  </si>
  <si>
    <t>MV_10M容量</t>
  </si>
  <si>
    <t>F2_POWER_FAB_1_MV_10M_PM\MMXU1\TotVA</t>
  </si>
  <si>
    <t>kVA</t>
  </si>
  <si>
    <t>MV_20M容量</t>
  </si>
  <si>
    <t>F2_POWER_FAB_1_MV_20M_PM\MMXU1\TotVA</t>
  </si>
  <si>
    <t>MV_30M容量</t>
  </si>
  <si>
    <t>F2_POWER_FAB_1_MV_30M_PM\MMXU1\TotVA</t>
  </si>
  <si>
    <t>MV_40M容量</t>
  </si>
  <si>
    <t>F2_POWER_FAB_1_MV_40M_PM\MMXU1\TotVA</t>
  </si>
  <si>
    <t>MV_50M容量</t>
  </si>
  <si>
    <t>F2_POWER_CUB_5_MV_50M_PM\MMXU1\TotVA</t>
  </si>
  <si>
    <t>MV_60M容量</t>
  </si>
  <si>
    <t>F2_POWER_CUB_5_MV_60M_PM\MMXU1\TotVA</t>
  </si>
  <si>
    <t>消耗计量</t>
  </si>
  <si>
    <t>纯水生产线系统UPW电 消耗量</t>
  </si>
  <si>
    <t>F2_POWER_FAB_4_LV_40D3A_DM\MMTR1\DmdWh_4353_CALCULATE</t>
  </si>
  <si>
    <t>F2_POWER_FAB_4_LV_40D3A_DM\MMTR1\DmdWh+F2_POWER_FAB_4_LV_40D3B_DM\MMTR1\DmdWh+F2_POWER_FAB_4_LV_40E4A_DM\MMTR1\DmdWh+F2_POWER_FAB_4_LV_40E4B_DM\MMTR1\DmdWh+F2_POWER_FAB_1_LV_30C3A_DM\MMTR1\DmdWh+F2_POWER_FAB_1_LV_30C2B_DM\MMTR1\DmdWh+F2_POWER_FAB_1_LV_40C2B_DM\MMTR1\DmdWh+F2_POWER_FAB_1_LV_40C2C_DM\MMTR1\DmdWh</t>
  </si>
  <si>
    <t>F2_POWER_FAB_4_LV_40D3A_DM\MMTR1\DmdWh|F2_POWER_FAB_4_LV_40D3B_DM\MMTR1\DmdWh|F2_POWER_FAB_4_LV_40E4A_DM\MMTR1\DmdWh|F2_POWER_FAB_4_LV_40E4B_DM\MMTR1\DmdWh|F2_POWER_FAB_1_LV_30C3A_DM\MMTR1\DmdWh|F2_POWER_FAB_1_LV_30C2B_DM\MMTR1\DmdWh|F2_POWER_FAB_1_LV_40C2B_DM\MMTR1\DmdWh|F2_POWER_FAB_1_LV_40C2C_DM\MMTR1\DmdWh</t>
  </si>
  <si>
    <t>F2_POWER_FAB_4_LV_40D3A_DM\MMTR1\DmdWh</t>
  </si>
  <si>
    <t>纯水生产线系统UPW自来水消耗量（自来水再生水无法区分）</t>
  </si>
  <si>
    <t>F2_UPW_FAB_B1_PRE_FIQ_1011.STATE.FLOW_TOT.VALUE_CALCULATE</t>
  </si>
  <si>
    <t>纯水生产线系统UPW自来水消耗量（已添加）</t>
  </si>
  <si>
    <t>STIC2_FAB_UPW_TAP_WATER_CONSUMPTION</t>
  </si>
  <si>
    <t>if F2_UPW_FAB_B2_PRE_AV_1011A=1,F2_UPW_FAB_B1_PRE_FIQ_1011/3600的时间积分</t>
  </si>
  <si>
    <t>F2_UPW_FAB_B1_PRE_FIQ_1011</t>
  </si>
  <si>
    <t>纯水生产线系统UPW再生水消耗量（已添加）</t>
  </si>
  <si>
    <t>STIC2_FAB_UPW_REC_WATER_CONSUMPTION</t>
  </si>
  <si>
    <t>if F2_UPW_FAB_B2_PRE_AV_1011B=1,,F2_UPW_FAB_B1_PRE_FIQ_1011/3600的时间积分</t>
  </si>
  <si>
    <t>纯水生产线系统UPWCDA消耗量</t>
  </si>
  <si>
    <t>F2_UPW_FAB_B1_AIR_FIQ_9011.STATE.FLOW_TOT.VALUE_CALCULATE</t>
  </si>
  <si>
    <t>CDA</t>
  </si>
  <si>
    <t>F2_UPW_FAB_B1_AIR_FIQ_9011.STATE.FLOW_TOT.VALUE</t>
  </si>
  <si>
    <t>纯水生产线系统UPWPN2消耗量</t>
  </si>
  <si>
    <t>F2_UPW_FAB_B1_POL_FIQ_9013.STATE.FLOW_TOT.VALUE_CALCULATE</t>
  </si>
  <si>
    <t>PN2</t>
  </si>
  <si>
    <t>F2_UPW_FAB_B1_POL_FIQ_9013.STATE.FLOW_TOT.VALUE</t>
  </si>
  <si>
    <t>纯水生产线系统UPWGN2消耗量</t>
  </si>
  <si>
    <t>F2_UPW_FAB_B1_AIR_FIQ_9012.STATE.FLOW_TOT.VALUE_CALCULATE</t>
  </si>
  <si>
    <t>GN2</t>
  </si>
  <si>
    <t>F2_UPW_FAB_B1_AIR_FIQ_9012.STATE.FLOW_TOT.VALUE</t>
  </si>
  <si>
    <t>纯水生产线系统UPW12°C水消耗量@鲜于文攀标红点位/100</t>
  </si>
  <si>
    <t>F2_UPW_FAB_UNIT12_WATER_COMSUMPTION</t>
  </si>
  <si>
    <t>中温冰水</t>
  </si>
  <si>
    <t>F2_UPW_FAB_B1_AIR_FIQ_9016.STATE.VAL_IN.VALUE|F2_UPW_FAB_B2_LSR_TCV_7021.STATE.VAL_IN.VALUE|F2_UPW_FAB_B1_LSR_TCV_7091.STATE.VAL_IN.VALUE|F2_UPW_FAB_B2_RINSE_TCV_6031.STATE.VAL_IN.VALUE</t>
  </si>
  <si>
    <t>F2_UPW_FAB_B1_AIR_FIQ_9016.STATE.VAL_IN.VALUE</t>
  </si>
  <si>
    <t>纯水生产线系统UPW38°水消耗量@鲜于文攀标红点位/100</t>
  </si>
  <si>
    <t>F2_UPW_FAB_UNIT38_WATER_COMSUMPTION</t>
  </si>
  <si>
    <t>中温热水</t>
  </si>
  <si>
    <t>F2_UPW_FAB_B1_AIR_FIQ_9014.STATE.VAL_IN.VALUE|F2_UPW_FAB_B1_LSR_TCV_7091.STATE.VAL_IN.VALUE</t>
  </si>
  <si>
    <t>F2_UPW_FAB_B1_AIR_FIQ_9014.STATE.VAL_IN.VALUE</t>
  </si>
  <si>
    <t>用户确认点位采集的数据</t>
  </si>
  <si>
    <t>纯水生产线系统UPW90°C水消耗量@鲜于文攀标红点位/100</t>
  </si>
  <si>
    <t>F2_UPW_FAB_UNIT90_WATER_COMSUMPTION</t>
  </si>
  <si>
    <t>高温热水</t>
  </si>
  <si>
    <t>F2_UPW_FAB_B1_AIR_FIQ_9015.STATE.VAL_IN.VALUE|F2_UPW_FAB_B2_LSR_TCV_7061.STATE.VAL_IN.VALUE</t>
  </si>
  <si>
    <t>F2_UPW_FAB_B1_AIR_FIQ_9015.STATE.VAL_IN.VALUE</t>
  </si>
  <si>
    <t>纯水生产线系统LSR电消耗量</t>
  </si>
  <si>
    <t>F2_POWER_FAB_1_LV_F1UPS_5D3_DM\MMTR1\DmdWh_CALCULATE</t>
  </si>
  <si>
    <t>F2_POWER_FAB_1_LV_F1UPS_5D3_DM\MMTR1\DmdWh</t>
  </si>
  <si>
    <t>纯水生产线系统LSR自来水消耗量7082+7014</t>
  </si>
  <si>
    <t>F2_UPW_FAB_B2_LSR_FIQ_7082.STATE.FLOW_TOT.VALUE_CALCULATE</t>
  </si>
  <si>
    <t>F2_UPW_FAB_B2_LSR_FIQ_7082.STATE.FLOW_TOT.VALUE</t>
  </si>
  <si>
    <t>纯水生产线系统LSR再生水消耗量7013+7081</t>
  </si>
  <si>
    <t>F2_UPW_FAB_B2_LSR_FIQ_7013.STATE.VAL_IN.VALUE_CALCULATE</t>
  </si>
  <si>
    <t>F2_UPW_FAB_B2_LSR_FIQ_7013.STATE.VAL_IN.VALUE/3600</t>
  </si>
  <si>
    <t>纯水生产线系统LSR12°C水消耗量@鲜于文攀标红点位/100</t>
  </si>
  <si>
    <t>F2_LSR_FAB_UNIT12_WATER_COMSUMPTION</t>
  </si>
  <si>
    <t>F2_UPW_FAB_B2_LSR_TCV_7021.STATE.VAL_IN.VALUE|F2_UPW_FAB_B2_LSR_TT_7091.STATE.VAL_IN.VALUE|F2_UPW_FAB_B1_LSR_TCV_7091.STATE.VAL_IN.VALUE</t>
  </si>
  <si>
    <t>纯水生产线系统LSR90°C水消耗量</t>
  </si>
  <si>
    <t>F2_UPW_FAB_B2_LSR_TCV_7061.STATE.VAL_IN.VALUE_CALCULATE</t>
  </si>
  <si>
    <t>F2_UPW_FAB_B2_LSR_TCV_7061.STATE.VAL_IN.VALUE/100*55/3600</t>
  </si>
  <si>
    <t>纯水生产线系统Rinse电消耗量</t>
  </si>
  <si>
    <t>F2_POWER_FAB_4_LV_30E4A_DM\MMTR1\DmdWh_7376_CALCULATE</t>
  </si>
  <si>
    <t>F2_POWER_FAB_4_LV_30E4A_DM\MMTR1\DmdWh</t>
  </si>
  <si>
    <t>纯水生产线系统Rinse12°C水消耗量</t>
  </si>
  <si>
    <t>F2_UPW_FAB_B2_RINSE_TCV_6031.STATE.VAL_IN.VALUE_CALCULATE</t>
  </si>
  <si>
    <t>废水系统电消耗量</t>
  </si>
  <si>
    <t>F2_POWER_CUB_5_LV_50A2A_DM\MMTR1\DmdWh_4556_CALCULATE</t>
  </si>
  <si>
    <t>F2_POWER_CUB_5_LV_50A2A_DM\MMTR1\DmdWh</t>
  </si>
  <si>
    <t>废水系统CDA消耗量（更新计算公式指标待发版）</t>
  </si>
  <si>
    <t>F2_WWT_FAB_B2_FIT_1201.STATE.VAL_IN.VALUE_CALCULATE</t>
  </si>
  <si>
    <t>F2_WWT_CUB_2_FIT_226.STATE.VAL_IN.VALUE/3600</t>
  </si>
  <si>
    <t>F2_WWT_CUB_2_FIT_226.STATE.VAL_IN.VALUE</t>
  </si>
  <si>
    <t>废水90°C水消耗量（新指标待发版）</t>
  </si>
  <si>
    <t>F2_AMT_CUB_1_FT411.STATE.VAL_IN.VALUE_CALCULATE</t>
  </si>
  <si>
    <t>F2_AMT_CUB_1_FT411.STATE.VAL_IN.VALUE/3600</t>
  </si>
  <si>
    <t>废水再生水消耗量（新指标待发版）</t>
  </si>
  <si>
    <t>F2_WWT_FAB_B1_FIT_1205.STATE.VAL_IN.VALUE_CALCULATE</t>
  </si>
  <si>
    <t>F2_WWT_FAB_B1_FIT_1205.STATE.VAL_IN.VALUE/3600</t>
  </si>
  <si>
    <t>给排水系统电消耗量</t>
  </si>
  <si>
    <t>客户暂未提供</t>
  </si>
  <si>
    <t>中温冷冻水系统电消耗量</t>
  </si>
  <si>
    <t>F2_CUS_CUB_2_MCHW_CH01_P71.STATE.VAL_IN.VALUE_8786_CALCULATE</t>
  </si>
  <si>
    <t>F2_CUS_CUB_2_MCHW_CH01_P71.STATE.VAL_IN.VALUE/3600+F2_CUS_CUB_2_MCHW_CH02_P71.STATE.VAL_IN.VALUE/3600+F2_CUS_CUB_2_MCHW_CH03_P71.STATE.VAL_IN.VALUE/3600+F2_CUS_CUB_2_MCHW_CHP01_POWER.STATE.VAL_IN.VALUE/3600+F2_CUS_CUB_2_MCHW_CHP02_POWER.STATE.VAL_IN.VALUE/3600+F2_CUS_CUB_2_MCHW_CHP03_POWER.STATE.VAL_IN.VALUE/3600+F2_CUS_CUB_2_MCHW_CHP04_POWER.STATE.VAL_IN.VALUE/3600+F2_CUS_CUB_2_MCHW_CHP05_POWER.STATE.VAL_IN.VALUE/3600+F2_CUS_CUB_2_MCHW_CHR01_P71.STATE.VAL_IN.VALUE/3600+F2_CUS_CUB_2_MCHW_CHR02_P71.STATE.VAL_IN.VALUE/3600+F2_CUS_CUB_2_MCHW_CHR03_P71.STATE.VAL_IN.VALUE/3600+F2_CUS_CUB_2_MCHW_CP01_POWER.STATE.VAL_IN.VALUE/3600+F2_CUS_CUB_2_MCHW_CP02_POWER.STATE.VAL_IN.VALUE/3600+F2_CUS_CUB_2_MCHW_CP03_POWER.STATE.VAL_IN.VALUE/3600+F2_CUS_CUB_2_MCHW_RCHP01_POWER.STATE.VAL_IN.VALUE/3600+F2_CUS_CUB_2_MCHW_RCHP02_POWER.STATE.VAL_IN.VALUE/3600+F2_CUS_CUB_2_MCHW_RCHP03_POWER.STATE.VAL_IN.VALUE/3600+F2_CUS_CUB_2_MCHW_RCP01_POWER.STATE.VAL_IN.VALUE/3600+F2_CUS_CUB_2_MCHW_RCP02_POWER.STATE.VAL_IN.VALUE/3600+F2_CUS_CUB_2_MCHW_RCP03_POWER.STATE.VAL_IN.VALUE/3600+F2_CUS_CUB_3_MCHW_SP01_POWER.STATE.VAL_IN.VALUE/3600+F2_CUS_CUB_3_MCHW_SP02_POWER.STATE.VAL_IN.VALUE/3600+F2_CUS_CUB_3_MCHW_SP03_POWER.STATE.VAL_IN.VALUE/3600+F2_CUS_CUB_3_MCHW_SP04_POWER.STATE.VAL_IN.VALUE/3600+F2_CUS_CUB_3_MCHW_SP05_POWER.STATE.VAL_IN.VALUE/3600+F2_CUS_CUB_3_MCHW_SP06_POWER.STATE.VAL_IN.VALUE/3600</t>
  </si>
  <si>
    <t>F2_CUS_CUB_2_MCHW_CH01_P71.STATE.VAL_IN.VALUE|F2_CUS_CUB_2_MCHW_CH02_P71.STATE.VAL_IN.VALUE|F2_CUS_CUB_2_MCHW_CH03_P71.STATE.VAL_IN.VALUE|F2_CUS_CUB_2_MCHW_CHP01_POWER.STATE.VAL_IN.VALUE|F2_CUS_CUB_2_MCHW_CHP02_POWER.STATE.VAL_IN.VALUE|F2_CUS_CUB_2_MCHW_CHP03_POWER.STATE.VAL_IN.VALUE|F2_CUS_CUB_2_MCHW_CHP04_POWER.STATE.VAL_IN.VALUE|F2_CUS_CUB_2_MCHW_CHP05_POWER.STATE.VAL_IN.VALUE|F2_CUS_CUB_2_MCHW_CHR01_P71.STATE.VAL_IN.VALUE|F2_CUS_CUB_2_MCHW_CHR02_P71.STATE.VAL_IN.VALUE|F2_CUS_CUB_2_MCHW_CHR03_P71.STATE.VAL_IN.VALUE|F2_CUS_CUB_2_MCHW_CP01_POWER.STATE.VAL_IN.VALUE|F2_CUS_CUB_2_MCHW_CP02_POWER.STATE.VAL_IN.VALUE|F2_CUS_CUB_2_MCHW_CP03_POWER.STATE.VAL_IN.VALUE|F2_CUS_CUB_2_MCHW_RCHP01_POWER.STATE.VAL_IN.VALUE|F2_CUS_CUB_2_MCHW_RCHP02_POWER.STATE.VAL_IN.VALUE|F2_CUS_CUB_2_MCHW_RCHP03_POWER.STATE.VAL_IN.VALUE|F2_CUS_CUB_2_MCHW_RCP01_POWER.STATE.VAL_IN.VALUE|F2_CUS_CUB_2_MCHW_RCP02_POWER.STATE.VAL_IN.VALUE|F2_CUS_CUB_2_MCHW_RCP03_POWER.STATE.VAL_IN.VALUE|F2_CUS_CUB_3_MCHW_SP01_POWER.STATE.VAL_IN.VALUE|F2_CUS_CUB_3_MCHW_SP02_POWER.STATE.VAL_IN.VALUE|F2_CUS_CUB_3_MCHW_SP03_POWER.STATE.VAL_IN.VALUE|F2_CUS_CUB_3_MCHW_SP04_POWER.STATE.VAL_IN.VALUE|F2_CUS_CUB_3_MCHW_SP05_POWER.STATE.VAL_IN.VALUE|F2_CUS_CUB_3_MCHW_SP06_POWER.STATE.VAL_IN.VALUE</t>
  </si>
  <si>
    <t>中温冷冻水系统自来水消耗量</t>
  </si>
  <si>
    <t>F2_CUS_CUB_2_MCHW_IW_FT01.STATE.VAL_IN.VALUE_CALCULATE</t>
  </si>
  <si>
    <t>中温冷冻水系统RO水消耗量</t>
  </si>
  <si>
    <t>F2_CUS_CUB_2_MCHW_RO_FT01.STATE.VAL_IN.VALUE_CALCULATE</t>
  </si>
  <si>
    <t>RO水</t>
  </si>
  <si>
    <t>低温冷冻水系统电消耗量</t>
  </si>
  <si>
    <t>F2_CUS_CUB_2_LCHW_CH01_P71.STATE.VAL_IN.VALUE_8660_CALCULATE</t>
  </si>
  <si>
    <t>F2_CUS_CUB_2_LCHW_CH01_P71.STATE.VAL_IN.VALUE/3600+F2_CUS_CUB_2_LCHW_CH02_P71.STATE.VAL_IN.VALUE/3600+F2_CUS_CUB_2_LCHW_CH03_P71.STATE.VAL_IN.VALUE/3600+F2_CUS_CUB_2_LCHW_CHP01_POWER.STATE.VAL_IN.VALUE/3600+F2_CUS_CUB_2_LCHW_CHP02_POWER.STATE.VAL_IN.VALUE/3600+F2_CUS_CUB_2_LCHW_CHP03_POWER.STATE.VAL_IN.VALUE/3600+F2_CUS_CUB_2_LCHW_CP01_POWER.STATE.VAL_IN.VALUE/3600+F2_CUS_CUB_2_LCHW_CP02_POWER.STATE.VAL_IN.VALUE/3600+F2_CUS_CUB_2_LCHW_CP03_POWER.STATE.VAL_IN.VALUE/3600+F2_CUS_CUB_3_LCHW_SP01_POWER.STATE.VAL_IN.VALUE/3600+F2_CUS_CUB_3_LCHW_SP02_POWER.STATE.VAL_IN.VALUE/3600+F2_CUS_CUB_3_LCHW_SP03_POWER.STATE.VAL_IN.VALUE/3600</t>
  </si>
  <si>
    <t>F2_CUS_CUB_2_LCHW_CH01_P71.STATE.VAL_IN.VALUE|F2_CUS_CUB_2_LCHW_CH02_P71.STATE.VAL_IN.VALUE|F2_CUS_CUB_2_LCHW_CH03_P71.STATE.VAL_IN.VALUE|F2_CUS_CUB_2_LCHW_CHP01_POWER.STATE.VAL_IN.VALUE|F2_CUS_CUB_2_LCHW_CHP02_POWER.STATE.VAL_IN.VALUE|F2_CUS_CUB_2_LCHW_CHP03_POWER.STATE.VAL_IN.VALUE|F2_CUS_CUB_2_LCHW_CP01_POWER.STATE.VAL_IN.VALUE|F2_CUS_CUB_2_LCHW_CP02_POWER.STATE.VAL_IN.VALUE|F2_CUS_CUB_2_LCHW_CP03_POWER.STATE.VAL_IN.VALUE|F2_CUS_CUB_3_LCHW_SP01_POWER.STATE.VAL_IN.VALUE|F2_CUS_CUB_3_LCHW_SP02_POWER.STATE.VAL_IN.VALUE|F2_CUS_CUB_3_LCHW_SP03_POWER.STATE.VAL_IN.VALUE</t>
  </si>
  <si>
    <t>F2_CUS_CUB_2_LCHW_CH01_P71.STATE.VAL_IN.VALUE</t>
  </si>
  <si>
    <t>低温冷冻水系统自来水消耗量</t>
  </si>
  <si>
    <t>F2_CUS_CUB_2_LCHW_IW_FT01.STATE.VAL_IN.VALUE_CALCULATE</t>
  </si>
  <si>
    <t>低温冷冻水系统RO水消耗量</t>
  </si>
  <si>
    <t>F2_CUS_CUB_2_LCHW_RO_FT01.STATE.VAL_IN.VALUE_CALCULATE</t>
  </si>
  <si>
    <t>天然气系统消耗量</t>
  </si>
  <si>
    <t>柴油系统消耗量</t>
  </si>
  <si>
    <t>CUB-B1-OIL-M-FT01_CALCULATE</t>
  </si>
  <si>
    <t>柴油</t>
  </si>
  <si>
    <t>冷却水系统电消耗量</t>
  </si>
  <si>
    <t>F2_CUS_CUB_R_CW_CT10_FAN01_POWER.STATE.VAL_IN.VALUE_1693_CALCULATE</t>
  </si>
  <si>
    <t>F2_CUS_CUB_R_CW_CT10_FAN01_POWER.STATE.VAL_IN.VALUE/3600+F2_CUS_CUB_R_CW_CT08_FAN01_POWER.STATE.VAL_IN.VALUE/3600+F2_CUS_CUB_R_CW_CT09_FAN01_POWER.STATE.VAL_IN.VALUE/3600+F2_CUS_CUB_R_CW_CT02_FAN01_POWER.STATE.VAL_IN.VALUE/3600+F2_CUS_CUB_R_CW_CT11_FAN01_POWER.STATE.VAL_IN.VALUE/3600+F2_CUS_CUB_R_CW_CT05_FAN01_POWER.STATE.VAL_IN.VALUE/3600+F2_CUS_CUB_R_CW_CT01_FAN01_POWER.STATE.VAL_IN.VALUE/3600+F2_CUS_CUB_R_CW_CT07_FAN01_POWER.STATE.VAL_IN.VALUE/3600+F2_CUS_CUB_R_CW_CT03_FAN01_POWER.STATE.VAL_IN.VALUE/3600+F2_CUS_CUB_R_CW_CT04_FAN01_POWER.STATE.VAL_IN.VALUE/3600+F2_CUS_CUB_R_CW_CT06_FAN01_POWER.STATE.VAL_IN.VALUE/3600+F2_CUS_CUB_R_CW_CT12_FAN01_POWER.STATE.VAL_IN.VALUE/3600</t>
  </si>
  <si>
    <t>F2_CUS_CUB_R_CW_CT10_FAN01_POWER.STATE.VAL_IN.VALUE|F2_CUS_CUB_R_CW_CT08_FAN01_POWER.STATE.VAL_IN.VALUE|F2_CUS_CUB_R_CW_CT09_FAN01_POWER.STATE.VAL_IN.VALUE|F2_CUS_CUB_R_CW_CT02_FAN01_POWER.STATE.VAL_IN.VALUE|F2_CUS_CUB_R_CW_CT11_FAN01_POWER.STATE.VAL_IN.VALUE|F2_CUS_CUB_R_CW_CT05_FAN01_POWER.STATE.VAL_IN.VALUE|F2_CUS_CUB_R_CW_CT01_FAN01_POWER.STATE.VAL_IN.VALUE|F2_CUS_CUB_R_CW_CT07_FAN01_POWER.STATE.VAL_IN.VALUE|F2_CUS_CUB_R_CW_CT03_FAN01_POWER.STATE.VAL_IN.VALUE|F2_CUS_CUB_R_CW_CT04_FAN01_POWER.STATE.VAL_IN.VALUE|F2_CUS_CUB_R_CW_CT06_FAN01_POWER.STATE.VAL_IN.VALUE|F2_CUS_CUB_R_CW_CT12_FAN01_POWER.STATE.VAL_IN.VALUE</t>
  </si>
  <si>
    <t>F2_CUS_CUB_R_CW_CT10_FAN01_POWER.STATE.VAL_IN.VALUE</t>
  </si>
  <si>
    <t>数值待验证</t>
  </si>
  <si>
    <t>F2_PLB_CUB_R1_GW01_TOT01.STATE.VAL_IN.VALUE_CALCULA</t>
  </si>
  <si>
    <t>90℃热水系统电消耗量</t>
  </si>
  <si>
    <t>F2_CUS_CUB_B1_HHW_CP03_POWER.STATE.VAL_IN.VALUE_9898_CALCULATE</t>
  </si>
  <si>
    <t>F2_CUS_CUB_B1_HHW_CP03_POWER.STATE.VAL_IN.VALUE/3600+F2_CUS_CUB_B1_HHW_CP01_POWER.STATE.VAL_IN.VALUE/3600+F2_CUS_CUB_B1_HHW_CP02_POWER.STATE.VAL_IN.VALUE/3600+F2_CUS_CUB_B1_HHW_CP04_POWER.STATE.VAL_IN.VALUE/3600</t>
  </si>
  <si>
    <t>F2_CUS_CUB_B1_HHW_CP03_POWER.STATE.VAL_IN.VALUE|F2_CUS_CUB_B1_HHW_CP01_POWER.STATE.VAL_IN.VALUE|F2_CUS_CUB_B1_HHW_CP02_POWER.STATE.VAL_IN.VALUE|F2_CUS_CUB_B1_HHW_CP04_POWER.STATE.VAL_IN.VALUE</t>
  </si>
  <si>
    <t>F2_CUS_CUB_B1_HHW_CP03_POWER.STATE.VAL_IN.VALUE</t>
  </si>
  <si>
    <t>90℃热水系统自来水消耗量</t>
  </si>
  <si>
    <t>F2_CUS_CUB_B1_HHW_IW_FT01.STATE.VAL_IN.VALUE_CALCULATE</t>
  </si>
  <si>
    <t>90℃热水系统RO水消耗量</t>
  </si>
  <si>
    <t>F2_CUS_CUB_B1_HHW_RO_FT01.STATE.VAL_IN.VALUE_CALCULATE</t>
  </si>
  <si>
    <t>待同步手抄表bug修复</t>
  </si>
  <si>
    <t>90℃热水系统市政热水消耗量</t>
  </si>
  <si>
    <t>市政热水</t>
  </si>
  <si>
    <t>90℃热水系统市政蒸汽消耗量</t>
  </si>
  <si>
    <t>市政蒸汽</t>
  </si>
  <si>
    <t>38℃热水系统电消耗量</t>
  </si>
  <si>
    <t>F2_CUS_CUB_B1_LHW_SP01_POWER.STATE.VAL_IN.VALUE_2963_CALCULATE</t>
  </si>
  <si>
    <t>F2_CUS_CUB_B1_LHW_SP01_POWER.STATE.VAL_IN.VALUE/3600+F2_CUS_CUB_B1_LHW_SP03_POWER.STATE.VAL_IN.VALUE/3600+F2_CUS_CUB_2_LHW_RHP01_POWER.STATE.VAL_IN.VALUE/3600+F2_CUS_CUB_2_LHW_RHP02_POWER.STATE.VAL_IN.VALUE/3600+F2_CUS_CUB_2_LHW_RHP03_POWER.STATE.VAL_IN.VALUE/3600+F2_CUS_CUB_B1_LHW_SP02_POWER.STATE.VAL_IN.VALUE/3600+F2_CUS_CUB_3_CDA_CP02_POWER.STATE.VAL_IN.VALUE/3600+F2_CUS_CUB_3_CDA_HP02_POWER.STATE.VAL_IN.VALUE/3600+F2_CUS_CUB_3_CDA_HP01_POWER.STATE.VAL_IN.VALUE/3600+F2_CUS_CUB_3_CDA_CP01_POWER.STATE.VAL_IN.VALUE/3600</t>
  </si>
  <si>
    <t>F2_CUS_CUB_B1_LHW_SP01_POWER.STATE.VAL_IN.VALUE|F2_CUS_CUB_B1_LHW_SP03_POWER.STATE.VAL_IN.VALUE|F2_CUS_CUB_2_LHW_RHP01_POWER.STATE.VAL_IN.VALUE|F2_CUS_CUB_2_LHW_RHP02_POWER.STATE.VAL_IN.VALUE|F2_CUS_CUB_2_LHW_RHP03_POWER.STATE.VAL_IN.VALUE|F2_CUS_CUB_B1_LHW_SP02_POWER.STATE.VAL_IN.VALUE|F2_CUS_CUB_3_CDA_CP02_POWER.STATE.VAL_IN.VALUE|F2_CUS_CUB_3_CDA_HP02_POWER.STATE.VAL_IN.VALUE|F2_CUS_CUB_3_CDA_HP01_POWER.STATE.VAL_IN.VALUE|F2_CUS_CUB_3_CDA_CP01_POWER.STATE.VAL_IN.VALUE</t>
  </si>
  <si>
    <t>F2_CUS_CUB_B1_LHW_SP01_POWER.STATE.VAL_IN.VALUE</t>
  </si>
  <si>
    <t>38℃热水系统自来水消耗量</t>
  </si>
  <si>
    <t>F2_CUS_CUB_2_LHW_IW_FT01.STATE.VAL_IN.VALUE_CALCULATE</t>
  </si>
  <si>
    <t>38℃热水系统RO水消耗量</t>
  </si>
  <si>
    <t>F2_CUS_CUB_2_LHW_RO_FT01.STATE.VAL_IN.VALUE_CALCULATE</t>
  </si>
  <si>
    <t>38℃热水系统市政热水消耗量</t>
  </si>
  <si>
    <t>删除</t>
  </si>
  <si>
    <t>38℃热水系统市政蒸汽消耗量</t>
  </si>
  <si>
    <t>FAB一般空调系统（NMAU、AHU）电消耗量</t>
  </si>
  <si>
    <t>F2_GHVAC_FAB_1_AHU01_FAN01_POWER.STATE.VAL_IN.VALUE_3335_CALCULATE</t>
  </si>
  <si>
    <t>F2_GHVAC_FAB_1_AHU01_FAN01_POWER.STATE.VAL_IN.VALUE/3600+F2_GHVAC_FAB_1_AHU02_FAN01_POWER.STATE.VAL_IN.VALUE/3600+F2_GHVAC_FAB_1_AHU03_FAN01_POWER.STATE.VAL_IN.VALUE/3600+F2_GHVAC_FAB_1_AHU04_FAN01_POWER.STATE.VAL_IN.VALUE/3600+F2_GHVAC_FAB_1_AHU05_FAN01_POWER.STATE.VAL_IN.VALUE/3600+F2_GHVAC_FAB_1_AHU06_FAN01_POWER.STATE.VAL_IN.VALUE/3600+F2_GHVAC_FAB_1_NMAU01_FAN01_POWER.STATE.VAL_IN.VALUE/3600+F2_GHVAC_FAB_1_NMAU02_FAN01_POWER.STATE.VAL_IN.VALUE/3600+F2_GHVAC_FAB_1_NMAU03_FAN01_POWER.STATE.VAL_IN.VALUE/3600+F2_GHVAC_FAB_1_NMAU04_FAN01_POWER.STATE.VAL_IN.VALUE/3600+F2_GHVAC_FAB_1_NMAU05_FAN01_POWER.STATE.VAL_IN.VALUE/3600+F2_GHVAC_FAB_1_NMAU06_FAN01_POWER.STATE.VAL_IN.VALUE/3600+F2_GHVAC_FAB_4_AHU01_FAN01_POWER.STATE.VAL_IN.VALUE/3600+F2_GHVAC_FAB_4_AHU02_FAN01_POWER.STATE.VAL_IN.VALUE/3600+F2_GHVAC_FAB_4_AHU03_FAN01_POWER.STATE.VAL_IN.VALUE/3600+F2_GHVAC_FAB_B1_AHU01_FAN01_POWER.STATE.VAL_IN.VALUE/3600+F2_GHVAC_FAB_B1_AHU02_FAN01_POWER.STATE.VAL_IN.VALUE/3600</t>
  </si>
  <si>
    <t>F2_GHVAC_FAB_1_AHU01_FAN01_POWER.STATE.VAL_IN.VALUE|F2_GHVAC_FAB_1_AHU02_FAN01_POWER.STATE.VAL_IN.VALUE|F2_GHVAC_FAB_1_AHU03_FAN01_POWER.STATE.VAL_IN.VALUE|F2_GHVAC_FAB_1_AHU04_FAN01_POWER.STATE.VAL_IN.VALUE|F2_GHVAC_FAB_1_AHU05_FAN01_POWER.STATE.VAL_IN.VALUE|F2_GHVAC_FAB_1_AHU06_FAN01_POWER.STATE.VAL_IN.VALUE|F2_GHVAC_FAB_1_NMAU01_FAN01_POWER.STATE.VAL_IN.VALUE|F2_GHVAC_FAB_1_NMAU02_FAN01_POWER.STATE.VAL_IN.VALUE|F2_GHVAC_FAB_1_NMAU03_FAN01_POWER.STATE.VAL_IN.VALUE|F2_GHVAC_FAB_1_NMAU04_FAN01_POWER.STATE.VAL_IN.VALUE|F2_GHVAC_FAB_1_NMAU05_FAN01_POWER.STATE.VAL_IN.VALUE|F2_GHVAC_FAB_1_NMAU06_FAN01_POWER.STATE.VAL_IN.VALUE|F2_GHVAC_FAB_4_AHU01_FAN01_POWER.STATE.VAL_IN.VALUE|F2_GHVAC_FAB_4_AHU02_FAN01_POWER.STATE.VAL_IN.VALUE|F2_GHVAC_FAB_4_AHU03_FAN01_POWER.STATE.VAL_IN.VALUE|F2_GHVAC_FAB_B1_AHU01_FAN01_POWER.STATE.VAL_IN.VALUE|F2_GHVAC_FAB_B1_AHU02_FAN01_POWER.STATE.VAL_IN.VALUE</t>
  </si>
  <si>
    <t>F2_GHVAC_FAB_1_AHU01_FAN01_POWER.STATE.VAL_IN.VALUE</t>
  </si>
  <si>
    <t>大</t>
  </si>
  <si>
    <t>FAB一般空调系统（NMAU、AHU）90℃热水消耗量@鲜于文攀见二期90°水</t>
  </si>
  <si>
    <t>F2_GHVAC_FAB_1_NMAU01_TT03.STATE.VAL_IN.VALUE_9782_CALCULATE</t>
  </si>
  <si>
    <t>kW</t>
  </si>
  <si>
    <t>负，阀门打开时外-内温差为负</t>
  </si>
  <si>
    <t>FAB一般空调系统（NMAU、AHU）12℃冷水消耗量@鲜于文攀见二期12°水</t>
  </si>
  <si>
    <t>F2_GHVAC_FAB_1_NMAU01_TT04.STATE.VAL_IN.VALUE_3065_CALCULATE</t>
  </si>
  <si>
    <t>FAB一般空调系统（NMAU、AHU）6℃冷水消耗量@鲜于文攀见二期6°水</t>
  </si>
  <si>
    <t>F2_GHVAC_FAB_1_NMAU01_TT03.STATE.VAL_IN.VALUE_3838_CALCULATE</t>
  </si>
  <si>
    <t>低温冰水</t>
  </si>
  <si>
    <t>CUB一般空调系统（NMAU、AHU、FCU）电消耗量@鲜于文攀</t>
  </si>
  <si>
    <t>F2_GHVAC_CUB_1_AHU01_FAN01.STATE.RUN.VALUE_9411_CALCULATE</t>
  </si>
  <si>
    <t>F2_GHVAC_CUB_1_AHU01_FAN01.STATE.RUN.VALUE=1的时间 /3600*3 +
F2_GHVAC_CUB_1_AHU02_FAN01.STATE.RUN.VALUE=1的时间 /3600*3 +
F2_GHVAC_CUB_2_AHU01_FAN01.STATE.RUN.VALUE=1的时间 /3600*3 +
F2_GHVAC_CUB_4_AHU01_FAN01.STATE.RUN.VALUE =1的时间/3600*7.5 +
F2_GHVAC_CUB_4_AHU02_FAN01.STATE.RUN.VALUE =1的时间/3600*7.5 +
F2_GHVAC_CUB_5_AHU01_FAN01.STATE.RUN.VALUE =1的时间/3600*7.5 +
F2_GHVAC_CUB_5_AHU02_FAN01.STATE.RUN.VALUE =1的时间/3600*7.5 +
F2_GHVAC_CUB_5_AHU03_FAN01.STATE.RUN.VALUE =1的时间/3600*7.5 +
F2_GHVAC_CUB_5_AHU04_FAN01.STATE.RUN.VALUE =1的时间/3600*7.5 +
F2_GHVAC_CUB_R_AHU01_FAN01.STATE.RUN.VALUE =1的时间/3600*3</t>
  </si>
  <si>
    <t>CUB一般空调系统（NMAU、AHU、FCU）自来水消耗量</t>
  </si>
  <si>
    <t>小</t>
  </si>
  <si>
    <t>CUB一般空调系统（NMAU、AHU、FCU）90℃热水消耗量@鲜于文攀见二期90°水</t>
  </si>
  <si>
    <t>F2_GHVAC_CUB_4_NMAU01_TT01.STATE.VAL_IN.VALUE_3923_CALCULATE</t>
  </si>
  <si>
    <t>CUB一般空调系统（NMAU、AHU、FCU）12℃冷水消耗量@鲜于文攀见二期12°水</t>
  </si>
  <si>
    <t>F2_GHVAC_FAB_1_NMAU01_TT04.STATE.VAL_IN.VALUE_2143_CALCULATE</t>
  </si>
  <si>
    <t>阀门没开没有计算结果</t>
  </si>
  <si>
    <t>CUB一般空调系统（NMAU、AHU、FCU）6℃冷水消耗量@鲜于文攀见二期6°水</t>
  </si>
  <si>
    <t>F2_GHVAC_HPM_1_NMAU01_TT04.STATE.VAL_IN.VALUE_1193_CALCULATE</t>
  </si>
  <si>
    <t>HPM/SGS一般空调系统（NMAU、AHU、FCU）电消耗量@鲜于文攀</t>
  </si>
  <si>
    <t>F2_GHVAC_HPM_1_NMAU01_FAN01.STATE.RUN.VALUE_2992_CALCULATE</t>
  </si>
  <si>
    <t>F2_GHVAC_HPM_1_NMAU01_FAN01.STATE.RUN.VALUE=1的时间/3600 *11 +
F2_GHVAC_HPM_1_NMAU02_FAN01.STATE.RUN.VALUE =1的时间/3600*11 +
F2_GHVAC_SGS_1_NMAU01_FAN01.STATE.RUN.VALUE =1的时间/3600*15 +
F2_GHVAC_SGS_1_NMAU02_FAN01.STATE.RUN.VALUE=1的时间/3600 *15</t>
  </si>
  <si>
    <t>HPM/SGS一般空调系统（NMAU、AHU、FCU）90°热水消耗量@鲜于文攀见二期90°水</t>
  </si>
  <si>
    <t>F2_GHVAC_HPM_1_NMAU01_TT03.STATE.VAL_IN.VALUE_3195_CALCULATE</t>
  </si>
  <si>
    <t>HPM/SGS一般空调系统（NMAU、AHU、FCU）12°冷水消耗量@鲜于文攀见二期12°水</t>
  </si>
  <si>
    <t>F2_GHVAC_HPM_1_NMAU01_TT04.STATE.VAL_IN.VALUE_8960_CALCULATE</t>
  </si>
  <si>
    <t>HPM/SGS一般空调系统（NMAU、AHU、FCU）6°冷水消耗量@鲜于文攀见二期6°水</t>
  </si>
  <si>
    <t>F2_GHVAC_HPM_1_NMAU01_TT03.STATE.VAL_IN.VALUE_3732_CALCULATE</t>
  </si>
  <si>
    <t>HV系统电消耗量@鲜于文攀</t>
  </si>
  <si>
    <t>F2_HV_FAB_1_FAN01.STATE.RUN.VALUE_3237_CALCULATE</t>
  </si>
  <si>
    <t>F2_HV_FAB_1_FAN01.STATE.RUN.VALUE=1的时间/3600 *17.3 +
F2_HV_FAB_1_FAN02.STATE.RUN.VALUE=1的时间 /3600*17.3</t>
  </si>
  <si>
    <t>PCW系统电消耗量</t>
  </si>
  <si>
    <t>F2_PCW_FAB_B2_PUMP07_POWER.STATE.VAL_IN.VALUE_2860_CALCULATE</t>
  </si>
  <si>
    <t>F2_PCW_FAB_B2_PUMP07_POWER.STATE.VAL_IN.VALUE/3600+F2_PCW_FAB_B2_PUMP01_POWER.STATE.VAL_IN.VALUE/3600+F2_PCW_FAB_B2_PUMP03_POWER.STATE.VAL_IN.VALUE/3600+F2_PCW_FAB_B2_PUMP08_POWER.STATE.VAL_IN.VALUE/3600+F2_PCW_FAB_B2_PUMP06_POWER.STATE.VAL_IN.VALUE/3600+F2_PCW_FAB_B2_PUMP02_POWER.STATE.VAL_IN.VALUE/3600+F2_PCW_FAB_B2_PUMP04_POWER.STATE.VAL_IN.VALUE/3600+F2_PCW_FAB_B2_PUMP05_POWER.STATE.VAL_IN.VALUE/3600</t>
  </si>
  <si>
    <t>F2_PCW_FAB_B2_PUMP07_POWER.STATE.VAL_IN.VALUE|F2_PCW_FAB_B2_PUMP01_POWER.STATE.VAL_IN.VALUE|F2_PCW_FAB_B2_PUMP03_POWER.STATE.VAL_IN.VALUE|F2_PCW_FAB_B2_PUMP08_POWER.STATE.VAL_IN.VALUE|F2_PCW_FAB_B2_PUMP06_POWER.STATE.VAL_IN.VALUE|F2_PCW_FAB_B2_PUMP02_POWER.STATE.VAL_IN.VALUE|F2_PCW_FAB_B2_PUMP04_POWER.STATE.VAL_IN.VALUE|F2_PCW_FAB_B2_PUMP05_POWER.STATE.VAL_IN.VALUE</t>
  </si>
  <si>
    <t>F2_PCW_FAB_B2_PUMP07_POWER.STATE.VAL_IN.VALUE</t>
  </si>
  <si>
    <t>PCW系统自来水消耗量</t>
  </si>
  <si>
    <t>F2_PCW_FAB_R_CW_FT01.STATE.VAL_IN.VALUE_3721_CALCULATE</t>
  </si>
  <si>
    <t>无法更换水科流量计，下面有三条管道：MAU、pcw、water</t>
  </si>
  <si>
    <t>PCW系统RO水消耗量</t>
  </si>
  <si>
    <t>F2_PCW_FAB_R_RO_FT01.STATE.VAL_IN.VALUE_5163_CALCULATE</t>
  </si>
  <si>
    <t>待发版</t>
  </si>
  <si>
    <t>PCW系统12°冷水消耗量</t>
  </si>
  <si>
    <t>设备传输的功率单位错误导致结果过大，无需求修改</t>
  </si>
  <si>
    <t>PV系统电消耗量</t>
  </si>
  <si>
    <t>F2_PV_FAB_1_FAN01.STATE.POWER.VALUE_1153_CALCULATE</t>
  </si>
  <si>
    <t>F2_PV_FAB_1_FAN01.STATE.POWER.VALUE/3600+F2_PV_FAB_1_FAN02.STATE.POWER.VALUE/3600+F2_PV_FAB_1_FAN03.STATE.POWER.VALUE/3600+F2_PV_FAB_1_FAN04.STATE.POWER.VALUE/3600+F2_PV_FAB_1_FAN05.STATE.POWER.VALUE/3600</t>
  </si>
  <si>
    <t>F2_PV_FAB_1_FAN01.STATE.POWER.VALUE|F2_PV_FAB_1_FAN02.STATE.POWER.VALUE|F2_PV_FAB_1_FAN03.STATE.POWER.VALUE|F2_PV_FAB_1_FAN04.STATE.POWER.VALUE|F2_PV_FAB_1_FAN05.STATE.POWER.VALUE</t>
  </si>
  <si>
    <t>F2_PV_FAB_1_FAN01.STATE.POWER.VALUE</t>
  </si>
  <si>
    <t>PV系统12°冷水消耗量</t>
  </si>
  <si>
    <t>EPI一般排气系统电消耗量</t>
  </si>
  <si>
    <t>F2_EXH_FAB_R_PGEX_EPI_F101_VFD_RS.STATE.Output_power.VALUE_8871_CALCULATE</t>
  </si>
  <si>
    <t>F2_EXH_FAB_R_PGEX_EPI_F101_VFD_RS.STATE.Output_power.VALUE/3600+F2_EXH_FAB_R_PGEX_EPI_F102_VFD_RS.STATE.Output_power.VALUE/3600</t>
  </si>
  <si>
    <t>F2_EXH_FAB_R_PGEX_EPI_F101_VFD_RS.STATE.Output_power.VALUE|F2_EXH_FAB_R_PGEX_EPI_F102_VFD_RS.STATE.Output_power.VALUE</t>
  </si>
  <si>
    <t>F2_EXH_FAB_R_PGEX_EPI_F101_VFD_RS.STATE.Output_power.VALUE</t>
  </si>
  <si>
    <t>EPI酸性排气系统电消耗量</t>
  </si>
  <si>
    <t>F2_EXH_FAB_4_SEX_EPI_F101_VFD_RS.STATE.Output_power.VALUE_3162_CALCULATE</t>
  </si>
  <si>
    <t>F2_EXH_FAB_4_SEX_EPI_F101_VFD_RS.STATE.Output_power.VALUE/3600+F2_EXH_FAB_4_SEX_EPI_F102_VFD_RS.STATE.Output_power.VALUE/3600</t>
  </si>
  <si>
    <t>F2_EXH_FAB_4_SEX_EPI_F101_VFD_RS.STATE.Output_power.VALUE|F2_EXH_FAB_4_SEX_EPI_F102_VFD_RS.STATE.Output_power.VALUE</t>
  </si>
  <si>
    <t>F2_EXH_FAB_4_SEX_EPI_F101_VFD_RS.STATE.Output_power.VALUE</t>
  </si>
  <si>
    <t>设备传输问题，点位功率为0</t>
  </si>
  <si>
    <t>一般排气系统电消耗量</t>
  </si>
  <si>
    <t>F2_EXH_FAB_R_PGEX_F101_VFD_RS.STATE.Output_power.VALUE_8444_CALCULATE</t>
  </si>
  <si>
    <t>F2_EXH_FAB_R_PGEX_F101_VFD_RS.STATE.Output_power.VALUE/3600+F2_EXH_FAB_R_PGEX_F102_VFD_RS.STATE.Output_power.VALUE/3600+F2_EXH_FAB_R_PGEX_F103_VFD_RS.STATE.Output_power.VALUE/3600</t>
  </si>
  <si>
    <t>F2_EXH_FAB_R_PGEX_F101_VFD_RS.STATE.Output_power.VALUE|F2_EXH_FAB_R_PGEX_F102_VFD_RS.STATE.Output_power.VALUE|F2_EXH_FAB_R_PGEX_F103_VFD_RS.STATE.Output_power.VALUE</t>
  </si>
  <si>
    <t>F2_EXH_FAB_R_PGEX_F101_VFD_RS.STATE.Output_power.VALUE</t>
  </si>
  <si>
    <t>碱性排气系统电消耗量</t>
  </si>
  <si>
    <t>F2_EXH_FAB_4_AEX_F101_VFD_RS.STATE.Output_power.VALUE_5079_CALCULATE</t>
  </si>
  <si>
    <t>F2_EXH_FAB_4_AEX_F101_VFD_RS.STATE.Output_power.VALUE/3600+F2_EXH_FAB_4_AEX_F102_VFD_RS.STATE.Output_power.VALUE/3600</t>
  </si>
  <si>
    <t>F2_EXH_FAB_4_AEX_F101_VFD_RS.STATE.Output_power.VALUE|F2_EXH_FAB_4_AEX_F102_VFD_RS.STATE.Output_power.VALUE</t>
  </si>
  <si>
    <t>F2_EXH_FAB_4_AEX_F101_VFD_RS.STATE.Output_power.VALUE</t>
  </si>
  <si>
    <t>酸性排气系统电消耗量</t>
  </si>
  <si>
    <t>F2_EXH_FAB_4_SEX_F101_VFD_RS.STATE.Output_power.VALUE_4809_CALCULATE</t>
  </si>
  <si>
    <t>F2_EXH_FAB_4_SEX_F101_VFD_RS.STATE.Output_power.VALUE/3600+F2_EXH_FAB_4_SEX_F102_VFD_RS.STATE.Output_power.VALUE/3600+F2_EXH_FAB_4_SEX_F103_VFD_RS.STATE.Output_power.VALUE/3600+F2_EXH_FAB_4_SEX_F104_VFD_RS.STATE.Output_power.VALUE/3600+F2_EXH_FAB_4_SEX_F105_VFD_RS.STATE.Output_power.VALUE/3600+F2_EXH_FAB_4_SEX_F106_VFD_RS.STATE.Output_power.VALUE/3600</t>
  </si>
  <si>
    <t>F2_EXH_FAB_4_SEX_F101_VFD_RS.STATE.Output_power.VALUE|F2_EXH_FAB_4_SEX_F102_VFD_RS.STATE.Output_power.VALUE|F2_EXH_FAB_4_SEX_F103_VFD_RS.STATE.Output_power.VALUE|F2_EXH_FAB_4_SEX_F104_VFD_RS.STATE.Output_power.VALUE|F2_EXH_FAB_4_SEX_F105_VFD_RS.STATE.Output_power.VALUE|F2_EXH_FAB_4_SEX_F106_VFD_RS.STATE.Output_power.VALUE</t>
  </si>
  <si>
    <t>F2_EXH_FAB_4_SEX_F101_VFD_RS.STATE.Output_power.VALUE</t>
  </si>
  <si>
    <t>含砷排气系统电消耗量</t>
  </si>
  <si>
    <t>F2_EXH_FAB_R_ASX_F101_VFD_RS.STATE.Output_power.VALUE_9187_CALCULATE</t>
  </si>
  <si>
    <t>F2_EXH_FAB_R_ASX_F101_VFD_RS.STATE.Output_power.VALUE/3600+F2_EXH_FAB_R_ASX_F102_VFD_RS.STATE.Output_power.VALUE/3600</t>
  </si>
  <si>
    <t>F2_EXH_FAB_R_ASX_F101_VFD_RS.STATE.Output_power.VALUE|F2_EXH_FAB_R_ASX_F102_VFD_RS.STATE.Output_power.VALUE</t>
  </si>
  <si>
    <t>F2_EXH_FAB_R_ASX_F101_VFD_RS.STATE.Output_power.VALUE</t>
  </si>
  <si>
    <t>有机废气排风系统电消耗量</t>
  </si>
  <si>
    <t>F2_EXH_FAB_R_VEX_F101_VFD_RS.STATE.Output_power.VALUE_2090_CALCULATE</t>
  </si>
  <si>
    <t>F2_EXH_FAB_R_VEX_F101_VFD_RS.STATE.Output_power.VALUE/3600+F2_EXH_FAB_R_VEX_F102_VFD_RS.STATE.Output_power.VALUE/3600</t>
  </si>
  <si>
    <t>F2_EXH_FAB_R_VEX_F101_VFD_RS.STATE.Output_power.VALUE|F2_EXH_FAB_R_VEX_F102_VFD_RS.STATE.Output_power.VALUE</t>
  </si>
  <si>
    <t>F2_EXH_FAB_R_VEX_F101_VFD_RS.STATE.Output_power.VALUE</t>
  </si>
  <si>
    <t>有机废气处理系统天然气消耗量</t>
  </si>
  <si>
    <t>LNG_FAC_ODdata_CALCULATE</t>
  </si>
  <si>
    <t>MICH_GAS_VOC1_METER+MICH_GAS_VOC2_METER</t>
  </si>
  <si>
    <t>MICH_GAS_VOC1_METER|MICH_GAS_VOC2_METER</t>
  </si>
  <si>
    <t>无法拆分</t>
  </si>
  <si>
    <t>有机废气处理系统电消耗量</t>
  </si>
  <si>
    <t>拆不开</t>
  </si>
  <si>
    <t>VOC风机缺少点位</t>
  </si>
  <si>
    <t>CR-FCU系统电消耗量</t>
  </si>
  <si>
    <t>需要客户提供实测数据</t>
  </si>
  <si>
    <t>CR照明系统电消耗量</t>
  </si>
  <si>
    <t>FFU系统电消耗量</t>
  </si>
  <si>
    <t>F2_POWER_FAB_4_LV_30D5B_DM\MMTR1\DmdWh_3732_CALCULATE</t>
  </si>
  <si>
    <t>F2_POWER_FAB_4_LV_30D5B_DM\MMTR1\DmdWh+F2_POWER_FAB_4_LV_40D5B_DM\MMTR1\DmdWh+F2_POWER_FAB_4_LV_40D5D_DM\MMTR1\DmdWh+F2_POWER_FAB_4_LV_UPS1E2_DM\MMTR1\DmdWh+F2_POWER_FAB_4_LV_UPS2E4_DM\MMTR1\DmdWh+F2_POWER_FAB_4_LV_UPS4E5_DM\MMTR1\DmdWh</t>
  </si>
  <si>
    <t>F2_POWER_FAB_4_LV_30D5B_DM\MMTR1\DmdWh|F2_POWER_FAB_4_LV_40D5B_DM\MMTR1\DmdWh|F2_POWER_FAB_4_LV_40D5D_DM\MMTR1\DmdWh|F2_POWER_FAB_4_LV_UPS1E2_DM\MMTR1\DmdWh|F2_POWER_FAB_4_LV_UPS2E4_DM\MMTR1\DmdWh|F2_POWER_FAB_4_LV_UPS4E5_DM\MMTR1\DmdWh</t>
  </si>
  <si>
    <t>F2_POWER_FAB_4_LV_30D5B_DM\MMTR1\DmdWh</t>
  </si>
  <si>
    <t>MAU系统电消耗量</t>
  </si>
  <si>
    <t>F2_CR_FAB_4_MAU01_VFD01_RS.STATE.Output_power.VALUE_8543_CALCULATE</t>
  </si>
  <si>
    <t>F2_CR_FAB_4_MAU01_VFD01_RS.STATE.Output_power.VALUE/3600+F2_CR_FAB_4_MAU02_VFD01_RS.STATE.Output_power.VALUE/3600+F2_CR_FAB_4_MAU03_VFD01_RS.STATE.Output_power.VALUE/3600+F2_CR_FAB_4_MAU04_VFD01_RS.STATE.Output_power.VALUE/3600+F2_CR_FAB_4_MAU05_VFD01_RS.STATE.Output_power.VALUE/3600</t>
  </si>
  <si>
    <t>F2_CR_FAB_4_MAU01_VFD01_RS.STATE.Output_power.VALUE|F2_CR_FAB_4_MAU02_VFD01_RS.STATE.Output_power.VALUE|F2_CR_FAB_4_MAU03_VFD01_RS.STATE.Output_power.VALUE|F2_CR_FAB_4_MAU04_VFD01_RS.STATE.Output_power.VALUE|F2_CR_FAB_4_MAU05_VFD01_RS.STATE.Output_power.VALUE</t>
  </si>
  <si>
    <t>F2_CR_FAB_4_MAU01_VFD01_RS.STATE.Output_power.VALUE</t>
  </si>
  <si>
    <t>MAU系统90℃热水消耗量 @王连豪</t>
  </si>
  <si>
    <t>F2_CR_FAB_4_MAU01_TT01.STATE.VAL_IN.VALUE_9281_CALCULATE</t>
  </si>
  <si>
    <t>MAU系统38℃热水消耗量</t>
  </si>
  <si>
    <t>F2_CR_FAB_4_MAU01_TMT02_TT.STATE.VAL_IN.VALUE_5834_CALCULATE</t>
  </si>
  <si>
    <t>MAU系统12℃冷水消耗量</t>
  </si>
  <si>
    <t>F2_CR_FAB_4_MAU01_TMT01_TT.STATE.VAL_IN.VALUE_6783_CALCULATE</t>
  </si>
  <si>
    <t>MAU系统6℃冷水消耗量</t>
  </si>
  <si>
    <t>F2_CR_FAB_4_MAU01_EN01_TT.STATE.VAL_IN.VALUE_6276_CALCULATE</t>
  </si>
  <si>
    <t>待主办确认(生产环境再更新指标)</t>
  </si>
  <si>
    <t xml:space="preserve">MAU系统90℃热水消耗量 </t>
  </si>
  <si>
    <t>F2_GHVAC_FAB_4_HHWR_CHM01_TOH01.STATE.VAL_IN.VALUE_4277_CALCULATE</t>
  </si>
  <si>
    <t>GJ</t>
  </si>
  <si>
    <t>待主办确认</t>
  </si>
  <si>
    <t>F2_GHVAC_FAB_4_LHWR_CHM01_TOH01.STATE.VAL_IN.VALUE_CALCULATE</t>
  </si>
  <si>
    <t>F2_GHVAC_FAB_4_LHWR_CHM01_TOH01.STATE.VAL_IN.VALUE</t>
  </si>
  <si>
    <t>F2_GHVAC_FAB_4_MCHWR_CHM01_TOH01.STATE.VAL_IN.VALUE_3625_CALCULATE</t>
  </si>
  <si>
    <t>F2_GHVAC_FAB_4_LCHWR_CHM01_TOH01.STATE.VAL_IN.VALUE_CALCULATE</t>
  </si>
  <si>
    <t>F2_GHVAC_FAB_4_LCHWR_CHM01_TOH01.STATE.VAL_IN.VALUE</t>
  </si>
  <si>
    <t>大宗气系统电消耗量</t>
  </si>
  <si>
    <t>特气&amp;GMS&amp;化学品 系统电消耗量</t>
  </si>
  <si>
    <t>天车系统电消耗量</t>
  </si>
  <si>
    <t>F2_POWER_FAB_2_3N_10E1A_PP_01\MMTR1\MMXN2\DmdWh_6674_CALCULATE</t>
  </si>
  <si>
    <t>F2_POWER_FAB_2_3N_10E1A_PP_01\MMTR1\MMXN2\DmdWh*0.33+F2_POWER_FAB_2_3N_10E1A_PP_01\MMTR1\MMXN3\DmdWh*0.33+F2_POWER_FAB_2_3N_10E1A_PP_01\MMTR1\MMXN6\DmdWh+F2_POWER_FAB_2_3N_10E1A_PP_01\MMTR1\MMXN10\DmdWh+F2_POWER_FAB_2_3N_20E2A_PP_01\MMTR1\MMXN4\DmdWh*0.33+F2_POWER_FAB_2_3N_20E2A_PP_01\MMTR1\MMXN11\DmdWh+F2_POWER_FAB_2_3N_20E2A_PP_01\MMTR1\MMXN12\DmdWh+F2_POWER_FAB_2_3N_20E2A_PP_01\MMTR1\MMXN16\DmdWh*0.33+F2_POWER_FAB_2_3N_20E2A_PP_01\MMTR1\MMXN18\DmdWh+F2_POWER_FAB_2_3N_20E2A_PP_02\MMTR1\MMXN6\DmdWh+F2_POWER_FAB_2_3N_40A1A_PP_01\MMTR1\MMXN5\DmdWh*0.33+F2_POWER_FAB_2_3U_UPS3D_PP_01\MMTR1\MMXN2\DmdWh*0.33+F2_POWER_FAB_2_3U_UPS3D_PP_01\MMTR1\MMXN3\DmdWh*0.67+F2_POWER_FAB_2_3U_UPS3D_PP_01\MMTR1\MMXN4\DmdWh*0.33+F2_POWER_FAB_2_3U_UPS3D_PP_01\MMTR1\MMXN5\DmdWh+F2_POWER_FAB_2_3U_UPS3D_PP_01\MMTR1\MMXN6\DmdWh*0.33+F2_POWER_FAB_2_3U_UPS3D_PP_01\MMTR1\MMXN8\DmdWh*0.33+F2_POWER_FAB_2_3U_UPS3D_PP_01\MMTR1\MMXN14\DmdWh+F2_POWER_FAB_2_3N_20E1A_PP_01\MMTR1\MMXN1\DmdWh*0.33+F2_POWER_FAB_2_3N_20E1A_PP_02\MMTR1\MMXN1\DmdWh+F2_POWER_FAB_2_3N_20E1A_PP_02\MMTR1\MMXN5\DmdWh*0.33+F2_POWER_FAB_2_3N_20E1A_PP_02\MMTR1\MMXN6\DmdWh*0.33+F2_POWER_FAB_2_3N_20E1A_PP_02\MMTR1\MMXN7\DmdWh+F2_POWER_FAB_2_3N_20E1A_PP_02\MMTR1\MMXN9\DmdWh+F2_POWER_FAB_2_3N_20E1A_PP_02\MMTR1\MMXN15\DmdWh+F2_POWER_FAB_2_3N_20E1A_PP_02\MMTR1\MMXN16\DmdWh*0.33</t>
  </si>
  <si>
    <t>F2_POWER_FAB_2_3N_10E1A_PP_01\MMTR1\MMXN2\DmdWh|F2_POWER_FAB_2_3N_10E1A_PP_01\MMTR1\MMXN3\DmdWh|F2_POWER_FAB_2_3N_10E1A_PP_01\MMTR1\MMXN6\DmdWh|F2_POWER_FAB_2_3N_10E1A_PP_01\MMTR1\MMXN10\DmdWh|F2_POWER_FAB_2_3N_20E2A_PP_01\MMTR1\MMXN4\DmdWh|F2_POWER_FAB_2_3N_20E2A_PP_01\MMTR1\MMXN11\DmdWh|F2_POWER_FAB_2_3N_20E2A_PP_01\MMTR1\MMXN12\DmdWh|F2_POWER_FAB_2_3N_20E2A_PP_01\MMTR1\MMXN16\DmdWh|F2_POWER_FAB_2_3N_20E2A_PP_01\MMTR1\MMXN18\DmdWh|F2_POWER_FAB_2_3N_20E2A_PP_02\MMTR1\MMXN6\DmdWh|F2_POWER_FAB_2_3N_40A1A_PP_01\MMTR1\MMXN5\DmdWh|F2_POWER_FAB_2_3U_UPS3D_PP_01\MMTR1\MMXN2\DmdWh|F2_POWER_FAB_2_3U_UPS3D_PP_01\MMTR1\MMXN3\DmdWh|F2_POWER_FAB_2_3U_UPS3D_PP_01\MMTR1\MMXN4\DmdWh|F2_POWER_FAB_2_3U_UPS3D_PP_01\MMTR1\MMXN5\DmdWh|F2_POWER_FAB_2_3U_UPS3D_PP_01\MMTR1\MMXN6\DmdWh|F2_POWER_FAB_2_3U_UPS3D_PP_01\MMTR1\MMXN8\DmdWh|F2_POWER_FAB_2_3U_UPS3D_PP_01\MMTR1\MMXN14\DmdWh|F2_POWER_FAB_2_3N_20E1A_PP_01\MMTR1\MMXN1\DmdWh|F2_POWER_FAB_2_3N_20E1A_PP_02\MMTR1\MMXN1\DmdWh|F2_POWER_FAB_2_3N_20E1A_PP_02\MMTR1\MMXN5\DmdWh|F2_POWER_FAB_2_3N_20E1A_PP_02\MMTR1\MMXN6\DmdWh|F2_POWER_FAB_2_3N_20E1A_PP_02\MMTR1\MMXN7\DmdWh|F2_POWER_FAB_2_3N_20E1A_PP_02\MMTR1\MMXN9\DmdWh|F2_POWER_FAB_2_3N_20E1A_PP_02\MMTR1\MMXN15\DmdWh|F2_POWER_FAB_2_3N_20E1A_PP_02\MMTR1\MMXN16\DmdWh</t>
  </si>
  <si>
    <t>F2_POWER_FAB_2_3N_10E1A_PP_01\MMTR1\MMXN2\DmdWh</t>
  </si>
  <si>
    <t>CPM电消耗量</t>
  </si>
  <si>
    <t>客户暂未提供点位</t>
  </si>
  <si>
    <t>DIFF电消耗量1_2</t>
  </si>
  <si>
    <t>F2_POWER_FAB_2_2N_20B2A_PP_01\MMTR1\MMXN7\DmdWh_2169_CALCULATE</t>
  </si>
  <si>
    <t>F2_POWER_FAB_2_2N_20B2A_PP_01\MMTR1\MMXN7\DmdWh+F2_POWER_FAB_2_2N_20B2A_PP_01\MMTR1\MMXN8\DmdWh+F2_POWER_FAB_2_2N_20B2A_PP_01\MMTR1\MMXN9\DmdWh+F2_POWER_FAB_2_2N_20B2A_PP_01\MMTR1\MMXN10\DmdWh+F2_POWER_FAB_2_2N_20B2A_PP_01\MMTR1\MMXN15\DmdWh+F2_POWER_FAB_2_2N_20B2A_PP_01\MMTR1\MMXN16\DmdWh+F2_POWER_FAB_2_2N_20B1A_PP_01\MMTR1\MMXN1\DmdWh+F2_POWER_FAB_2_2N_20B1A_PP_01\MMTR1\MMXN2\DmdWh+F2_POWER_FAB_2_2N_20B1A_PP_01\MMTR1\MMXN3\DmdWh+F2_POWER_FAB_2_2N_20B1A_PP_01\MMTR1\MMXN4\DmdWh+F2_POWER_FAB_2_2N_20B1A_PP_01\MMTR1\MMXN5\DmdWh+F2_POWER_FAB_2_2N_20B1A_PP_01\MMTR1\MMXN6\DmdWh+F2_POWER_FAB_2_2N_20B1A_PP_01\MMTR1\MMXN7\DmdWh+F2_POWER_FAB_2_2N_20B1A_PP_01\MMTR1\MMXN8\DmdWh+F2_POWER_FAB_2_2N_20B1A_PP_01\MMTR1\MMXN9\DmdWh+F2_POWER_FAB_2_2N_20B1A_PP_01\MMTR1\MMXN10\DmdWh+F2_POWER_FAB_2_2N_20B1A_PP_01\MMTR1\MMXN11\DmdWh+F2_POWER_FAB_2_2N_20B1A_PP_01\MMTR1\MMXN13\DmdWh+F2_POWER_FAB_2_2N_20B1A_PP_01\MMTR1\MMXN15\DmdWh+F2_POWER_FAB_2_2N_20B1A_PP_01\MMTR1\MMXN16\DmdWh+F2_POWER_FAB_2_2N_20B2A_PP_02\MMTR1\MMXN1\DmdWh+F2_POWER_FAB_2_2N_20B2A_PP_02\MMTR1\MMXN2\DmdWh+F2_POWER_FAB_2_2N_20B2A_PP_02\MMTR1\MMXN3\DmdWh+F2_POWER_FAB_2_2N_20B2A_PP_02\MMTR1\MMXN4\DmdWh+F2_POWER_FAB_2_2N_20B2A_PP_02\MMTR1\MMXN5\DmdWh+F2_POWER_FAB_2_2N_20B2A_PP_02\MMTR1\MMXN6\DmdWh+F2_POWER_FAB_2_2N_20B2A_PP_02\MMTR1\MMXN7\DmdWh+F2_POWER_FAB_2_2N_20B2A_PP_02\MMTR1\MMXN9\DmdWh*0.33+F2_POWER_FAB_2_2N_20B2A_PP_02\MMTR1\MMXN10\DmdWh+F2_POWER_FAB_2_2N_20B2A_PP_02\MMTR1\MMXN13\DmdWh+F2_POWER_FAB_2_3N_10E2A_PP_01\MMTR1\MMXN21\DmdWh+F2_POWER_FAB_2_3N_10E2A_PP_03\MMTR1\MMXN13\DmdWh*0.33+F2_POWER_FAB_2_3N_10E2A_PP_03\MMTR1\MMXN14\DmdWh*0.33+F2_POWER_FAB_2_3N_20E2A_PP_01\MMTR1\MMXN2\DmdWh</t>
  </si>
  <si>
    <t>F2_POWER_FAB_2_2N_20B2A_PP_01\MMTR1\MMXN7\DmdWh|F2_POWER_FAB_2_2N_20B2A_PP_01\MMTR1\MMXN8\DmdWh|F2_POWER_FAB_2_2N_20B2A_PP_01\MMTR1\MMXN9\DmdWh|F2_POWER_FAB_2_2N_20B2A_PP_01\MMTR1\MMXN10\DmdWh|F2_POWER_FAB_2_2N_20B2A_PP_01\MMTR1\MMXN15\DmdWh|F2_POWER_FAB_2_2N_20B2A_PP_01\MMTR1\MMXN16\DmdWh|F2_POWER_FAB_2_2N_20B1A_PP_01\MMTR1\MMXN1\DmdWh|F2_POWER_FAB_2_2N_20B1A_PP_01\MMTR1\MMXN2\DmdWh|F2_POWER_FAB_2_2N_20B1A_PP_01\MMTR1\MMXN3\DmdWh|F2_POWER_FAB_2_2N_20B1A_PP_01\MMTR1\MMXN4\DmdWh|F2_POWER_FAB_2_2N_20B1A_PP_01\MMTR1\MMXN5\DmdWh|F2_POWER_FAB_2_2N_20B1A_PP_01\MMTR1\MMXN6\DmdWh|F2_POWER_FAB_2_2N_20B1A_PP_01\MMTR1\MMXN7\DmdWh|F2_POWER_FAB_2_2N_20B1A_PP_01\MMTR1\MMXN8\DmdWh|F2_POWER_FAB_2_2N_20B1A_PP_01\MMTR1\MMXN9\DmdWh|F2_POWER_FAB_2_2N_20B1A_PP_01\MMTR1\MMXN10\DmdWh|F2_POWER_FAB_2_2N_20B1A_PP_01\MMTR1\MMXN11\DmdWh|F2_POWER_FAB_2_2N_20B1A_PP_01\MMTR1\MMXN13\DmdWh|F2_POWER_FAB_2_2N_20B1A_PP_01\MMTR1\MMXN15\DmdWh|F2_POWER_FAB_2_2N_20B1A_PP_01\MMTR1\MMXN16\DmdWh|F2_POWER_FAB_2_2N_20B2A_PP_02\MMTR1\MMXN1\DmdWh|F2_POWER_FAB_2_2N_20B2A_PP_02\MMTR1\MMXN2\DmdWh|F2_POWER_FAB_2_2N_20B2A_PP_02\MMTR1\MMXN3\DmdWh|F2_POWER_FAB_2_2N_20B2A_PP_02\MMTR1\MMXN4\DmdWh|F2_POWER_FAB_2_2N_20B2A_PP_02\MMTR1\MMXN5\DmdWh|F2_POWER_FAB_2_2N_20B2A_PP_02\MMTR1\MMXN6\DmdWh|F2_POWER_FAB_2_2N_20B2A_PP_02\MMTR1\MMXN7\DmdWh|F2_POWER_FAB_2_2N_20B2A_PP_02\MMTR1\MMXN9\DmdWh|F2_POWER_FAB_2_2N_20B2A_PP_02\MMTR1\MMXN10\DmdWh|F2_POWER_FAB_2_2N_20B2A_PP_02\MMTR1\MMXN13\DmdWh|F2_POWER_FAB_2_3N_10E2A_PP_01\MMTR1\MMXN21\DmdWh|F2_POWER_FAB_2_3N_10E2A_PP_03\MMTR1\MMXN13\DmdWh|F2_POWER_FAB_2_3N_10E2A_PP_03\MMTR1\MMXN14\DmdWh|F2_POWER_FAB_2_3N_20E2A_PP_01\MMTR1\MMXN2\DmdWh</t>
  </si>
  <si>
    <t>F2_POWER_FAB_2_2N_20B2A_PP_01\MMTR1\MMXN7\DmdWh</t>
  </si>
  <si>
    <t>DIFF电消耗量2_2</t>
  </si>
  <si>
    <t>F2_POWER_FAB_2_3N_20E2A_PP_01\MMTR1\MMXN4\DmdWh_8936_CALCULATE</t>
  </si>
  <si>
    <t>F2_POWER_FAB_2_3N_20E2A_PP_01\MMTR1\MMXN4\DmdWh*0.67+F2_POWER_FAB_2_3N_20E2A_PP_01\MMTR1\MMXN8\DmdWh+F2_POWER_FAB_2_3N_20E2A_PP_01\MMTR1\MMXN9\DmdWh+F2_POWER_FAB_2_3N_20E2A_PP_01\MMTR1\MMXN10\DmdWh+F2_POWER_FAB_2_3N_20E2A_PP_02\MMTR1\MMXN7\DmdWh+F2_POWER_FAB_2_3N_20E2A_PP_02\MMTR1\MMXN9\DmdWh+F2_POWER_FAB_2_3N_20E2A_PP_02\MMTR1\MMXN12\DmdWh+F2_POWER_FAB_2_3N_20E2A_PP_02\MMTR1\MMXN13\DmdWh+F2_POWER_FAB_2_3N_20E2A_PP_02\MMTR1\MMXN14\DmdWh+F2_POWER_FAB_2_3N_20E2A_PP_02\MMTR1\MMXN15\DmdWh+F2_POWER_FAB_2_3N_20E2A_PP_02\MMTR1\MMXN16\DmdWh*0.67+F2_POWER_FAB_2_3N_20E2A_PP_02\MMTR1\MMXN17\DmdWh*0.67+F2_POWER_FAB_2_3N_20E2A_PP_02\MMTR1\MMXN18\DmdWh+F2_POWER_FAB_2_3N_20E2A_PP_02\MMTR1\MMXN22\DmdWh+F2_POWER_FAB_2_3N_20E2A_PP_02\MMTR1\MMXN23\DmdWh*0.67+F2_POWER_FAB_2_3N_40A1A_PP_01\MMTR1\MMXN2\DmdWh+F2_POWER_FAB_2_3N_40A1A_PP_01\MMTR1\MMXN3\DmdWh+F2_POWER_FAB_2_3N_40A1A_PP_01\MMTR1\MMXN5\DmdWh*0.67+F2_POWER_FAB_2_3N_40A1A_PP_01\MMTR1\MMXN8\DmdWh+F2_POWER_FAB_2_3N_40A1A_PP_01\MMTR1\MMXN9\DmdWh+F2_POWER_FAB_2_3N_40A1A_PP_01\MMTR1\MMXN10\DmdWh+F2_POWER_FAB_2_3N_40A1A_PP_01\MMTR1\MMXN11\DmdWh+F2_POWER_FAB_2_3N_40A1A_PP_01\MMTR1\MMXN15\DmdWh*0.67+F2_POWER_FAB_2_3N_40A1A_PP_01\MMTR1\MMXN23\DmdWh+F2_POWER_FAB_2_3N_40A1A_PP_01\MMTR1\MMXN24\DmdWh+F2_POWER_FAB_2_3N_40A1A_PP_01\MMTR1\MMXN25\DmdWh+F2_POWER_FAB_2_3N_40A1A_PP_01\MMTR1\MMXN26\DmdWh+F2_POWER_FAB_2_3N_40A1A_PP_01\MMTR1\MMXN27\DmdWh+F2_POWER_FAB_2_3N_40A1A_PP_01\MMTR1\MMXN28\DmdWh+F2_POWER_FAB_2_4N_20A1A_PP_01\MMTR1\MMXN8\DmdWh</t>
  </si>
  <si>
    <t>F2_POWER_FAB_2_3N_20E2A_PP_01\MMTR1\MMXN4\DmdWh|F2_POWER_FAB_2_3N_20E2A_PP_01\MMTR1\MMXN8\DmdWh|F2_POWER_FAB_2_3N_20E2A_PP_01\MMTR1\MMXN9\DmdWh|F2_POWER_FAB_2_3N_20E2A_PP_01\MMTR1\MMXN10\DmdWh|F2_POWER_FAB_2_3N_20E2A_PP_02\MMTR1\MMXN7\DmdWh|F2_POWER_FAB_2_3N_20E2A_PP_02\MMTR1\MMXN9\DmdWh|F2_POWER_FAB_2_3N_20E2A_PP_02\MMTR1\MMXN12\DmdWh|F2_POWER_FAB_2_3N_20E2A_PP_02\MMTR1\MMXN13\DmdWh|F2_POWER_FAB_2_3N_20E2A_PP_02\MMTR1\MMXN14\DmdWh|F2_POWER_FAB_2_3N_20E2A_PP_02\MMTR1\MMXN15\DmdWh|F2_POWER_FAB_2_3N_20E2A_PP_02\MMTR1\MMXN16\DmdWh|F2_POWER_FAB_2_3N_20E2A_PP_02\MMTR1\MMXN17\DmdWh|F2_POWER_FAB_2_3N_20E2A_PP_02\MMTR1\MMXN18\DmdWh|F2_POWER_FAB_2_3N_20E2A_PP_02\MMTR1\MMXN22\DmdWh|F2_POWER_FAB_2_3N_20E2A_PP_02\MMTR1\MMXN23\DmdWh|F2_POWER_FAB_2_3N_40A1A_PP_01\MMTR1\MMXN2\DmdWh|F2_POWER_FAB_2_3N_40A1A_PP_01\MMTR1\MMXN3\DmdWh|F2_POWER_FAB_2_3N_40A1A_PP_01\MMTR1\MMXN5\DmdWh|F2_POWER_FAB_2_3N_40A1A_PP_01\MMTR1\MMXN8\DmdWh|F2_POWER_FAB_2_3N_40A1A_PP_01\MMTR1\MMXN9\DmdWh|F2_POWER_FAB_2_3N_40A1A_PP_01\MMTR1\MMXN10\DmdWh|F2_POWER_FAB_2_3N_40A1A_PP_01\MMTR1\MMXN11\DmdWh|F2_POWER_FAB_2_3N_40A1A_PP_01\MMTR1\MMXN15\DmdWh|F2_POWER_FAB_2_3N_40A1A_PP_01\MMTR1\MMXN23\DmdWh|F2_POWER_FAB_2_3N_40A1A_PP_01\MMTR1\MMXN24\DmdWh|F2_POWER_FAB_2_3N_40A1A_PP_01\MMTR1\MMXN25\DmdWh|F2_POWER_FAB_2_3N_40A1A_PP_01\MMTR1\MMXN26\DmdWh|F2_POWER_FAB_2_3N_40A1A_PP_01\MMTR1\MMXN27\DmdWh|F2_POWER_FAB_2_3N_40A1A_PP_01\MMTR1\MMXN28\DmdWh|F2_POWER_FAB_2_4N_20A1A_PP_01\MMTR1\MMXN8\DmdWh</t>
  </si>
  <si>
    <t>F2_POWER_FAB_2_3N_20E2A_PP_01\MMTR1\MMXN4\DmdWh</t>
  </si>
  <si>
    <t>ETCH电消耗量1_2</t>
  </si>
  <si>
    <t>F2_POWER_FAB_2_2N_20B2A_PP_02\MMTR1\MMXN28\DmdWh_1722_CALCULATE</t>
  </si>
  <si>
    <t>F2_POWER_FAB_2_2N_20B2A_PP_02\MMTR1\MMXN28\DmdWh+F2_POWER_FAB_2_2N_30B1A_PP_01\MMTR1\MMXN19\DmdWh+F2_POWER_FAB_2_2N_30B1A_PP_01\MMTR1\MMXN20\DmdWh+F2_POWER_FAB_2_2N_30B1A_PP_01\MMTR1\MMXN21\DmdWh+F2_POWER_FAB_2_2N_30B1A_PP_01\MMTR1\MMXN26\DmdWh+F2_POWER_FAB_2_2N_30B1A_PP_01\MMTR1\MMXN27\DmdWh+F2_POWER_FAB_2_2N_30B1A_PP_02\MMTR1\MMXN1\DmdWh+F2_POWER_FAB_2_2N_30B1A_PP_02\MMTR1\MMXN2\DmdWh+F2_POWER_FAB_2_2N_30B1A_PP_02\MMTR1\MMXN3\DmdWh+F2_POWER_FAB_2_2N_30B1A_PP_02\MMTR1\MMXN4\DmdWh+F2_POWER_FAB_2_2N_30B1A_PP_02\MMTR1\MMXN5\DmdWh+F2_POWER_FAB_2_2N_30B1A_PP_02\MMTR1\MMXN8\DmdWh+F2_POWER_FAB_2_2N_30B1A_PP_02\MMTR1\MMXN9\DmdWh+F2_POWER_FAB_2_2N_30B1A_PP_02\MMTR1\MMXN10\DmdWh+F2_POWER_FAB_2_2N_30B1A_PP_02\MMTR1\MMXN11\DmdWh+F2_POWER_FAB_2_2N_30B1A_PP_02\MMTR1\MMXN12\DmdWh+F2_POWER_FAB_2_2N_30B1A_PP_02\MMTR1\MMXN13\DmdWh+F2_POWER_FAB_2_2N_30B1A_PP_02\MMTR1\MMXN14\DmdWh+F2_POWER_FAB_2_2N_30B1A_PP_02\MMTR1\MMXN18\DmdWh+F2_POWER_FAB_2_2N_30B1A_PP_02\MMTR1\MMXN19\DmdWh+F2_POWER_FAB_2_2N_30B1A_PP_02\MMTR1\MMXN20\DmdWh+F2_POWER_FAB_2_2N_30B1A_PP_02\MMTR1\MMXN21\DmdWh+F2_POWER_FAB_2_2N_30B1A_PP_02\MMTR1\MMXN26\DmdWh+F2_POWER_FAB_2_2N_30B1A_PP_02\MMTR1\MMXN27\DmdWh+F2_POWER_FAB_2_2N_30B1A_PP_02\MMTR1\MMXN28\DmdWh+F2_POWER_FAB_2_2N_30B2A_PP_01\MMTR1\MMXN1\DmdWh+F2_POWER_FAB_2_2N_30B2A_PP_01\MMTR1\MMXN2\DmdWh</t>
  </si>
  <si>
    <t>F2_POWER_FAB_2_2N_20B2A_PP_02\MMTR1\MMXN28\DmdWh|F2_POWER_FAB_2_2N_30B1A_PP_01\MMTR1\MMXN19\DmdWh|F2_POWER_FAB_2_2N_30B1A_PP_01\MMTR1\MMXN20\DmdWh|F2_POWER_FAB_2_2N_30B1A_PP_01\MMTR1\MMXN21\DmdWh|F2_POWER_FAB_2_2N_30B1A_PP_01\MMTR1\MMXN26\DmdWh|F2_POWER_FAB_2_2N_30B1A_PP_01\MMTR1\MMXN27\DmdWh|F2_POWER_FAB_2_2N_30B1A_PP_02\MMTR1\MMXN1\DmdWh|F2_POWER_FAB_2_2N_30B1A_PP_02\MMTR1\MMXN2\DmdWh|F2_POWER_FAB_2_2N_30B1A_PP_02\MMTR1\MMXN3\DmdWh|F2_POWER_FAB_2_2N_30B1A_PP_02\MMTR1\MMXN4\DmdWh|F2_POWER_FAB_2_2N_30B1A_PP_02\MMTR1\MMXN5\DmdWh|F2_POWER_FAB_2_2N_30B1A_PP_02\MMTR1\MMXN8\DmdWh|F2_POWER_FAB_2_2N_30B1A_PP_02\MMTR1\MMXN9\DmdWh|F2_POWER_FAB_2_2N_30B1A_PP_02\MMTR1\MMXN10\DmdWh|F2_POWER_FAB_2_2N_30B1A_PP_02\MMTR1\MMXN11\DmdWh|F2_POWER_FAB_2_2N_30B1A_PP_02\MMTR1\MMXN12\DmdWh|F2_POWER_FAB_2_2N_30B1A_PP_02\MMTR1\MMXN13\DmdWh|F2_POWER_FAB_2_2N_30B1A_PP_02\MMTR1\MMXN14\DmdWh|F2_POWER_FAB_2_2N_30B1A_PP_02\MMTR1\MMXN18\DmdWh|F2_POWER_FAB_2_2N_30B1A_PP_02\MMTR1\MMXN19\DmdWh|F2_POWER_FAB_2_2N_30B1A_PP_02\MMTR1\MMXN20\DmdWh|F2_POWER_FAB_2_2N_30B1A_PP_02\MMTR1\MMXN21\DmdWh|F2_POWER_FAB_2_2N_30B1A_PP_02\MMTR1\MMXN26\DmdWh|F2_POWER_FAB_2_2N_30B1A_PP_02\MMTR1\MMXN27\DmdWh|F2_POWER_FAB_2_2N_30B1A_PP_02\MMTR1\MMXN28\DmdWh|F2_POWER_FAB_2_2N_30B2A_PP_01\MMTR1\MMXN1\DmdWh|F2_POWER_FAB_2_2N_30B2A_PP_01\MMTR1\MMXN2\DmdWh</t>
  </si>
  <si>
    <t>F2_POWER_FAB_2_2N_20B2A_PP_02\MMTR1\MMXN28\DmdWh</t>
  </si>
  <si>
    <t>ETCH电消耗量2_2</t>
  </si>
  <si>
    <t>F2_POWER_FAB_2_2N_30B2A_PP_01\MMTR1\MMXN3\DmdWh_8415_CALCULATE</t>
  </si>
  <si>
    <t>F2_POWER_FAB_2_2N_30B2A_PP_01\MMTR1\MMXN3\DmdWh+F2_POWER_FAB_2_2N_30B2A_PP_01\MMTR1\MMXN4\DmdWh+F2_POWER_FAB_2_2N_30B2A_PP_01\MMTR1\MMXN5\DmdWh+F2_POWER_FAB_2_2N_30B2A_PP_01\MMTR1\MMXN6\DmdWh+F2_POWER_FAB_2_2N_30B2A_PP_01\MMTR1\MMXN7\DmdWh+F2_POWER_FAB_2_2N_30B2A_PP_01\MMTR1\MMXN15\DmdWh+F2_POWER_FAB_2_2N_30B2A_PP_01\MMTR1\MMXN16\DmdWh+F2_POWER_FAB_2_2N_30B2A_PP_01\MMTR1\MMXN28\DmdWh+F2_POWER_FAB_2_2N_30B2A_PP_02\MMTR1\MMXN1\DmdWh+F2_POWER_FAB_2_2N_30B2A_PP_02\MMTR1\MMXN8\DmdWh+F2_POWER_FAB_2_2N_30B2A_PP_02\MMTR1\MMXN9\DmdWh+F2_POWER_FAB_2_2N_30B2A_PP_02\MMTR1\MMXN10\DmdWh+F2_POWER_FAB_2_3N_10E1A_PP_02\MMTR1\MMXN19\DmdWh+F2_POWER_FAB_2_3N_10E2A_PP_01\MMTR1\MMXN8\DmdWh+F2_POWER_FAB_2_3N_10E2A_PP_03\MMTR1\MMXN1\DmdWh+F2_POWER_FAB_2_3N_10E2A_PP_03\MMTR1\MMXN2\DmdWh+F2_POWER_FAB_2_3N_10E2A_PP_03\MMTR1\MMXN3\DmdWh+F2_POWER_FAB_2_3N_10E2A_PP_03\MMTR1\MMXN8\DmdWh+F2_POWER_FAB_2_3N_10E2A_PP_03\MMTR1\MMXN11\DmdWh+F2_POWER_FAB_2_3N_10E2A_PP_03\MMTR1\MMXN12\DmdWh+F2_POWER_FAB_2_3U_UPS3D_PP_01\MMTR1\MMXN9\DmdWh+F2_POWER_FAB_2_3U_UPS3D_PP_01\MMTR1\MMXN12\DmdWh+F2_POWER_FAB_2_3U_UPS3D_PP_01\MMTR1\MMXN13\DmdWh+F2_POWER_FAB_2_3N_20E1A_PP_01\MMTR1\MMXN12\DmdWh+F2_POWER_FAB_2_3N_20E1A_PP_01\MMTR1\MMXN13\DmdWh</t>
  </si>
  <si>
    <t>F2_POWER_FAB_2_2N_30B2A_PP_01\MMTR1\MMXN3\DmdWh|F2_POWER_FAB_2_2N_30B2A_PP_01\MMTR1\MMXN4\DmdWh|F2_POWER_FAB_2_2N_30B2A_PP_01\MMTR1\MMXN5\DmdWh|F2_POWER_FAB_2_2N_30B2A_PP_01\MMTR1\MMXN6\DmdWh|F2_POWER_FAB_2_2N_30B2A_PP_01\MMTR1\MMXN7\DmdWh|F2_POWER_FAB_2_2N_30B2A_PP_01\MMTR1\MMXN15\DmdWh|F2_POWER_FAB_2_2N_30B2A_PP_01\MMTR1\MMXN16\DmdWh|F2_POWER_FAB_2_2N_30B2A_PP_01\MMTR1\MMXN28\DmdWh|F2_POWER_FAB_2_2N_30B2A_PP_02\MMTR1\MMXN1\DmdWh|F2_POWER_FAB_2_2N_30B2A_PP_02\MMTR1\MMXN8\DmdWh|F2_POWER_FAB_2_2N_30B2A_PP_02\MMTR1\MMXN9\DmdWh|F2_POWER_FAB_2_2N_30B2A_PP_02\MMTR1\MMXN10\DmdWh|F2_POWER_FAB_2_3N_10E1A_PP_02\MMTR1\MMXN19\DmdWh|F2_POWER_FAB_2_3N_10E2A_PP_01\MMTR1\MMXN8\DmdWh|F2_POWER_FAB_2_3N_10E2A_PP_03\MMTR1\MMXN1\DmdWh|F2_POWER_FAB_2_3N_10E2A_PP_03\MMTR1\MMXN2\DmdWh|F2_POWER_FAB_2_3N_10E2A_PP_03\MMTR1\MMXN3\DmdWh|F2_POWER_FAB_2_3N_10E2A_PP_03\MMTR1\MMXN8\DmdWh|F2_POWER_FAB_2_3N_10E2A_PP_03\MMTR1\MMXN11\DmdWh|F2_POWER_FAB_2_3N_10E2A_PP_03\MMTR1\MMXN12\DmdWh|F2_POWER_FAB_2_3U_UPS3D_PP_01\MMTR1\MMXN9\DmdWh|F2_POWER_FAB_2_3U_UPS3D_PP_01\MMTR1\MMXN12\DmdWh|F2_POWER_FAB_2_3U_UPS3D_PP_01\MMTR1\MMXN13\DmdWh|F2_POWER_FAB_2_3N_20E1A_PP_01\MMTR1\MMXN12\DmdWh|F2_POWER_FAB_2_3N_20E1A_PP_01\MMTR1\MMXN13\DmdWh</t>
  </si>
  <si>
    <t>F2_POWER_FAB_2_2N_30B2A_PP_01\MMTR1\MMXN3\DmdWh</t>
  </si>
  <si>
    <t>MMT电消耗量</t>
  </si>
  <si>
    <t>F2_POWER_FAB_2_2N_10C1A_PP_01\MMTR1\MMXN16\DmdWh_1766_CALCULATE</t>
  </si>
  <si>
    <t>F2_POWER_FAB_2_2N_10C1A_PP_01\MMTR1\MMXN16\DmdWh+F2_POWER_FAB_2_2N_20D1A_PP_01\MMTR1\MMXN7\DmdWh+F2_POWER_FAB_2_2N_20D1A_PP_01\MMTR1\MMXN15\DmdWh+F2_POWER_FAB_2_3N_10E1A_PP_01\MMTR1\MMXN2\DmdWh*0.33+F2_POWER_FAB_2_3N_10E1A_PP_01\MMTR1\MMXN3\DmdWh*0.33+F2_POWER_FAB_2_3N_10E1A_PP_01\MMTR1\MMXN7\DmdWh+F2_POWER_FAB_2_3N_10E1A_PP_01\MMTR1\MMXN15\DmdWh+F2_POWER_FAB_2_3N_10E1A_PP_01\MMTR1\MMXN22\DmdWh+F2_POWER_FAB_2_3N_10E1A_PP_01\MMTR1\MMXN23\DmdWh+F2_POWER_FAB_2_3N_20E2A_PP_01\MMTR1\MMXN13\DmdWh*0.33+F2_POWER_FAB_2_3N_20E2A_PP_01\MMTR1\MMXN16\DmdWh*0.67+F2_POWER_FAB_2_3N_20E2A_PP_01\MMTR1\MMXN17\DmdWh+F2_POWER_FAB_2_3N_20E2A_PP_02\MMTR1\MMXN1\DmdWh+F2_POWER_FAB_2_3N_20E2A_PP_02\MMTR1\MMXN3\DmdWh+F2_POWER_FAB_2_3N_20E2A_PP_02\MMTR1\MMXN4\DmdWh+F2_POWER_FAB_2_3N_20E2A_PP_02\MMTR1\MMXN5\DmdWh+F2_POWER_FAB_2_3N_20E2A_PP_02\MMTR1\MMXN24\DmdWh*0.67+F2_POWER_FAB_2_3N_40A1A_PP_01\MMTR1\MMXN15\DmdWh*0.33+F2_POWER_FAB_2_3N_40A1A_PP_01\MMTR1\MMXN16\DmdWh+F2_POWER_FAB_2_3N_20E1A_PP_02\MMTR1\MMXN4\DmdWh*0.33+F2_POWER_FAB_2_3N_20E1A_PP_02\MMTR1\MMXN5\DmdWh*0.33</t>
  </si>
  <si>
    <t>F2_POWER_FAB_2_2N_10C1A_PP_01\MMTR1\MMXN16\DmdWh|F2_POWER_FAB_2_2N_20D1A_PP_01\MMTR1\MMXN7\DmdWh|F2_POWER_FAB_2_2N_20D1A_PP_01\MMTR1\MMXN15\DmdWh|F2_POWER_FAB_2_3N_10E1A_PP_01\MMTR1\MMXN2\DmdWh|F2_POWER_FAB_2_3N_10E1A_PP_01\MMTR1\MMXN3\DmdWh|F2_POWER_FAB_2_3N_10E1A_PP_01\MMTR1\MMXN7\DmdWh|F2_POWER_FAB_2_3N_10E1A_PP_01\MMTR1\MMXN15\DmdWh|F2_POWER_FAB_2_3N_10E1A_PP_01\MMTR1\MMXN22\DmdWh|F2_POWER_FAB_2_3N_10E1A_PP_01\MMTR1\MMXN23\DmdWh|F2_POWER_FAB_2_3N_20E2A_PP_01\MMTR1\MMXN13\DmdWh|F2_POWER_FAB_2_3N_20E2A_PP_01\MMTR1\MMXN16\DmdWh|F2_POWER_FAB_2_3N_20E2A_PP_01\MMTR1\MMXN17\DmdWh|F2_POWER_FAB_2_3N_20E2A_PP_02\MMTR1\MMXN1\DmdWh|F2_POWER_FAB_2_3N_20E2A_PP_02\MMTR1\MMXN3\DmdWh|F2_POWER_FAB_2_3N_20E2A_PP_02\MMTR1\MMXN4\DmdWh|F2_POWER_FAB_2_3N_20E2A_PP_02\MMTR1\MMXN5\DmdWh|F2_POWER_FAB_2_3N_20E2A_PP_02\MMTR1\MMXN24\DmdWh|F2_POWER_FAB_2_3N_40A1A_PP_01\MMTR1\MMXN15\DmdWh|F2_POWER_FAB_2_3N_40A1A_PP_01\MMTR1\MMXN16\DmdWh|F2_POWER_FAB_2_3N_20E1A_PP_02\MMTR1\MMXN4\DmdWh|F2_POWER_FAB_2_3N_20E1A_PP_02\MMTR1\MMXN5\DmdWh</t>
  </si>
  <si>
    <t>F2_POWER_FAB_2_2N_10C1A_PP_01\MMTR1\MMXN16\DmdWh</t>
  </si>
  <si>
    <t>Litho电消耗量</t>
  </si>
  <si>
    <t>F2_POWER_FAB_2_2U_UPS2D_PP_01\MMTR1\MMXN1\DmdWh_7807_CALCULATE</t>
  </si>
  <si>
    <t>F2_POWER_FAB_2_2U_UPS2D_PP_01\MMTR1\MMXN1\DmdWh+F2_POWER_FAB_2_2U_UPS2D_PP_01\MMTR1\MMXN8\DmdWh+F2_POWER_FAB_2_2U_UPS2D_PP_01\MMTR1\MMXN19\DmdWh+F2_POWER_FAB_2_3U_UPS3D_PP_01\MMTR1\MMXN1\DmdWh+F2_POWER_FAB_2_3U_UPS3D_PP_01\MMTR1\MMXN2\DmdWh*0.67+F2_POWER_FAB_2_3U_UPS3D_PP_01\MMTR1\MMXN3\DmdWh*0.33+F2_POWER_FAB_2_3U_UPS3D_PP_01\MMTR1\MMXN4\DmdWh*0.67+F2_POWER_FAB_2_3U_UPS3D_PP_01\MMTR1\MMXN10\DmdWh+F2_POWER_FAB_2_3U_UPS3D_PP_01\MMTR1\MMXN11\DmdWh+F2_POWER_FAB_2_3U_UPS3D_PP_01\MMTR1\MMXN28\DmdWh</t>
  </si>
  <si>
    <t>F2_POWER_FAB_2_2U_UPS2D_PP_01\MMTR1\MMXN1\DmdWh|F2_POWER_FAB_2_2U_UPS2D_PP_01\MMTR1\MMXN8\DmdWh|F2_POWER_FAB_2_2U_UPS2D_PP_01\MMTR1\MMXN19\DmdWh|F2_POWER_FAB_2_3U_UPS3D_PP_01\MMTR1\MMXN1\DmdWh|F2_POWER_FAB_2_3U_UPS3D_PP_01\MMTR1\MMXN2\DmdWh|F2_POWER_FAB_2_3U_UPS3D_PP_01\MMTR1\MMXN3\DmdWh|F2_POWER_FAB_2_3U_UPS3D_PP_01\MMTR1\MMXN4\DmdWh|F2_POWER_FAB_2_3U_UPS3D_PP_01\MMTR1\MMXN10\DmdWh|F2_POWER_FAB_2_3U_UPS3D_PP_01\MMTR1\MMXN11\DmdWh|F2_POWER_FAB_2_3U_UPS3D_PP_01\MMTR1\MMXN28\DmdWh</t>
  </si>
  <si>
    <t>F2_POWER_FAB_2_2U_UPS2D_PP_01\MMTR1\MMXN1\DmdWh</t>
  </si>
  <si>
    <t>PVD电消耗量</t>
  </si>
  <si>
    <t>F2_POWER_FAB_2_2N_20B2A_PP_01\MMTR1\MMXN1\DmdWh_1424_CALCULATE</t>
  </si>
  <si>
    <t>F2_POWER_FAB_2_2N_20B2A_PP_01\MMTR1\MMXN1\DmdWh+F2_POWER_FAB_2_2N_20B2A_PP_01\MMTR1\MMXN2\DmdWh+F2_POWER_FAB_2_2N_20B2A_PP_01\MMTR1\MMXN3\DmdWh+F2_POWER_FAB_2_2N_20B2A_PP_01\MMTR1\MMXN4\DmdWh+F2_POWER_FAB_2_2N_20B2A_PP_01\MMTR1\MMXN5\DmdWh+F2_POWER_FAB_2_2N_20B2A_PP_01\MMTR1\MMXN6\DmdWh+F2_POWER_FAB_2_2N_30B2A_PP_01\MMTR1\MMXN19\DmdWh+F2_POWER_FAB_2_4N_20A1A_PP_01\MMTR1\MMXN18\DmdWh+F2_POWER_FAB_2_4N_20A1A_PP_01\MMTR1\MMXN25\DmdWh+F2_POWER_FAB_2_4N_20A1A_PP_01\MMTR1\MMXN27\DmdWh+F2_POWER_FAB_2_3N_20E2A_PP_03\MMTR1\MMXN1\DmdWh+F2_POWER_FAB_2_3N_20E2A_PP_01\MMTR1\MMXN3\DmdWh+F2_POWER_FAB_2_3N_40A1A_PP_01\MMTR1\MMXN6\DmdWh+F2_POWER_FAB_2_2N_30B2A_PP_02\MMTR1\MMXN19\DmdWh</t>
  </si>
  <si>
    <t>F2_POWER_FAB_2_2N_20B2A_PP_01\MMTR1\MMXN1\DmdWh|F2_POWER_FAB_2_2N_20B2A_PP_01\MMTR1\MMXN2\DmdWh|F2_POWER_FAB_2_2N_20B2A_PP_01\MMTR1\MMXN3\DmdWh|F2_POWER_FAB_2_2N_20B2A_PP_01\MMTR1\MMXN4\DmdWh|F2_POWER_FAB_2_2N_20B2A_PP_01\MMTR1\MMXN5\DmdWh|F2_POWER_FAB_2_2N_20B2A_PP_01\MMTR1\MMXN6\DmdWh|F2_POWER_FAB_2_2N_30B2A_PP_01\MMTR1\MMXN19\DmdWh|F2_POWER_FAB_2_4N_20A1A_PP_01\MMTR1\MMXN18\DmdWh|F2_POWER_FAB_2_4N_20A1A_PP_01\MMTR1\MMXN25\DmdWh|F2_POWER_FAB_2_4N_20A1A_PP_01\MMTR1\MMXN27\DmdWh|F2_POWER_FAB_2_3N_20E2A_PP_03\MMTR1\MMXN1\DmdWh|F2_POWER_FAB_2_3N_20E2A_PP_01\MMTR1\MMXN3\DmdWh|F2_POWER_FAB_2_3N_40A1A_PP_01\MMTR1\MMXN6\DmdWh|F2_POWER_FAB_2_2N_30B2A_PP_02\MMTR1\MMXN19\DmdWh</t>
  </si>
  <si>
    <t>F2_POWER_FAB_2_2N_20B2A_PP_01\MMTR1\MMXN1\DmdWh</t>
  </si>
  <si>
    <t>CVD电消耗量1_4</t>
  </si>
  <si>
    <t>F2_POWER_FAB_2_2N_10C2A_PP_01\MMTR1\MMXN1\DmdWh_4510_CALCULATE</t>
  </si>
  <si>
    <t>F2_POWER_FAB_2_2N_10C2A_PP_01\MMTR1\MMXN1\DmdWh+F2_POWER_FAB_2_2N_10C2A_PP_01\MMTR1\MMXN2\DmdWh+F2_POWER_FAB_2_2N_10C2A_PP_01\MMTR1\MMXN3\DmdWh+F2_POWER_FAB_2_2N_10C2A_PP_01\MMTR1\MMXN4\DmdWh+F2_POWER_FAB_2_2N_10C2A_PP_01\MMTR1\MMXN5\DmdWh+F2_POWER_FAB_2_2N_10C2A_PP_01\MMTR1\MMXN6\DmdWh+F2_POWER_FAB_2_2N_10C2A_PP_01\MMTR1\MMXN7\DmdWh+F2_POWER_FAB_2_2N_10C2A_PP_01\MMTR1\MMXN8\DmdWh+F2_POWER_FAB_2_2N_10C2A_PP_01\MMTR1\MMXN9\DmdWh+F2_POWER_FAB_2_2N_10C2A_PP_01\MMTR1\MMXN10\DmdWh+F2_POWER_FAB_2_2N_10C2A_PP_01\MMTR1\MMXN11\DmdWh+F2_POWER_FAB_2_2N_10C2A_PP_01\MMTR1\MMXN12\DmdWh+F2_POWER_FAB_2_2N_10C2A_PP_01\MMTR1\MMXN13\DmdWh+F2_POWER_FAB_2_2N_10C2A_PP_01\MMTR1\MMXN14\DmdWh+F2_POWER_FAB_2_2N_10C2A_PP_01\MMTR1\MMXN15\DmdWh+F2_POWER_FAB_2_2N_10C2A_PP_01\MMTR1\MMXN22\DmdWh+F2_POWER_FAB_2_2N_10C2A_PP_01\MMTR1\MMXN23\DmdWh+F2_POWER_FAB_2_2N_10C2A_PP_01\MMTR1\MMXN24\DmdWh+F2_POWER_FAB_2_2N_10C1A_PP_01\MMTR1\MMXN3\DmdWh+F2_POWER_FAB_2_2N_10C1A_PP_01\MMTR1\MMXN4\DmdWh+F2_POWER_FAB_2_2N_10C1A_PP_01\MMTR1\MMXN5\DmdWh+F2_POWER_FAB_2_2N_10C1A_PP_01\MMTR1\MMXN6\DmdWh+F2_POWER_FAB_2_2N_10C1A_PP_01\MMTR1\MMXN7\DmdWh+F2_POWER_FAB_2_2N_10C1A_PP_01\MMTR1\MMXN15\DmdWh+F2_POWER_FAB_2_2N_10C1A_PP_01\MMTR1\MMXN20\DmdWh+F2_POWER_FAB_2_2N_10C1A_PP_01\MMTR1\MMXN21\DmdWh+F2_POWER_FAB_2_2N_10C1A_PP_01\MMTR1\MMXN26\DmdWh+F2_POWER_FAB_2_2N_10C1A_PP_01\MMTR1\MMXN27\DmdWh+F2_POWER_FAB_2_2N_10C1A_PP_01\MMTR1\MMXN28\DmdWh+F2_POWER_FAB_2_2N_10C2A_PP_01\MMTR1\MMXN1\DmdWh+F2_POWER_FAB_2_2N_10C2A_PP_01\MMTR1\MMXN2\DmdWh+F2_POWER_FAB_2_2N_10C2A_PP_01\MMTR1\MMXN3\DmdWh+F2_POWER_FAB_2_2N_10C2A_PP_01\MMTR1\MMXN4\DmdWh+F2_POWER_FAB_2_2N_10C2A_PP_01\MMTR1\MMXN5\DmdWh+F2_POWER_FAB_2_2N_10C2A_PP_01\MMTR1\MMXN6\DmdWh+F2_POWER_FAB_2_2N_10C2A_PP_01\MMTR1\MMXN7\DmdWh+F2_POWER_FAB_2_2N_10C2A_PP_01\MMTR1\MMXN8\DmdWh+F2_POWER_FAB_2_2N_10C2A_PP_01\MMTR1\MMXN9\DmdWh</t>
  </si>
  <si>
    <t>F2_POWER_FAB_2_2N_10C2A_PP_01\MMTR1\MMXN1\DmdWh|F2_POWER_FAB_2_2N_10C2A_PP_01\MMTR1\MMXN2\DmdWh|F2_POWER_FAB_2_2N_10C2A_PP_01\MMTR1\MMXN3\DmdWh|F2_POWER_FAB_2_2N_10C2A_PP_01\MMTR1\MMXN4\DmdWh|F2_POWER_FAB_2_2N_10C2A_PP_01\MMTR1\MMXN5\DmdWh|F2_POWER_FAB_2_2N_10C2A_PP_01\MMTR1\MMXN6\DmdWh|F2_POWER_FAB_2_2N_10C2A_PP_01\MMTR1\MMXN7\DmdWh|F2_POWER_FAB_2_2N_10C2A_PP_01\MMTR1\MMXN8\DmdWh|F2_POWER_FAB_2_2N_10C2A_PP_01\MMTR1\MMXN9\DmdWh|F2_POWER_FAB_2_2N_10C2A_PP_01\MMTR1\MMXN10\DmdWh|F2_POWER_FAB_2_2N_10C2A_PP_01\MMTR1\MMXN11\DmdWh|F2_POWER_FAB_2_2N_10C2A_PP_01\MMTR1\MMXN12\DmdWh|F2_POWER_FAB_2_2N_10C2A_PP_01\MMTR1\MMXN13\DmdWh|F2_POWER_FAB_2_2N_10C2A_PP_01\MMTR1\MMXN14\DmdWh|F2_POWER_FAB_2_2N_10C2A_PP_01\MMTR1\MMXN15\DmdWh|F2_POWER_FAB_2_2N_10C2A_PP_01\MMTR1\MMXN22\DmdWh|F2_POWER_FAB_2_2N_10C2A_PP_01\MMTR1\MMXN23\DmdWh|F2_POWER_FAB_2_2N_10C2A_PP_01\MMTR1\MMXN24\DmdWh|F2_POWER_FAB_2_2N_10C1A_PP_01\MMTR1\MMXN3\DmdWh|F2_POWER_FAB_2_2N_10C1A_PP_01\MMTR1\MMXN4\DmdWh|F2_POWER_FAB_2_2N_10C1A_PP_01\MMTR1\MMXN5\DmdWh|F2_POWER_FAB_2_2N_10C1A_PP_01\MMTR1\MMXN6\DmdWh|F2_POWER_FAB_2_2N_10C1A_PP_01\MMTR1\MMXN7\DmdWh|F2_POWER_FAB_2_2N_10C1A_PP_01\MMTR1\MMXN15\DmdWh|F2_POWER_FAB_2_2N_10C1A_PP_01\MMTR1\MMXN20\DmdWh|F2_POWER_FAB_2_2N_10C1A_PP_01\MMTR1\MMXN21\DmdWh|F2_POWER_FAB_2_2N_10C1A_PP_01\MMTR1\MMXN26\DmdWh|F2_POWER_FAB_2_2N_10C1A_PP_01\MMTR1\MMXN27\DmdWh|F2_POWER_FAB_2_2N_10C1A_PP_01\MMTR1\MMXN28\DmdWh|F2_POWER_FAB_2_2N_10C2A_PP_01\MMTR1\MMXN1\DmdWh|F2_POWER_FAB_2_2N_10C2A_PP_01\MMTR1\MMXN2\DmdWh|F2_POWER_FAB_2_2N_10C2A_PP_01\MMTR1\MMXN3\DmdWh|F2_POWER_FAB_2_2N_10C2A_PP_01\MMTR1\MMXN4\DmdWh|F2_POWER_FAB_2_2N_10C2A_PP_01\MMTR1\MMXN5\DmdWh|F2_POWER_FAB_2_2N_10C2A_PP_01\MMTR1\MMXN6\DmdWh|F2_POWER_FAB_2_2N_10C2A_PP_01\MMTR1\MMXN7\DmdWh|F2_POWER_FAB_2_2N_10C2A_PP_01\MMTR1\MMXN8\DmdWh|F2_POWER_FAB_2_2N_10C2A_PP_01\MMTR1\MMXN9\DmdWh</t>
  </si>
  <si>
    <t>F2_POWER_FAB_2_2N_10C2A_PP_01\MMTR1\MMXN1\DmdWh</t>
  </si>
  <si>
    <t>CVD电消耗量2_4</t>
  </si>
  <si>
    <t>F2_POWER_FAB_2_2N_10C2A_PP_01\MMTR1\MMXN10\DmdWh_1339_CALCULATE</t>
  </si>
  <si>
    <t>F2_POWER_FAB_2_2N_10C2A_PP_01\MMTR1\MMXN10\DmdWh+F2_POWER_FAB_2_2N_10C2A_PP_01\MMTR1\MMXN11\DmdWh+F2_POWER_FAB_2_2N_10C2A_PP_01\MMTR1\MMXN12\DmdWh+F2_POWER_FAB_2_2N_10C2A_PP_01\MMTR1\MMXN13\DmdWh+F2_POWER_FAB_2_2N_10C2A_PP_01\MMTR1\MMXN14\DmdWh+F2_POWER_FAB_2_2N_10C2A_PP_01\MMTR1\MMXN15\DmdWh+F2_POWER_FAB_2_2N_10C2A_PP_01\MMTR1\MMXN22\DmdWh+F2_POWER_FAB_2_2N_10C2A_PP_01\MMTR1\MMXN23\DmdWh+F2_POWER_FAB_2_2N_10C2A_PP_01\MMTR1\MMXN24\DmdWh+F2_POWER_FAB_2_2N_20B1A_PP_01\MMTR1\MMXN17\DmdWh+F2_POWER_FAB_2_2N_20B1A_PP_01\MMTR1\MMXN18\DmdWh+F2_POWER_FAB_2_2N_20B1A_PP_01\MMTR1\MMXN21\DmdWh+F2_POWER_FAB_2_2N_20B1A_PP_01\MMTR1\MMXN27\DmdWh+F2_POWER_FAB_2_2N_20D1A_PP_01\MMTR1\MMXN1\DmdWh+F2_POWER_FAB_2_2N_20D1A_PP_01\MMTR1\MMXN2\DmdWh+F2_POWER_FAB_2_2N_20D1A_PP_01\MMTR1\MMXN3\DmdWh+F2_POWER_FAB_2_2N_20D1A_PP_01\MMTR1\MMXN4\DmdWh+F2_POWER_FAB_2_2N_20D1A_PP_01\MMTR1\MMXN5\DmdWh+F2_POWER_FAB_2_2N_20D1A_PP_01\MMTR1\MMXN6\DmdWh+F2_POWER_FAB_2_2N_20D1A_PP_01\MMTR1\MMXN8\DmdWh+F2_POWER_FAB_2_2N_20D1A_PP_01\MMTR1\MMXN9\DmdWh+F2_POWER_FAB_2_2N_20D1A_PP_01\MMTR1\MMXN10\DmdWh+F2_POWER_FAB_2_2N_20D1A_PP_01\MMTR1\MMXN11\DmdWh+F2_POWER_FAB_2_2N_20D1A_PP_01\MMTR1\MMXN12\DmdWh+F2_POWER_FAB_2_2N_20D1A_PP_01\MMTR1\MMXN13\DmdWh+F2_POWER_FAB_2_2N_20D1A_PP_01\MMTR1\MMXN14\DmdWh+F2_POWER_FAB_2_2N_20D1A_PP_01\MMTR1\MMXN16\DmdWh+F2_POWER_FAB_2_2N_20D1A_PP_01\MMTR1\MMXN17\DmdWh+F2_POWER_FAB_2_2N_20D1A_PP_01\MMTR1\MMXN18\DmdWh+F2_POWER_FAB_2_2N_20D1A_PP_01\MMTR1\MMXN19\DmdWh+F2_POWER_FAB_2_2N_20D1A_PP_01\MMTR1\MMXN20\DmdWh+F2_POWER_FAB_2_2N_20D1A_PP_01\MMTR1\MMXN21\DmdWh+F2_POWER_FAB_2_2N_20D1A_PP_01\MMTR1\MMXN25\DmdWh+F2_POWER_FAB_2_2N_20D1A_PP_01\MMTR1\MMXN26\DmdWh+F2_POWER_FAB_2_2N_20D1A_PP_01\MMTR1\MMXN27\DmdWh+F2_POWER_FAB_2_2N_30B2A_PP_02\MMTR1\MMXN20\DmdWh+F2_POWER_FAB_2_3N_10E1A_PP_01\MMTR1\MMXN3\DmdWh*0.33+F2_POWER_FAB_2_3N_10E1A_PP_01\MMTR1\MMXN4\DmdWh</t>
  </si>
  <si>
    <t>F2_POWER_FAB_2_2N_10C2A_PP_01\MMTR1\MMXN10\DmdWh|F2_POWER_FAB_2_2N_10C2A_PP_01\MMTR1\MMXN11\DmdWh|F2_POWER_FAB_2_2N_10C2A_PP_01\MMTR1\MMXN12\DmdWh|F2_POWER_FAB_2_2N_10C2A_PP_01\MMTR1\MMXN13\DmdWh|F2_POWER_FAB_2_2N_10C2A_PP_01\MMTR1\MMXN14\DmdWh|F2_POWER_FAB_2_2N_10C2A_PP_01\MMTR1\MMXN15\DmdWh|F2_POWER_FAB_2_2N_10C2A_PP_01\MMTR1\MMXN22\DmdWh|F2_POWER_FAB_2_2N_10C2A_PP_01\MMTR1\MMXN23\DmdWh|F2_POWER_FAB_2_2N_10C2A_PP_01\MMTR1\MMXN24\DmdWh|F2_POWER_FAB_2_2N_20B1A_PP_01\MMTR1\MMXN17\DmdWh|F2_POWER_FAB_2_2N_20B1A_PP_01\MMTR1\MMXN18\DmdWh|F2_POWER_FAB_2_2N_20B1A_PP_01\MMTR1\MMXN21\DmdWh|F2_POWER_FAB_2_2N_20B1A_PP_01\MMTR1\MMXN27\DmdWh|F2_POWER_FAB_2_2N_20D1A_PP_01\MMTR1\MMXN1\DmdWh|F2_POWER_FAB_2_2N_20D1A_PP_01\MMTR1\MMXN2\DmdWh|F2_POWER_FAB_2_2N_20D1A_PP_01\MMTR1\MMXN3\DmdWh|F2_POWER_FAB_2_2N_20D1A_PP_01\MMTR1\MMXN4\DmdWh|F2_POWER_FAB_2_2N_20D1A_PP_01\MMTR1\MMXN5\DmdWh|F2_POWER_FAB_2_2N_20D1A_PP_01\MMTR1\MMXN6\DmdWh|F2_POWER_FAB_2_2N_20D1A_PP_01\MMTR1\MMXN8\DmdWh|F2_POWER_FAB_2_2N_20D1A_PP_01\MMTR1\MMXN9\DmdWh|F2_POWER_FAB_2_2N_20D1A_PP_01\MMTR1\MMXN10\DmdWh|F2_POWER_FAB_2_2N_20D1A_PP_01\MMTR1\MMXN11\DmdWh|F2_POWER_FAB_2_2N_20D1A_PP_01\MMTR1\MMXN12\DmdWh|F2_POWER_FAB_2_2N_20D1A_PP_01\MMTR1\MMXN13\DmdWh|F2_POWER_FAB_2_2N_20D1A_PP_01\MMTR1\MMXN14\DmdWh|F2_POWER_FAB_2_2N_20D1A_PP_01\MMTR1\MMXN16\DmdWh|F2_POWER_FAB_2_2N_20D1A_PP_01\MMTR1\MMXN17\DmdWh|F2_POWER_FAB_2_2N_20D1A_PP_01\MMTR1\MMXN18\DmdWh|F2_POWER_FAB_2_2N_20D1A_PP_01\MMTR1\MMXN19\DmdWh|F2_POWER_FAB_2_2N_20D1A_PP_01\MMTR1\MMXN20\DmdWh|F2_POWER_FAB_2_2N_20D1A_PP_01\MMTR1\MMXN21\DmdWh|F2_POWER_FAB_2_2N_20D1A_PP_01\MMTR1\MMXN25\DmdWh|F2_POWER_FAB_2_2N_20D1A_PP_01\MMTR1\MMXN26\DmdWh|F2_POWER_FAB_2_2N_20D1A_PP_01\MMTR1\MMXN27\DmdWh|F2_POWER_FAB_2_2N_30B2A_PP_02\MMTR1\MMXN20\DmdWh|F2_POWER_FAB_2_3N_10E1A_PP_01\MMTR1\MMXN3\DmdWh|F2_POWER_FAB_2_3N_10E1A_PP_01\MMTR1\MMXN4\DmdWh</t>
  </si>
  <si>
    <t>F2_POWER_FAB_2_2N_10C2A_PP_01\MMTR1\MMXN10\DmdWh</t>
  </si>
  <si>
    <t>CVD电消耗量3_4</t>
  </si>
  <si>
    <t>F2_POWER_FAB_2_3N_10E1A_PP_01\MMTR1\MMXN5\DmdWh_5989_CALCULATE</t>
  </si>
  <si>
    <t>F2_POWER_FAB_2_3N_10E1A_PP_01\MMTR1\MMXN5\DmdWh+F2_POWER_FAB_2_3N_10E1A_PP_01\MMTR1\MMXN9\DmdWh+F2_POWER_FAB_2_3N_10E2A_PP_03\MMTR1\MMXN4\DmdWh+F2_POWER_FAB_2_3N_10E2A_PP_03\MMTR1\MMXN5\DmdWh+F2_POWER_FAB_2_3N_10E2A_PP_03\MMTR1\MMXN9\DmdWh+F2_POWER_FAB_2_3N_10E2A_PP_03\MMTR1\MMXN10\DmdWh+F2_POWER_FAB_2_3N_10E2A_PP_03\MMTR1\MMXN13\DmdWh*0.67+F2_POWER_FAB_2_3N_20E2A_PP_01\MMTR1\MMXN13\DmdWh*0.67+F2_POWER_FAB_2_3N_20E1A_PP_01\MMTR1\MMXN8\DmdWh+F2_POWER_FAB_2_3N_20E1A_PP_01\MMTR1\MMXN9\DmdWh+F2_POWER_FAB_2_3N_20E1A_PP_02\MMTR1\MMXN2\DmdWh+F2_POWER_FAB_2_3N_20E1A_PP_02\MMTR1\MMXN3\DmdWh+F2_POWER_FAB_2_3N_20E1A_PP_02\MMTR1\MMXN5\DmdWh*0.33+F2_POWER_FAB_2_3N_20E1A_PP_02\MMTR1\MMXN6\DmdWh*0.67+F2_POWER_FAB_2_3N_20E1A_PP_02\MMTR1\MMXN8\DmdWh+F2_POWER_FAB_1_2N_10D1A_PP_01\MMTR1\MMXN1\DmdWh+F2_POWER_FAB_1_2N_10D1A_PP_01\MMTR1\MMXN2\DmdWh+F2_POWER_FAB_1_2N_10D1A_PP_01\MMTR1\MMXN3\DmdWh+F2_POWER_FAB_1_2N_10D1A_PP_01\MMTR1\MMXN4\DmdWh+F2_POWER_FAB_1_2N_10D1A_PP_01\MMTR1\MMXN5\DmdWh+F2_POWER_FAB_1_2N_10D1A_PP_01\MMTR1\MMXN6\DmdWh+F2_POWER_FAB_1_2N_10D1A_PP_01\MMTR1\MMXN7\DmdWh+F2_POWER_FAB_1_2N_10D1A_PP_01\MMTR1\MMXN8\DmdWh+F2_POWER_FAB_1_2N_10D1A_PP_01\MMTR1\MMXN9\DmdWh+F2_POWER_FAB_1_2N_10D1A_PP_01\MMTR1\MMXN10\DmdWh+F2_POWER_FAB_1_2N_10D1A_PP_01\MMTR1\MMXN11\DmdWh+F2_POWER_FAB_1_2N_10D1A_PP_01\MMTR1\MMXN12\DmdWh+F2_POWER_FAB_1_2N_10D1A_PP_01\MMTR1\MMXN15\DmdWh+F2_POWER_FAB_1_2N_10D1A_PP_01\MMTR1\MMXN16\DmdWh+F2_POWER_FAB_1_2N_10D1A_PP_01\MMTR1\MMXN17\DmdWh+F2_POWER_FAB_1_2N_10D1A_PP_02\MMTR1\MMXN1\DmdWh+F2_POWER_FAB_1_2N_10D1A_PP_02\MMTR1\MMXN2\DmdWh+F2_POWER_FAB_1_2N_10D1A_PP_02\MMTR1\MMXN3\DmdWh+F2_POWER_FAB_1_2N_10D1A_PP_02\MMTR1\MMXN4\DmdWh+F2_POWER_FAB_1_2N_10D1A_PP_02\MMTR1\MMXN5\DmdWh+F2_POWER_FAB_1_2N_10D1A_PP_02\MMTR1\MMXN6\DmdWh+F2_POWER_FAB_1_2N_10D1A_PP_02\MMTR1\MMXN7\DmdWh+F2_POWER_FAB_1_2N_10D1A_PP_02\MMTR1\MMXN8\DmdWh</t>
  </si>
  <si>
    <t>F2_POWER_FAB_2_3N_10E1A_PP_01\MMTR1\MMXN5\DmdWh|F2_POWER_FAB_2_3N_10E1A_PP_01\MMTR1\MMXN9\DmdWh|F2_POWER_FAB_2_3N_10E2A_PP_03\MMTR1\MMXN4\DmdWh|F2_POWER_FAB_2_3N_10E2A_PP_03\MMTR1\MMXN5\DmdWh|F2_POWER_FAB_2_3N_10E2A_PP_03\MMTR1\MMXN9\DmdWh|F2_POWER_FAB_2_3N_10E2A_PP_03\MMTR1\MMXN10\DmdWh|F2_POWER_FAB_2_3N_10E2A_PP_03\MMTR1\MMXN13\DmdWh|F2_POWER_FAB_2_3N_20E2A_PP_01\MMTR1\MMXN13\DmdWh|F2_POWER_FAB_2_3N_20E1A_PP_01\MMTR1\MMXN8\DmdWh|F2_POWER_FAB_2_3N_20E1A_PP_01\MMTR1\MMXN9\DmdWh|F2_POWER_FAB_2_3N_20E1A_PP_02\MMTR1\MMXN2\DmdWh|F2_POWER_FAB_2_3N_20E1A_PP_02\MMTR1\MMXN3\DmdWh|F2_POWER_FAB_2_3N_20E1A_PP_02\MMTR1\MMXN5\DmdWh|F2_POWER_FAB_2_3N_20E1A_PP_02\MMTR1\MMXN6\DmdWh|F2_POWER_FAB_2_3N_20E1A_PP_02\MMTR1\MMXN8\DmdWh|F2_POWER_FAB_1_2N_10D1A_PP_01\MMTR1\MMXN1\DmdWh|F2_POWER_FAB_1_2N_10D1A_PP_01\MMTR1\MMXN2\DmdWh|F2_POWER_FAB_1_2N_10D1A_PP_01\MMTR1\MMXN3\DmdWh|F2_POWER_FAB_1_2N_10D1A_PP_01\MMTR1\MMXN4\DmdWh|F2_POWER_FAB_1_2N_10D1A_PP_01\MMTR1\MMXN5\DmdWh|F2_POWER_FAB_1_2N_10D1A_PP_01\MMTR1\MMXN6\DmdWh|F2_POWER_FAB_1_2N_10D1A_PP_01\MMTR1\MMXN7\DmdWh|F2_POWER_FAB_1_2N_10D1A_PP_01\MMTR1\MMXN8\DmdWh|F2_POWER_FAB_1_2N_10D1A_PP_01\MMTR1\MMXN9\DmdWh|F2_POWER_FAB_1_2N_10D1A_PP_01\MMTR1\MMXN10\DmdWh|F2_POWER_FAB_1_2N_10D1A_PP_01\MMTR1\MMXN11\DmdWh|F2_POWER_FAB_1_2N_10D1A_PP_01\MMTR1\MMXN12\DmdWh|F2_POWER_FAB_1_2N_10D1A_PP_01\MMTR1\MMXN15\DmdWh|F2_POWER_FAB_1_2N_10D1A_PP_01\MMTR1\MMXN16\DmdWh|F2_POWER_FAB_1_2N_10D1A_PP_01\MMTR1\MMXN17\DmdWh|F2_POWER_FAB_1_2N_10D1A_PP_02\MMTR1\MMXN1\DmdWh|F2_POWER_FAB_1_2N_10D1A_PP_02\MMTR1\MMXN2\DmdWh|F2_POWER_FAB_1_2N_10D1A_PP_02\MMTR1\MMXN3\DmdWh|F2_POWER_FAB_1_2N_10D1A_PP_02\MMTR1\MMXN4\DmdWh|F2_POWER_FAB_1_2N_10D1A_PP_02\MMTR1\MMXN5\DmdWh|F2_POWER_FAB_1_2N_10D1A_PP_02\MMTR1\MMXN6\DmdWh|F2_POWER_FAB_1_2N_10D1A_PP_02\MMTR1\MMXN7\DmdWh|F2_POWER_FAB_1_2N_10D1A_PP_02\MMTR1\MMXN8\DmdWh</t>
  </si>
  <si>
    <t>F2_POWER_FAB_2_3N_10E1A_PP_01\MMTR1\MMXN5\DmdWh</t>
  </si>
  <si>
    <t>CVD电消耗量4_4</t>
  </si>
  <si>
    <t>F2_POWER_FAB_1_2N_10D1A_PP_02\MMTR1\MMXN9\DmdWh_4068_CALCULATE</t>
  </si>
  <si>
    <t>F2_POWER_FAB_1_2N_10D1A_PP_02\MMTR1\MMXN9\DmdWh+F2_POWER_FAB_1_2N_10D1A_PP_02\MMTR1\MMXN10\DmdWh+F2_POWER_FAB_1_2N_10D1A_PP_02\MMTR1\MMXN11\DmdWh+F2_POWER_FAB_1_2N_10D1A_PP_02\MMTR1\MMXN12\DmdWh+F2_POWER_FAB_1_2N_10D1A_PP_02\MMTR1\MMXN13\DmdWh+F2_POWER_FAB_1_2N_10D1A_PP_02\MMTR1\MMXN14\DmdWh+F2_POWER_FAB_1_2N_10D1A_PP_02\MMTR1\MMXN22\DmdWh+F2_POWER_FAB_1_2N_10D2A_PP_01\MMTR1\MMXN1\DmdWh+F2_POWER_FAB_1_2N_10D2A_PP_01\MMTR1\MMXN2\DmdWh+F2_POWER_FAB_1_2N_10D2A_PP_01\MMTR1\MMXN3\DmdWh+F2_POWER_FAB_1_2N_10D2A_PP_01\MMTR1\MMXN4\DmdWh+F2_POWER_FAB_1_2N_10D2A_PP_01\MMTR1\MMXN5\DmdWh+F2_POWER_FAB_1_2N_10D2A_PP_01\MMTR1\MMXN6\DmdWh+F2_POWER_FAB_1_2N_10D2A_PP_01\MMTR1\MMXN7\DmdWh+F2_POWER_FAB_1_2N_10D2A_PP_01\MMTR1\MMXN8\DmdWh+F2_POWER_FAB_1_2N_10D2A_PP_01\MMTR1\MMXN9\DmdWh+F2_POWER_FAB_1_2N_10D2A_PP_01\MMTR1\MMXN10\DmdWh+F2_POWER_FAB_1_2N_10D2A_PP_01\MMTR1\MMXN11\DmdWh+F2_POWER_FAB_1_2N_10D2A_PP_01\MMTR1\MMXN12\DmdWh+F2_POWER_FAB_1_2N_10D2A_PP_01\MMTR1\MMXN13\DmdWh+F2_POWER_FAB_1_2N_10D2A_PP_01\MMTR1\MMXN14\DmdWh+F2_POWER_FAB_1_2N_10D2A_PP_01\MMTR1\MMXN15\DmdWh+F2_POWER_FAB_1_2N_10D2A_PP_01\MMTR1\MMXN16\DmdWh+F2_POWER_FAB_1_2N_10D2A_PP_01\MMTR1\MMXN17\DmdWh+F2_POWER_FAB_1_2N_10D2A_PP_01\MMTR1\MMXN22\DmdWh+F2_POWER_FAB_1_2N_10D2A_PP_01\MMTR1\MMXN23\DmdWh+F2_POWER_FAB_1_2N_10D2A_PP_01\MMTR1\MMXN24\DmdWh+F2_POWER_FAB_2_2N_10D2A_PP_02\MMTR1\MMXN1\DmdWh+F2_POWER_FAB_2_2N_10D2A_PP_02\MMTR1\MMXN2\DmdWh+F2_POWER_FAB_2_2N_10D2A_PP_02\MMTR1\MMXN3\DmdWh+F2_POWER_FAB_2_2N_10D2A_PP_02\MMTR1\MMXN4\DmdWh</t>
  </si>
  <si>
    <t>F2_POWER_FAB_1_2N_10D1A_PP_02\MMTR1\MMXN9\DmdWh|F2_POWER_FAB_1_2N_10D1A_PP_02\MMTR1\MMXN10\DmdWh|F2_POWER_FAB_1_2N_10D1A_PP_02\MMTR1\MMXN11\DmdWh|F2_POWER_FAB_1_2N_10D1A_PP_02\MMTR1\MMXN12\DmdWh|F2_POWER_FAB_1_2N_10D1A_PP_02\MMTR1\MMXN13\DmdWh|F2_POWER_FAB_1_2N_10D1A_PP_02\MMTR1\MMXN14\DmdWh|F2_POWER_FAB_1_2N_10D1A_PP_02\MMTR1\MMXN22\DmdWh|F2_POWER_FAB_1_2N_10D2A_PP_01\MMTR1\MMXN1\DmdWh|F2_POWER_FAB_1_2N_10D2A_PP_01\MMTR1\MMXN2\DmdWh|F2_POWER_FAB_1_2N_10D2A_PP_01\MMTR1\MMXN3\DmdWh|F2_POWER_FAB_1_2N_10D2A_PP_01\MMTR1\MMXN4\DmdWh|F2_POWER_FAB_1_2N_10D2A_PP_01\MMTR1\MMXN5\DmdWh|F2_POWER_FAB_1_2N_10D2A_PP_01\MMTR1\MMXN6\DmdWh|F2_POWER_FAB_1_2N_10D2A_PP_01\MMTR1\MMXN7\DmdWh|F2_POWER_FAB_1_2N_10D2A_PP_01\MMTR1\MMXN8\DmdWh|F2_POWER_FAB_1_2N_10D2A_PP_01\MMTR1\MMXN9\DmdWh|F2_POWER_FAB_1_2N_10D2A_PP_01\MMTR1\MMXN10\DmdWh|F2_POWER_FAB_1_2N_10D2A_PP_01\MMTR1\MMXN11\DmdWh|F2_POWER_FAB_1_2N_10D2A_PP_01\MMTR1\MMXN12\DmdWh|F2_POWER_FAB_1_2N_10D2A_PP_01\MMTR1\MMXN13\DmdWh|F2_POWER_FAB_1_2N_10D2A_PP_01\MMTR1\MMXN14\DmdWh|F2_POWER_FAB_1_2N_10D2A_PP_01\MMTR1\MMXN15\DmdWh|F2_POWER_FAB_1_2N_10D2A_PP_01\MMTR1\MMXN16\DmdWh|F2_POWER_FAB_1_2N_10D2A_PP_01\MMTR1\MMXN17\DmdWh|F2_POWER_FAB_1_2N_10D2A_PP_01\MMTR1\MMXN22\DmdWh|F2_POWER_FAB_1_2N_10D2A_PP_01\MMTR1\MMXN23\DmdWh|F2_POWER_FAB_1_2N_10D2A_PP_01\MMTR1\MMXN24\DmdWh|F2_POWER_FAB_2_2N_10D2A_PP_02\MMTR1\MMXN1\DmdWh|F2_POWER_FAB_2_2N_10D2A_PP_02\MMTR1\MMXN2\DmdWh|F2_POWER_FAB_2_2N_10D2A_PP_02\MMTR1\MMXN3\DmdWh|F2_POWER_FAB_2_2N_10D2A_PP_02\MMTR1\MMXN4\DmdWh</t>
  </si>
  <si>
    <t>F2_POWER_FAB_1_2N_10D1A_PP_02\MMTR1\MMXN9\DmdWh</t>
  </si>
  <si>
    <t>WET电消耗量1_2</t>
  </si>
  <si>
    <t>F2_POWER_FAB_2_2N_10C2A_PP_01\MMTR1\MMXN19\DmdWh_4553_CALCULATE</t>
  </si>
  <si>
    <t>F2_POWER_FAB_2_2N_10C2A_PP_01\MMTR1\MMXN19\DmdWh+F2_POWER_FAB_2_2N_10C2A_PP_01\MMTR1\MMXN20\DmdWh+F2_POWER_FAB_2_2N_10C2A_PP_01\MMTR1\MMXN21\DmdWh+F2_POWER_FAB_2_2N_10C2A_PP_01\MMTR1\MMXN27\DmdWh+F2_POWER_FAB_2_2N_10C2A_PP_01\MMTR1\MMXN28\DmdWh+F2_POWER_FAB_2_2N_10C1A_PP_01\MMTR1\MMXN1\DmdWh+F2_POWER_FAB_2_2N_10C1A_PP_01\MMTR1\MMXN2\DmdWh+F2_POWER_FAB_2_2N_10C1A_PP_01\MMTR1\MMXN11\DmdWh+F2_POWER_FAB_2_2N_20B1A_PP_01\MMTR1\MMXN28\DmdWh+F2_POWER_FAB_2_2N_20B2A_PP_02\MMTR1\MMXN8\DmdWh+F2_POWER_FAB_2_2N_30B1A_PP_01\MMTR1\MMXN1\DmdWh+F2_POWER_FAB_2_2N_30B1A_PP_01\MMTR1\MMXN2\DmdWh+F2_POWER_FAB_2_2N_30B1A_PP_01\MMTR1\MMXN3\DmdWh*0.33+F2_POWER_FAB_2_2N_30B1A_PP_01\MMTR1\MMXN4\DmdWh+F2_POWER_FAB_2_2N_30B1A_PP_01\MMTR1\MMXN5\DmdWh+F2_POWER_FAB_2_2N_30B1A_PP_01\MMTR1\MMXN8\DmdWh+F2_POWER_FAB_2_2N_30B1A_PP_01\MMTR1\MMXN9\DmdWh+F2_POWER_FAB_2_2N_30B1A_PP_01\MMTR1\MMXN10\DmdWh+F2_POWER_FAB_2_2N_30B1A_PP_01\MMTR1\MMXN11\DmdWh+F2_POWER_FAB_2_2N_30B2A_PP_01\MMTR1\MMXN8\DmdWh+F2_POWER_FAB_2_2N_30B2A_PP_01\MMTR1\MMXN9\DmdWh+F2_POWER_FAB_2_2N_30B2A_PP_01\MMTR1\MMXN10\DmdWh+F2_POWER_FAB_2_2N_30B2A_PP_01\MMTR1\MMXN11\DmdWh+F2_POWER_FAB_2_2N_30B2A_PP_01\MMTR1\MMXN17\DmdWh+F2_POWER_FAB_2_3N_10E1A_PP_01\MMTR1\MMXN8\DmdWh+F2_POWER_FAB_2_3N_10E1A_PP_01\MMTR1\MMXN11\DmdWh+F2_POWER_FAB_2_3N_10E1A_PP_01\MMTR1\MMXN12\DmdWh+F2_POWER_FAB_2_3N_10E1A_PP_01\MMTR1\MMXN13\DmdWh+F2_POWER_FAB_2_3N_10E1A_PP_01\MMTR1\MMXN14\DmdWh+F2_POWER_FAB_2_3N_10E1A_PP_02\MMTR1\MMXN1\DmdWh+F2_POWER_FAB_2_3N_10E1A_PP_02\MMTR1\MMXN2\DmdWh+F2_POWER_FAB_2_3N_10E1A_PP_02\MMTR1\MMXN3\DmdWh</t>
  </si>
  <si>
    <t>F2_POWER_FAB_2_2N_10C2A_PP_01\MMTR1\MMXN19\DmdWh|F2_POWER_FAB_2_2N_10C2A_PP_01\MMTR1\MMXN20\DmdWh|F2_POWER_FAB_2_2N_10C2A_PP_01\MMTR1\MMXN21\DmdWh|F2_POWER_FAB_2_2N_10C2A_PP_01\MMTR1\MMXN27\DmdWh|F2_POWER_FAB_2_2N_10C2A_PP_01\MMTR1\MMXN28\DmdWh|F2_POWER_FAB_2_2N_10C1A_PP_01\MMTR1\MMXN1\DmdWh|F2_POWER_FAB_2_2N_10C1A_PP_01\MMTR1\MMXN2\DmdWh|F2_POWER_FAB_2_2N_10C1A_PP_01\MMTR1\MMXN11\DmdWh|F2_POWER_FAB_2_2N_20B1A_PP_01\MMTR1\MMXN28\DmdWh|F2_POWER_FAB_2_2N_20B2A_PP_02\MMTR1\MMXN8\DmdWh|F2_POWER_FAB_2_2N_30B1A_PP_01\MMTR1\MMXN1\DmdWh|F2_POWER_FAB_2_2N_30B1A_PP_01\MMTR1\MMXN2\DmdWh|F2_POWER_FAB_2_2N_30B1A_PP_01\MMTR1\MMXN3\DmdWh|F2_POWER_FAB_2_2N_30B1A_PP_01\MMTR1\MMXN4\DmdWh|F2_POWER_FAB_2_2N_30B1A_PP_01\MMTR1\MMXN5\DmdWh|F2_POWER_FAB_2_2N_30B1A_PP_01\MMTR1\MMXN8\DmdWh|F2_POWER_FAB_2_2N_30B1A_PP_01\MMTR1\MMXN9\DmdWh|F2_POWER_FAB_2_2N_30B1A_PP_01\MMTR1\MMXN10\DmdWh|F2_POWER_FAB_2_2N_30B1A_PP_01\MMTR1\MMXN11\DmdWh|F2_POWER_FAB_2_2N_30B2A_PP_01\MMTR1\MMXN8\DmdWh|F2_POWER_FAB_2_2N_30B2A_PP_01\MMTR1\MMXN9\DmdWh|F2_POWER_FAB_2_2N_30B2A_PP_01\MMTR1\MMXN10\DmdWh|F2_POWER_FAB_2_2N_30B2A_PP_01\MMTR1\MMXN11\DmdWh|F2_POWER_FAB_2_2N_30B2A_PP_01\MMTR1\MMXN17\DmdWh|F2_POWER_FAB_2_3N_10E1A_PP_01\MMTR1\MMXN8\DmdWh|F2_POWER_FAB_2_3N_10E1A_PP_01\MMTR1\MMXN11\DmdWh|F2_POWER_FAB_2_3N_10E1A_PP_01\MMTR1\MMXN12\DmdWh|F2_POWER_FAB_2_3N_10E1A_PP_01\MMTR1\MMXN13\DmdWh|F2_POWER_FAB_2_3N_10E1A_PP_01\MMTR1\MMXN14\DmdWh|F2_POWER_FAB_2_3N_10E1A_PP_02\MMTR1\MMXN1\DmdWh|F2_POWER_FAB_2_3N_10E1A_PP_02\MMTR1\MMXN2\DmdWh|F2_POWER_FAB_2_3N_10E1A_PP_02\MMTR1\MMXN3\DmdWh</t>
  </si>
  <si>
    <t>F2_POWER_FAB_2_2N_10C2A_PP_01\MMTR1\MMXN19\DmdWh</t>
  </si>
  <si>
    <t>WET电消耗量2_2</t>
  </si>
  <si>
    <t>F2_POWER_FAB_2_3N_10E1A_PP_02\MMTR1\MMXN4\DmdWh_5147_CALCULATE</t>
  </si>
  <si>
    <t>F2_POWER_FAB_2_3N_10E1A_PP_02\MMTR1\MMXN4\DmdWh+F2_POWER_FAB_2_3N_10E1A_PP_02\MMTR1\MMXN5\DmdWh+F2_POWER_FAB_2_3N_10E1A_PP_02\MMTR1\MMXN6\DmdWh+F2_POWER_FAB_2_3N_10E1A_PP_02\MMTR1\MMXN8\DmdWh+F2_POWER_FAB_2_3N_10E1A_PP_02\MMTR1\MMXN9\DmdWh+F2_POWER_FAB_2_3N_10E1A_PP_02\MMTR1\MMXN10\DmdWh+F2_POWER_FAB_2_3N_10E1A_PP_02\MMTR1\MMXN11\DmdWh*0.67+F2_POWER_FAB_2_3N_10E1A_PP_02\MMTR1\MMXN12\DmdWh+F2_POWER_FAB_2_3N_10E1A_PP_02\MMTR1\MMXN13\DmdWh+F2_POWER_FAB_2_3N_10E1A_PP_02\MMTR1\MMXN14\DmdWh+F2_POWER_FAB_2_3N_10E1A_PP_02\MMTR1\MMXN22\DmdWh+F2_POWER_FAB_2_3N_10E1A_PP_02\MMTR1\MMXN23\DmdWh+F2_POWER_FAB_2_3N_10E2A_PP_01\MMTR1\MMXN27\DmdWh+F2_POWER_FAB_2_3N_10E2A_PP_01\MMTR1\MMXN28\DmdWh+F2_POWER_FAB_2_3N_20E2A_PP_01\MMTR1\MMXN1\DmdWh+F2_POWER_FAB_2_3N_20E2A_PP_01\MMTR1\MMXN19\DmdWh+F2_POWER_FAB_2_3N_20E2A_PP_01\MMTR1\MMXN21\DmdWh+F2_POWER_FAB_2_3N_20E2A_PP_01\MMTR1\MMXN26\DmdWh+F2_POWER_FAB_2_3N_20E2A_PP_01\MMTR1\MMXN27\DmdWh+F2_POWER_FAB_2_3N_20E2A_PP_01\MMTR1\MMXN28\DmdWh+F2_POWER_FAB_2_3N_20E2A_PP_02\MMTR1\MMXN8\DmdWh+F2_POWER_FAB_2_3N_40A1A_PP_01\MMTR1\MMXN1\DmdWh+F2_POWER_FAB_2_3N_40A1A_PP_01\MMTR1\MMXN4\DmdWh+F2_POWER_FAB_2_3N_40A1A_PP_01\MMTR1\MMXN7\DmdWh+F2_POWER_FAB_2_3N_40A1A_PP_01\MMTR1\MMXN12\DmdWh+F2_POWER_FAB_2_3N_40A1A_PP_01\MMTR1\MMXN19\DmdWh+F2_POWER_FAB_2_3N_40A1A_PP_01\MMTR1\MMXN20\DmdWh+F2_POWER_FAB_2_3N_20E1A_PP_01\MMTR1\MMXN10\DmdWh+F2_POWER_FAB_2_3N_20E1A_PP_01\MMTR1\MMXN11\DmdWh+F2_POWER_FAB_2_2N_10D2A_PP_02\MMTR1\MMXN21\DmdWh</t>
  </si>
  <si>
    <t>F2_POWER_FAB_2_3N_10E1A_PP_02\MMTR1\MMXN4\DmdWh|F2_POWER_FAB_2_3N_10E1A_PP_02\MMTR1\MMXN5\DmdWh|F2_POWER_FAB_2_3N_10E1A_PP_02\MMTR1\MMXN6\DmdWh|F2_POWER_FAB_2_3N_10E1A_PP_02\MMTR1\MMXN8\DmdWh|F2_POWER_FAB_2_3N_10E1A_PP_02\MMTR1\MMXN9\DmdWh|F2_POWER_FAB_2_3N_10E1A_PP_02\MMTR1\MMXN10\DmdWh|F2_POWER_FAB_2_3N_10E1A_PP_02\MMTR1\MMXN11\DmdWh|F2_POWER_FAB_2_3N_10E1A_PP_02\MMTR1\MMXN12\DmdWh|F2_POWER_FAB_2_3N_10E1A_PP_02\MMTR1\MMXN13\DmdWh|F2_POWER_FAB_2_3N_10E1A_PP_02\MMTR1\MMXN14\DmdWh|F2_POWER_FAB_2_3N_10E1A_PP_02\MMTR1\MMXN22\DmdWh|F2_POWER_FAB_2_3N_10E1A_PP_02\MMTR1\MMXN23\DmdWh|F2_POWER_FAB_2_3N_10E2A_PP_01\MMTR1\MMXN27\DmdWh|F2_POWER_FAB_2_3N_10E2A_PP_01\MMTR1\MMXN28\DmdWh|F2_POWER_FAB_2_3N_20E2A_PP_01\MMTR1\MMXN1\DmdWh|F2_POWER_FAB_2_3N_20E2A_PP_01\MMTR1\MMXN19\DmdWh|F2_POWER_FAB_2_3N_20E2A_PP_01\MMTR1\MMXN21\DmdWh|F2_POWER_FAB_2_3N_20E2A_PP_01\MMTR1\MMXN26\DmdWh|F2_POWER_FAB_2_3N_20E2A_PP_01\MMTR1\MMXN27\DmdWh|F2_POWER_FAB_2_3N_20E2A_PP_01\MMTR1\MMXN28\DmdWh|F2_POWER_FAB_2_3N_20E2A_PP_02\MMTR1\MMXN8\DmdWh|F2_POWER_FAB_2_3N_40A1A_PP_01\MMTR1\MMXN1\DmdWh|F2_POWER_FAB_2_3N_40A1A_PP_01\MMTR1\MMXN4\DmdWh|F2_POWER_FAB_2_3N_40A1A_PP_01\MMTR1\MMXN7\DmdWh|F2_POWER_FAB_2_3N_40A1A_PP_01\MMTR1\MMXN12\DmdWh|F2_POWER_FAB_2_3N_40A1A_PP_01\MMTR1\MMXN19\DmdWh|F2_POWER_FAB_2_3N_40A1A_PP_01\MMTR1\MMXN20\DmdWh|F2_POWER_FAB_2_3N_20E1A_PP_01\MMTR1\MMXN10\DmdWh|F2_POWER_FAB_2_3N_20E1A_PP_01\MMTR1\MMXN11\DmdWh|F2_POWER_FAB_2_2N_10D2A_PP_02\MMTR1\MMXN21\DmdWh</t>
  </si>
  <si>
    <t>F2_POWER_FAB_2_3N_10E1A_PP_02\MMTR1\MMXN4\DmdWh</t>
  </si>
  <si>
    <t>LAB电消耗量</t>
  </si>
  <si>
    <t>数据机房电消耗量</t>
  </si>
  <si>
    <t>办公系统电消耗量</t>
  </si>
  <si>
    <t>库房电消耗量</t>
  </si>
  <si>
    <t>运输系统电消耗量</t>
  </si>
  <si>
    <t>总务PMD电力系统电消耗量</t>
  </si>
  <si>
    <t>系统能效</t>
  </si>
  <si>
    <t>低温冷冻水系统6℃水产出量</t>
  </si>
  <si>
    <t>F2_CUS_CUB_2_LCHW_LCHWR_FT01.STATE.VAL_IN.VALUE_CALCULATE</t>
  </si>
  <si>
    <t>低温冷冻水系统COP能效比</t>
  </si>
  <si>
    <t>F2_CUS_CUB_2_LCHW_CH02_CHM01_TOH01.STATE.VAL_IN.VALUE_4489_CALCULATE</t>
  </si>
  <si>
    <t xml:space="preserve">（F2_CUS_CUB_2_LCHW_CH02_CHM01_TOH01.STATE.VAL_IN.VALUE/0.0036）/ 
（F2_CUS_CUB_2_LCHW_CH01_P71.STATE.VAL_IN.VALUE +
F2_CUS_CUB_2_LCHW_CH02_P71.STATE.VAL_IN.VALUE +
F2_CUS_CUB_2_LCHW_CH03_P71.STATE.VAL_IN.VALUE +
F2_CUS_CUB_2_LCHW_CHP01_POWER.STATE.VAL_IN.VALUE +
F2_CUS_CUB_2_LCHW_CHP02_POWER.STATE.VAL_IN.VALUE +
F2_CUS_CUB_2_LCHW_CHP03_POWER.STATE.VAL_IN.VALUE +
F2_CUS_CUB_2_LCHW_CP01_POWER.STATE.VAL_IN.VALUE +
F2_CUS_CUB_2_LCHW_CP02_POWER.STATE.VAL_IN.VALUE +
F2_CUS_CUB_2_LCHW_CP03_POWER.STATE.VAL_IN.VALUE +
F2_CUS_CUB_3_LCHW_SP01_POWER.STATE.VAL_IN.VALUE +
F2_CUS_CUB_3_LCHW_SP02_POWER.STATE.VAL_IN.VALUE +
F2_CUS_CUB_3_LCHW_SP03_POWER.STATE.VAL_IN.VALUE +
F2_CUS_CUB_R_CW_CT01_FAN01_POWER.STATE.VAL_IN.VALUE +
F2_CUS_CUB_R_CW_CT02_FAN01_POWER.STATE.VAL_IN.VALUE +
F2_CUS_CUB_R_CW_CT03_FAN01_POWER.STATE.VAL_IN.VALUE +
F2_CUS_CUB_R_CW_CT04_FAN01_POWER.STATE.VAL_IN.VALUE +
F2_CUS_CUB_R_CW_CT05_FAN01_POWER.STATE.VAL_IN.VALUE +
F2_CUS_CUB_R_CW_CT06_FAN01_POWER.STATE.VAL_IN.VALUE）
</t>
  </si>
  <si>
    <t>LCHW 回水温度同主管道</t>
  </si>
  <si>
    <t>F2_CUS_CUB_2_LCHW_LCHWR_TT01.STATE.VAL_IN.VALUE</t>
  </si>
  <si>
    <t>LCHW 供水温度同主管道</t>
  </si>
  <si>
    <t>F2_CUS_CUB_2_LCHW_LCHWS_TT01.STATE.VAL_IN.VALUE</t>
  </si>
  <si>
    <t>LCHW一次泵电机频率_1</t>
  </si>
  <si>
    <t>F2_CUS_CUB_2_LCHW_CHP01_FRE.STATE.VAL_IN.VALUE</t>
  </si>
  <si>
    <t>Hz</t>
  </si>
  <si>
    <t>频率</t>
  </si>
  <si>
    <t>LCHW一次泵点击频率_2</t>
  </si>
  <si>
    <t>F2_CUS_CUB_2_LCHW_CHP02_FRE.STATE.VAL_IN.VALUE</t>
  </si>
  <si>
    <t>LCHW一次泵点击频率_3</t>
  </si>
  <si>
    <t>F2_CUS_CUB_2_LCHW_CHP03_FRE.STATE.VAL_IN.VALUE</t>
  </si>
  <si>
    <t>LCHW二次泵电机频率_1</t>
  </si>
  <si>
    <t>F2_CUS_CUB_3_LCHW_SP01_FRE.STATE.VAL_IN.VALUE</t>
  </si>
  <si>
    <t>LCHW二次泵电机频率_2</t>
  </si>
  <si>
    <t>F2_CUS_CUB_3_LCHW_SP02_FRE.STATE.VAL_IN.VALUE</t>
  </si>
  <si>
    <t>LCHW二次泵电机频率_3</t>
  </si>
  <si>
    <t>F2_CUS_CUB_3_LCHW_SP03_FRE.STATE.VAL_IN.VALUE</t>
  </si>
  <si>
    <t>LCHW冷却泵电机频率_1</t>
  </si>
  <si>
    <t>F2_CUS_CUB_2_LCHW_CP01_FRE.STATE.VAL_IN.VALUE</t>
  </si>
  <si>
    <t>LCHW冷却泵电机频率_2</t>
  </si>
  <si>
    <t>F2_CUS_CUB_2_LCHW_CP02_FRE.STATE.VAL_IN.VALUE</t>
  </si>
  <si>
    <t>LCHW冷却泵电机频率_3</t>
  </si>
  <si>
    <t>F2_CUS_CUB_2_LCHW_CP03_FRE.STATE.VAL_IN.VALUE</t>
  </si>
  <si>
    <t>LCHW主管道供水温度</t>
  </si>
  <si>
    <t>℃</t>
  </si>
  <si>
    <t>温度</t>
  </si>
  <si>
    <t>LCHW主管道回水温度</t>
  </si>
  <si>
    <t>LCHW主管道压力</t>
  </si>
  <si>
    <t>F2_CUS_CUB_2_LCHW_LCHWS_PT01.STATE.VAL_IN.VALUE</t>
  </si>
  <si>
    <t>kg/cm2</t>
  </si>
  <si>
    <t>压力</t>
  </si>
  <si>
    <t>LCHW主管道流量同产出量</t>
  </si>
  <si>
    <t>中温冷冻水系统12℃水产出量</t>
  </si>
  <si>
    <t>F2_CUS_CUB_2_MCHW_MCHWR_FT01.STATE.VAL_IN.VALUE_CALCULATE</t>
  </si>
  <si>
    <t>中温冷冻水系统COP能效比</t>
  </si>
  <si>
    <t>F2_CUS_CUB_2_MCHW_CH02_CHM01_TOH01.STATE.VAL_IN.VALUE_8377_CALCULATE</t>
  </si>
  <si>
    <t>（（F2_CUS_CUB_2_MCHW_CH02_CHM01_TOH01.STATE.VAL_IN.VALUE+
F2_CUS_CUB_2_MCHW_CHR01_CHM01_TOH01.STATE.VAL_IN.VALUE）/0.0036）/
（F2_CUS_CUB_2_MCHW_CH01_P71.STATE.VAL_IN.VALUE +
F2_CUS_CUB_2_MCHW_CH02_P71.STATE.VAL_IN.VALUE +
F2_CUS_CUB_2_MCHW_CH03_P71.STATE.VAL_IN.VALUE +
F2_CUS_CUB_2_MCHW_CHP01_POWER.STATE.VAL_IN.VALUE +
F2_CUS_CUB_2_MCHW_CHP02_POWER.STATE.VAL_IN.VALUE +
F2_CUS_CUB_2_MCHW_CHP03_POWER.STATE.VAL_IN.VALUE +
F2_CUS_CUB_2_MCHW_CHP04_POWER.STATE.VAL_IN.VALUE +
F2_CUS_CUB_2_MCHW_CHP05_POWER.STATE.VAL_IN.VALUE +
F2_CUS_CUB_2_MCHW_CHR01_P71.STATE.VAL_IN.VALUE +
F2_CUS_CUB_2_MCHW_CHR02_P71.STATE.VAL_IN.VALUE +
F2_CUS_CUB_2_MCHW_CHR03_P71.STATE.VAL_IN.VALUE +
F2_CUS_CUB_2_MCHW_CP01_POWER.STATE.VAL_IN.VALUE +
F2_CUS_CUB_2_MCHW_CP02_POWER.STATE.VAL_IN.VALUE +
F2_CUS_CUB_2_MCHW_CP03_POWER.STATE.VAL_IN.VALUE +
F2_CUS_CUB_2_MCHW_RCHP01_POWER.STATE.VAL_IN.VALUE +
F2_CUS_CUB_2_MCHW_RCHP02_POWER.STATE.VAL_IN.VALUE +
F2_CUS_CUB_2_MCHW_RCHP03_POWER.STATE.VAL_IN.VALUE +
F2_CUS_CUB_2_MCHW_RCP01_POWER.STATE.VAL_IN.VALUE +
F2_CUS_CUB_2_MCHW_RCP02_POWER.STATE.VAL_IN.VALUE +
F2_CUS_CUB_2_MCHW_RCP03_POWER.STATE.VAL_IN.VALUE +
F2_CUS_CUB_3_MCHW_SP01_POWER.STATE.VAL_IN.VALUE +
F2_CUS_CUB_3_MCHW_SP02_POWER.STATE.VAL_IN.VALUE +
F2_CUS_CUB_3_MCHW_SP03_POWER.STATE.VAL_IN.VALUE +
F2_CUS_CUB_3_MCHW_SP04_POWER.STATE.VAL_IN.VALUE +
F2_CUS_CUB_3_MCHW_SP05_POWER.STATE.VAL_IN.VALUE +
F2_CUS_CUB_3_MCHW_SP06_POWER.STATE.VAL_IN.VALUE +
F2_CUS_CUB_R_CW_CT07_FAN01_POWER.STATE.VAL_IN.VALUE +
F2_CUS_CUB_R_CW_CT08_FAN01_POWER.STATE.VAL_IN.VALUE +
F2_CUS_CUB_R_CW_CT09_FAN01_POWER.STATE.VAL_IN.VALUE +
F2_CUS_CUB_R_CW_CT10_FAN01_POWER.STATE.VAL_IN.VALUE +
F2_CUS_CUB_R_CW_CT11_FAN01_POWER.STATE.VAL_IN.VALUE +
F2_CUS_CUB_R_CW_CT12_FAN01_POWER.STATE.VAL_IN.VALUE ）</t>
  </si>
  <si>
    <t>中温冷冻水系统主管道回水温度</t>
  </si>
  <si>
    <t>F2_CUS_CUB_2_MCHW_MCHWR_TT01.STATE.VAL_IN.VALUE</t>
  </si>
  <si>
    <t>中温冷冻水系统主管道供水温度</t>
  </si>
  <si>
    <t>F2_CUS_CUB_2_MCHW_MCHWS_TT01.STATE.VAL_IN.VALUE</t>
  </si>
  <si>
    <t>MCHW一次泵电机频率_1</t>
  </si>
  <si>
    <t>F2_CUS_CUB_2_MCHW_CHP01_FRE.STATE.VAL_IN.VALUE</t>
  </si>
  <si>
    <t>MCHW一次泵电机频率_2</t>
  </si>
  <si>
    <t>F2_CUS_CUB_2_MCHW_CHP02_FRE.STATE.VAL_IN.VALUE</t>
  </si>
  <si>
    <t>MCHW一次泵电机频率_3</t>
  </si>
  <si>
    <t>F2_CUS_CUB_2_MCHW_CHP03_FRE.STATE.VAL_IN.VALUE</t>
  </si>
  <si>
    <t>MCHW一次泵电机频率_4</t>
  </si>
  <si>
    <t>F2_CUS_CUB_2_MCHW_CHP04_FRE.STATE.VAL_IN.VALUE</t>
  </si>
  <si>
    <t>MCHW一次泵电机频率_5</t>
  </si>
  <si>
    <t>F2_CUS_CUB_2_MCHW_CHP05_FRE.STATE.VAL_IN.VALUE</t>
  </si>
  <si>
    <t>MCHW二次泵电机频率_1</t>
  </si>
  <si>
    <t>F2_CUS_CUB_3_MCHW_SP01_FRE.STATE.VAL_IN.VALUE</t>
  </si>
  <si>
    <t>MCHW二次泵电机频率_2</t>
  </si>
  <si>
    <t>F2_CUS_CUB_3_MCHW_SP02_FRE.STATE.VAL_IN.VALUE</t>
  </si>
  <si>
    <t>MCHW二次泵电机频率_3</t>
  </si>
  <si>
    <t>F2_CUS_CUB_3_MCHW_SP03_FRE.STATE.VAL_IN.VALUE</t>
  </si>
  <si>
    <t>MCHW二次泵电机频率_4</t>
  </si>
  <si>
    <t>F2_CUS_CUB_3_MCHW_SP04_FRE.STATE.VAL_IN.VALUE</t>
  </si>
  <si>
    <t>MCHW二次泵电机频率_5</t>
  </si>
  <si>
    <t>F2_CUS_CUB_3_MCHW_SP05_FRE.STATE.VAL_IN.VALUE</t>
  </si>
  <si>
    <t>MCHW二次泵电机频率_6</t>
  </si>
  <si>
    <t>F2_CUS_CUB_3_MCHW_SP06_FRE.STATE.VAL_IN.VALUE</t>
  </si>
  <si>
    <t>MCHW冷却泵电机频率_CP1</t>
  </si>
  <si>
    <t>F2_CUS_CUB_2_MCHW_CP01_FRE.STATE.VAL_IN.VALUE</t>
  </si>
  <si>
    <t>MCHW冷却泵电机频率_CP2</t>
  </si>
  <si>
    <t>F2_CUS_CUB_2_MCHW_CP02_FRE.STATE.VAL_IN.VALUE</t>
  </si>
  <si>
    <t>MCHW冷却泵电机频率_CP3</t>
  </si>
  <si>
    <t>F2_CUS_CUB_2_MCHW_CP03_FRE.STATE.VAL_IN.VALUE</t>
  </si>
  <si>
    <t>MCHW冷却泵电机频率_RCP1</t>
  </si>
  <si>
    <t>F2_CUS_CUB_2_MCHW_RCP01_FRE.STATE.VAL_IN.VALUE</t>
  </si>
  <si>
    <t>MCHW冷却泵电机频率_RCP2</t>
  </si>
  <si>
    <t>F2_CUS_CUB_2_MCHW_RCP02_FRE.STATE.VAL_IN.VALUE</t>
  </si>
  <si>
    <t>MCHW冷却泵电机频率_RCP3</t>
  </si>
  <si>
    <t>F2_CUS_CUB_2_MCHW_RCP03_FRE.STATE.VAL_IN.VALUE</t>
  </si>
  <si>
    <t>冷却塔电机频率_1</t>
  </si>
  <si>
    <t>F2_CUS_CUB_R_CW_CT01_FAN01_FRE.STATE.VAL_IN.VALUE</t>
  </si>
  <si>
    <t>冷却塔电机频率_2</t>
  </si>
  <si>
    <t>F2_CUS_CUB_R_CW_CT02_FAN01_FRE.STATE.VAL_IN.VALUE</t>
  </si>
  <si>
    <t>冷却塔电机频率_3</t>
  </si>
  <si>
    <t>F2_CUS_CUB_R_CW_CT03_FAN01_FRE.STATE.VAL_IN.VALUE</t>
  </si>
  <si>
    <t>冷却塔电机频率_4</t>
  </si>
  <si>
    <t>F2_CUS_CUB_R_CW_CT04_FAN01_FRE.STATE.VAL_IN.VALUE</t>
  </si>
  <si>
    <t>冷却塔电机频率_5</t>
  </si>
  <si>
    <t>F2_CUS_CUB_R_CW_CT05_FAN01_FRE.STATE.VAL_IN.VALUE</t>
  </si>
  <si>
    <t>冷却塔电机频率_6</t>
  </si>
  <si>
    <t>F2_CUS_CUB_R_CW_CT06_FAN01_FRE.STATE.VAL_IN.VALUE</t>
  </si>
  <si>
    <t>冷却塔电机频率_7</t>
  </si>
  <si>
    <t>F2_CUS_CUB_R_CW_CT07_FAN01_FRE.STATE.VAL_IN.VALUE</t>
  </si>
  <si>
    <t>冷却塔电机频率_8</t>
  </si>
  <si>
    <t>F2_CUS_CUB_R_CW_CT09_FAN01_FRE.STATE.VAL_IN.VALUE</t>
  </si>
  <si>
    <t>冷却塔电机频率_9</t>
  </si>
  <si>
    <t>F2_CUS_CUB_R_CW_CT08_FAN01_FRE.STATE.VAL_IN.VALUE</t>
  </si>
  <si>
    <t>冷却塔电机频率_10</t>
  </si>
  <si>
    <t>F2_CUS_CUB_R_CW_CT10_FAN01_FRE.STATE.VAL_IN.VALUE</t>
  </si>
  <si>
    <t>冷却塔电机频率_11</t>
  </si>
  <si>
    <t>F2_CUS_CUB_R_CW_CT11_FAN01_FRE.STATE.VAL_IN.VALUE</t>
  </si>
  <si>
    <t>冷却塔电机频率_12</t>
  </si>
  <si>
    <t>F2_CUS_CUB_R_CW_CT12_FAN01_FRE.STATE.VAL_IN.VALUE</t>
  </si>
  <si>
    <t>热水（38°C）系统</t>
  </si>
  <si>
    <t>热水（38℃）系统38℃水产出量</t>
  </si>
  <si>
    <t>F2_CUS_CUB_2_LHW_LHWR_FT01.STATE.VAL_IN.VALUE_CALCULATE</t>
  </si>
  <si>
    <t>供水温度</t>
  </si>
  <si>
    <t>F2_CUS_CUB_2_LHW_LHWS_TT01.STATE.VAL_IN.VALUE</t>
  </si>
  <si>
    <t>回水温度</t>
  </si>
  <si>
    <t>F2_CUS_CUB_2_LHW_LHWR_TT01.STATE.VAL_IN.VALUE</t>
  </si>
  <si>
    <t>主管道压力</t>
  </si>
  <si>
    <t>F2_CUS_CUB_2_LHW_LHWS_PT01.STATE.VAL_IN.VALUE</t>
  </si>
  <si>
    <t>热回收水泵电机频率_1</t>
  </si>
  <si>
    <t>F2_CUS_CUB_2_LHW_RHP01_FRE.STATE.VAL_IN.VALUE</t>
  </si>
  <si>
    <t>热回收水泵电机频率_2</t>
  </si>
  <si>
    <t>F2_CUS_CUB_2_LHW_RHP02_FRE.STATE.VAL_IN.VALUE</t>
  </si>
  <si>
    <t>热回收水泵电机频率_3</t>
  </si>
  <si>
    <t>F2_CUS_CUB_2_LHW_RHP03_FRE.STATE.VAL_IN.VALUE</t>
  </si>
  <si>
    <t>温水二次泵电机频率_1</t>
  </si>
  <si>
    <t>F2_CUS_CUB_B1_LHW_SP01_FRE.STATE.VAL_IN.VALUE</t>
  </si>
  <si>
    <t>温水二次泵电机频率_2</t>
  </si>
  <si>
    <t>F2_CUS_CUB_B1_LHW_SP02_FRE.STATE.VAL_IN.VALUE</t>
  </si>
  <si>
    <t>温水二次泵电机频率_3</t>
  </si>
  <si>
    <t>F2_CUS_CUB_B1_LHW_SP03_FRE.STATE.VAL_IN.VALUE</t>
  </si>
  <si>
    <t>热水(90℃)系统</t>
  </si>
  <si>
    <t>热水（90℃）系统90°C水产出量</t>
  </si>
  <si>
    <t>F2_CUS_CUB_B1_HHW_HHWR_FT01.STATE.VAL_IN.VALUE_CALCULATE</t>
  </si>
  <si>
    <t>板换阀门开度_1</t>
  </si>
  <si>
    <t>F2_CUS_CUB_B1_HHW_EX01_TCV01_FBK.STATE.VAL_IN.VALUE</t>
  </si>
  <si>
    <t>%</t>
  </si>
  <si>
    <t>板换阀门开度_2</t>
  </si>
  <si>
    <t>F2_CUS_CUB_B1_HHW_EX02_TCV01_FBK.STATE.VAL_IN.VALUE</t>
  </si>
  <si>
    <t>板换阀门开度_3</t>
  </si>
  <si>
    <t>F2_CUS_CUB_B1_HHW_EX03_TCV01_FBK.STATE.VAL_IN.VALUE</t>
  </si>
  <si>
    <t>板换阀门开度_4</t>
  </si>
  <si>
    <t>F2_CUS_CUB_B1_HHW_EX04_TCV01_FBK.STATE.VAL_IN.VALUE</t>
  </si>
  <si>
    <t>F2_CUS_CUB_B1_HHW_HHWS_TT01.STATE.VAL_IN.VALUE</t>
  </si>
  <si>
    <t>F2_CUS_CUB_B1_HHW_HHWR_TT01.STATE.VAL_IN.VALUE</t>
  </si>
  <si>
    <t>主管道流量</t>
  </si>
  <si>
    <t>F2_CUS_CUB_B1_HHW_HHWR_FT01.STATE.VAL_IN.VALUE</t>
  </si>
  <si>
    <t>流量</t>
  </si>
  <si>
    <t>F2_CUS_CUB_B1_HHW_HHWS_PT01.STATE.VAL_IN.VALUE</t>
  </si>
  <si>
    <t>m3/h</t>
  </si>
  <si>
    <t>一次泵电机频率_1</t>
  </si>
  <si>
    <t>F2_CUS_CUB_B1_HHW_CP01_FRE.STATE.VAL_IN.VALUE</t>
  </si>
  <si>
    <t>一次泵电机频率_2</t>
  </si>
  <si>
    <t>F2_CUS_CUB_B1_HHW_CP02_FRE.STATE.VAL_IN.VALUE</t>
  </si>
  <si>
    <t>一次泵电机频率_3</t>
  </si>
  <si>
    <t>F2_CUS_CUB_B1_HHW_CP03_FRE.STATE.VAL_IN.VALUE</t>
  </si>
  <si>
    <t>一次泵电机频率_4</t>
  </si>
  <si>
    <t>F2_CUS_CUB_B1_HHW_CP04_FRE.STATE.VAL_IN.VALUE</t>
  </si>
  <si>
    <t>F2_CUS_CUB_R_CW_CWS_FT01.STATE.VAL_IN.VALUE_9581_CALCULATE</t>
  </si>
  <si>
    <t>F2_CUS_CUB_R_CW_CWS_FT01.STATE.VAL_IN.VALUE +
F2_CUS_CUB_R_CW_CWS_FT02.STATE.VAL_IN.VALUE</t>
  </si>
  <si>
    <t>F2_CUS_CUB_R_CW_CWS_FT01.STATE.VAL_IN.VALUE|F2_CUS_CUB_R_CW_CWS_FT02.STATE.VAL_IN.VALUE</t>
  </si>
  <si>
    <t>F2_CUS_CUB_R_CW_CWS_FT01.STATE.VAL_IN.VALUE</t>
  </si>
  <si>
    <t>待更新指标计算公式</t>
  </si>
  <si>
    <t>FAB一般空调系统（NMAU、AHU）产生风量，@于科ahu可以使用额定功率通过启停状态计算</t>
  </si>
  <si>
    <t>F2_GHVAC_FAB_1_NMAU01_FT01.STATE.VAL_IN.VALUE_2558_CALCULATE</t>
  </si>
  <si>
    <t>( F2_GHVAC_FAB_1_NMAU01_FT01.STATE.VAL_IN.VALUE/3600*时间（积分） +
F2_GHVAC_FAB_1_NMAU02_FT01.STATE.VAL_IN.VALUE/3600*时间（积分）+
F2_GHVAC_FAB_1_NMAU03_FT01.STATE.VAL_IN.VALU/3600*时间（积分）E+
F2_GHVAC_FAB_1_NMAU04_FT01.STATE.VAL_IN.VALUE/3600*时间（积分）+
F2_GHVAC_FAB_1_NMAU05_FT01.STATE.VAL_IN.VALUE/3600*时间（积分）+
F2_GHVAC_FAB_1_NMAU06_FT01.STATE.VAL_IN.VALUE /3600*时间（积分）) +
(F2_GHVAC_FAB_1_AHU01_FAN01_FRE.STATE.VAL_IN.VALUE//3600*时间（积分）*16000
+ F2_GHVAC_FAB_1_AHU02_FAN01_FRE.STATE.VAL_IN.VALUE/3600*时间（积分）*16000
+ F2_GHVAC_FAB_1_AHU03_FAN01_FRE.STATE.VAL_IN.VALUE/3600*时间（积分）*16000
+ F2_GHVAC_FAB_1_AHU04_FAN01_FRE.STATE.VAL_IN.VALUE/3600*时间（积分）*25000
+ F2_GHVAC_FAB_1_AHU05_FAN01_FRE.STATE.VAL_IN.VALUE/3600*时间（积分）*25000
+ F2_GHVAC_FAB_1_AHU06_FAN01_FRE.STATE.VAL_IN.VALUE/3600*时间（积分）*25000
+ F2_GHVAC_FAB_1_AHU07_FAN01.STATE.RUN.VALUE=1的秒数/3600*25000
+ F2_GHVAC_FAB_1_AHU08_FAN01.STATE.RUN.VALUE=1的秒数/3600*25000
+ F2_GHVAC_FAB_1_AHU09_FAN01.STATE.RUN.VALUE=1的秒数/3600*25000
+ F2_GHVAC_FAB_1_AHU10_FAN01.STATE.RUN.VALUE=1的秒数/3600*6500
+ F2_GHVAC_FAB_B1_AHU01_FAN01_FRE.STATE.VAL_IN.VALUE/3600*时间（积分）*17500
+ F2_GHVAC_FAB_B2_AHU02_FAN01_FRE.STATE.VAL_IN.VALUE/3600*时间（积分）*17500
+ F2_GHVAC_FAB_4_AHU01_FAN01_FRE.STATE.VAL_IN.VALUE/3600*时间（积分）*26000
+ F2_GHVAC_FAB_4_AHU02_FAN01_FRE.STATE.VAL_IN.VALUE/3600*时间（积分）*26000
+ F2_GHVAC_FAB_4_AHU03_FAN01_FRE.STATE.VAL_IN.VALUE/3600*时间（积分）*26000
+ F2_GHVAC_FAB_B1_AHU10_FAN01.STATE.RUN.VALUE=1的秒数/3600*6500
+ F2_GHVAC_FAB_B1_AHU11_FAN01.STATE.RUN.VALUE=1的秒数/3600*6500
+ F2_GHVAC_FAB_B1_AHU12_FAN01.STATE.RUN.VALUE=1的秒数/3600*6500
+ F2_GHVAC_FAB_B1_AHU13_FAN01.STATE.RUN.VALUE=1的秒数/3600*6500
+ F2_GHVAC_FAB_B1_AHU14_FAN01.STATE.RUN.VALUE=1的秒数/3600*6500
+ F2_GHVAC_FAB_B1_AHU15_FAN01.STATE.RUN.VALUE=1的秒数/3600*6500
+ F2_GHVAC_FAB_B1_AHU16_FAN01.STATE.RUN.VALUE=1的秒数/3600*6500
+ F2_GHVAC_FAB_B1_AHU17_FAN01.STATE.RUN.VALUE=1的秒数/3600*6500
+ F2_GHVAC_FAB_B1_AHU18_FAN01.STATE.RUN.VALUE=1的秒数/3600*6500
+ F2_GHVAC_FAB_B1_AHU19_FAN01.STATE.RUN.VALUE=1的秒数/3600*6500
+ F2_GHVAC_FAB_B1_AHU20_FAN01.STATE.RUN.VALUE=1的秒数/3600*6500
+ F2_GHVAC_FAB_B1_AHU21_FAN01.STATE.RUN.VALUE=1的秒数/3600*6500 )   @王连豪  计算公式完全重写了@鲜于文攀更新了计算公式@路春霞</t>
  </si>
  <si>
    <t xml:space="preserve">CUB一般空调系统（NMAU、AHU、FCU）产生风量@鲜于文攀，@于科nmau有一个定频可以通过开关判断风量
</t>
  </si>
  <si>
    <t>F2_GHVAC_CUB_1_AHU01_FAN01.STATE.RUN.VALUE_8927_CALCULATE</t>
  </si>
  <si>
    <t>F2_GHVAC_CUB_1_AHU01_FAN01.STATE.RUN.VALUE=1的秒数/3600*6000
+ F2_GHVAC_CUB_1_AHU02_FAN01.STATE.RUN.VALUE=1的秒数/3600*6000
+ F2_GHVAC_CUB_2_AHU01_FAN01.STATE.RUN.VALUE=1的秒数/3600*6000
+ F2_GHVAC_CUB_4_AHU01_FAN01.STATE.RUN.VALUE=1的秒数/3600*15000
+ F2_GHVAC_CUB_4_AHU02_FAN01.STATE.RUN.VALUE=1的秒数/3600*15000
+ F2_GHVAC_CUB_5_AHU01_FAN01.STATE.RUN.VALUE=1的秒数/3600*15000
+ F2_GHVAC_CUB_5_AHU02_FAN01.STATE.RUN.VALUE=1的秒数/3600*15000
+ F2_GHVAC_CUB_5_AHU03_FAN01.STATE.RUN.VALUE=1的秒数/3600*15000
+ F2_GHVAC_CUB_5_AHU04_FAN01.STATE.RUN.VALUE=1的秒数/3600*15000
+ F2_GHVAC_CUB_R_AHU01_FAN01.STATE.RUN.VALUE=1的秒数/3600*6000
+ F2_GHVAC_CUB_5_AHU05_FAN01.STATE.RUN.VALUE=1的秒数/3600*6000
+F2_GHVAC_CUB_4_NMAU01_FAN01.STATE.RUN.VALUE=1的秒数/3600*6000 
 @王连豪 计算公式完全重写了@鲜于文攀@路春霞</t>
  </si>
  <si>
    <t>F2_GHVAC_HPM_1_NMAU01_FT01.STATE.VAL_IN.VALUE_2088_CALCULATE</t>
  </si>
  <si>
    <t xml:space="preserve">F2_GHVAC_HPM_1_NMAU01_FT01.STATE.VAL_IN.VALUE/3600 +
F2_GHVAC_HPM_1_NMAU02_FT01.STATE.VAL_IN.VALUE/3600 +
F2_GHVAC_SGS_1_NMAU01_FT01.STATE.VAL_IN.VALUE /3600+
F2_GHVAC_SGS_1_NMAU02_FT01.STATE.VAL_IN.VALUE/3600
</t>
  </si>
  <si>
    <t>待版本更新</t>
  </si>
  <si>
    <t>PCW系统16.5°C冷却水产出量拆分成两个低压1640，高压220</t>
  </si>
  <si>
    <t>F2_PCW_FAB_B2_PCWS_FT01.STATE.VAL_IN.VALUE_7333_CALCULATE</t>
  </si>
  <si>
    <t>F2_PCW_FAB_B2_PCWS_FT01.STATE.VAL_IN.VALUE /3600+
F2_PCW_FAB_B2_PCWS_FT04.STATE.VAL_IN.VALUE/3600</t>
  </si>
  <si>
    <t>低压PCW系统16.5°C冷却水产出量——新增指标,负荷上限220@于科@王连豪OK</t>
  </si>
  <si>
    <t>F2_PCW_FAB_B2_PCWS_FT01.STATE.VAL_IN.VALUE_CALCULATE</t>
  </si>
  <si>
    <t>F2_PCW_FAB_B2_PCWS_FT01.STATE.VAL_IN.VALUE/3600</t>
  </si>
  <si>
    <t>高压PCW系统16.5°C冷却水产出量——新增指标,负荷上限1640@于科@王连豪OK</t>
  </si>
  <si>
    <t>F2_PCW_FAB_B2_PCWS_FT04.STATE.VAL_IN.VALUE_CALCULATE</t>
  </si>
  <si>
    <t>F2_PCW_FAB_B2_PCWS_FT04.STATE.VAL_IN.VALUE/3600</t>
  </si>
  <si>
    <t>工艺排气</t>
  </si>
  <si>
    <t>EPI一般排气系统产生风量——新增指标@于科@王连豪OK</t>
  </si>
  <si>
    <t>F2_EXH_FAB_R_PGEX_EPI_F101_FT.STATE.VAL_IN.VALUE + F2_EXH_FAB_R_PGEX_EPI_F102_FT.STATE.VAL_IN.VALUE</t>
  </si>
  <si>
    <t>EPI酸性排气系统产生风量——新增指标@于科@王连豪OK</t>
  </si>
  <si>
    <t>一般排气系统产生风量——新增指标@于科 @王连豪OK</t>
  </si>
  <si>
    <t>F2_EXH_FAB_4_PGEX_F101_FT.STATE.VAL_IN.VALUE_5832_CALCULATE</t>
  </si>
  <si>
    <t>F2_EXH_FAB_4_PGEX_F101_FT.STATE.VAL_IN.VALUE + F2_EXH_FAB_4_PGEX_F102_FT.STATE.VAL_IN.VALUE+ F2_EXH_FAB_4_PGEX_F103_FT.STATE.VAL_IN.VALUE</t>
  </si>
  <si>
    <t>含砷排气系统产生风量</t>
  </si>
  <si>
    <t>F2_EXH_FAB_R_ASX_F101_FT.STATE.VAL_IN.VALUE_6465_CALCULATE</t>
  </si>
  <si>
    <t>F2_EXH_FAB_R_ASX_F101_FT.STATE.VAL_IN.VALUE +
F2_EXH_FAB_R_ASX_F102_FT.STATE.VAL_IN.VALUE</t>
  </si>
  <si>
    <t>F2_EXH_FAB_R_ASX_F101_FT.STATE.VAL_IN.VALUE|F2_EXH_FAB_R_ASX_F102_FT.STATE.VAL_IN.VALUE</t>
  </si>
  <si>
    <t>F2_EXH_FAB_R_ASX_F101_FT.STATE.VAL_IN.VALUE</t>
  </si>
  <si>
    <t>碱性排气系统产生风量</t>
  </si>
  <si>
    <t>F2_EXH_FAB_4_AEX_F101_FT.STATE.VAL_IN.VALUE_8305_CALCULATE</t>
  </si>
  <si>
    <t>F2_EXH_FAB_4_AEX_F101_FT.STATE.VAL_IN.VALUE +
F2_EXH_FAB_4_AEX_F102_FT.STATE.VAL_IN.VALUE</t>
  </si>
  <si>
    <t>F2_EXH_FAB_4_AEX_F101_FT.STATE.VAL_IN.VALUE|F2_EXH_FAB_4_AEX_F102_FT.STATE.VAL_IN.VALUE</t>
  </si>
  <si>
    <t>F2_EXH_FAB_4_AEX_F101_FT.STATE.VAL_IN.VALUE</t>
  </si>
  <si>
    <t>酸性排气系统产生风量</t>
  </si>
  <si>
    <t>F2_EXH_FAB_4_SEX_F101_FT.STATE.VAL_IN.VALUE_2958_CALCULATE</t>
  </si>
  <si>
    <t>F2_EXH_FAB_4_SEX_F101_FT.STATE.VAL_IN.VALUE +
F2_EXH_FAB_4_SEX_F102_FT.STATE.VAL_IN.VALUE +
F2_EXH_FAB_4_SEX_F103_FT.STATE.VAL_IN.VALUE +
F2_EXH_FAB_4_SEX_F104_FT.STATE.VAL_IN.VALUE +
F2_EXH_FAB_4_SEX_F105_FT.STATE.VAL_IN.VALUE +
F2_EXH_FAB_4_SEX_F106_FT.STATE.VAL_IN.VALUE</t>
  </si>
  <si>
    <t>F2_EXH_FAB_4_SEX_F101_FT.STATE.VAL_IN.VALUE|F2_EXH_FAB_4_SEX_F102_FT.STATE.VAL_IN.VALUE|F2_EXH_FAB_4_SEX_F103_FT.STATE.VAL_IN.VALUE|F2_EXH_FAB_4_SEX_F104_FT.STATE.VAL_IN.VALUE|F2_EXH_FAB_4_SEX_F105_FT.STATE.VAL_IN.VALUE|F2_EXH_FAB_4_SEX_F106_FT.STATE.VAL_IN.VALUE</t>
  </si>
  <si>
    <t>F2_EXH_FAB_4_SEX_F101_FT.STATE.VAL_IN.VALUE</t>
  </si>
  <si>
    <t>有机废气排风系统</t>
  </si>
  <si>
    <t>有机废气排风系统产生风量</t>
  </si>
  <si>
    <t>F2_EXH_FAB_R_VEX_F101_FT.STATE.VAL_IN.VALUE_3971_CALCULATE</t>
  </si>
  <si>
    <t>F2_EXH_FAB_R_VEX_F101_FT.STATE.VAL_IN.VALUE +
F2_EXH_FAB_R_VEX_F102_FT.STATE.VAL_IN.VALUE</t>
  </si>
  <si>
    <t>F2_EXH_FAB_R_VEX_F101_FT.STATE.VAL_IN.VALUE|F2_EXH_FAB_R_VEX_F102_FT.STATE.VAL_IN.VALUE</t>
  </si>
  <si>
    <t>F2_EXH_FAB_R_VEX_F101_FT.STATE.VAL_IN.VALUE</t>
  </si>
  <si>
    <t>MAU系统产生风量</t>
  </si>
  <si>
    <t>F2_CR_FAB_4_MAU01_FT01.STATE.VAL_IN.VALUE_8824_CALCULATE</t>
  </si>
  <si>
    <t>F2_CR_FAB_4_MAU01_FT01.STATE.VAL_IN.VALUE +
F2_CR_FAB_4_MAU02_FT01.STATE.VAL_IN.VALUE +
F2_CR_FAB_4_MAU03_FT01.STATE.VAL_IN.VALUE +
F2_CR_FAB_4_MAU04_FT01.STATE.VAL_IN.VALUE +
F2_CR_FAB_4_MAU05_FT01.STATE.VAL_IN.VALUE</t>
  </si>
  <si>
    <t>F2_CR_FAB_4_MAU01_FT01.STATE.VAL_IN.VALUE|F2_CR_FAB_4_MAU02_FT01.STATE.VAL_IN.VALUE|F2_CR_FAB_4_MAU03_FT01.STATE.VAL_IN.VALUE|F2_CR_FAB_4_MAU04_FT01.STATE.VAL_IN.VALUE|F2_CR_FAB_4_MAU05_FT01.STATE.VAL_IN.VALUE</t>
  </si>
  <si>
    <t>F2_CR_FAB_4_MAU01_FT01.STATE.VAL_IN.VALUE</t>
  </si>
  <si>
    <t>纯水生产线系统UPW</t>
  </si>
  <si>
    <t>F2_UPW_FAB_B1_POL_FIQ_5071.STATE.FLOW_TOT.VALUE_4539_CALCULATE</t>
  </si>
  <si>
    <t>F2_UPW_FAB_B1_POL_FIQ_5071.STATE.FLOW_TOT.VALUE|F2_UPW_FAB_B1_POL_FIQ_5082A.STATE.FLOW_TOT.VALUE|F2_UPW_FAB_B1_POL_FIQ_5082B.STATE.FLOW_TOT.VALUE</t>
  </si>
  <si>
    <t>F2_UPW_FAB_B1_POL_FIQ_5071.STATE.FLOW_TOT.VALUE</t>
  </si>
  <si>
    <t>进水流量</t>
  </si>
  <si>
    <t>F2_UPW_FAB_B1_PRE_FIQ_1011.STATE.VAL_IN.VALUE</t>
  </si>
  <si>
    <t>m³/h</t>
  </si>
  <si>
    <t>进水温度</t>
  </si>
  <si>
    <t>F2_UPW_FAB_B1_PRE_TT_1011.STATE.VAL_IN.VALUE</t>
  </si>
  <si>
    <t>进水电导率</t>
  </si>
  <si>
    <t>F2_UPW_FAB_B1_PRE_CIA_101A.STATE.VAL_IN.VALUE</t>
  </si>
  <si>
    <t>μS/cm</t>
  </si>
  <si>
    <t>进水TOC</t>
  </si>
  <si>
    <t>F2_UPW_FAB_B1_PRE_TOC_101A.STATE.VAL_IN.VALUE</t>
  </si>
  <si>
    <t>ppb</t>
  </si>
  <si>
    <t>进水pH</t>
  </si>
  <si>
    <t>F2_UPW_FAB_B1_PRE_PH_101A.STATE.VAL_IN.VALUE</t>
  </si>
  <si>
    <t>纯水生产线系统LSR</t>
  </si>
  <si>
    <t>F2_UPW_FAB_B2_LSR_FIQ_7091.STATE.FLOW_TOT.VALUE_CALCULATE</t>
  </si>
  <si>
    <t>F2_UPW_FAB_B2_LSR_FIQ_7014.STATE.VAL_IN.VALUE</t>
  </si>
  <si>
    <t>F2_UPW_FAB_B2_LSR_CIA_701.STATE.VAL_IN.VALUE</t>
  </si>
  <si>
    <t>纯水生产线系统RINSE</t>
  </si>
  <si>
    <t>F2_UPW_FAB_B2_RINSE_FIQ_6011.STATE.FLOW_TOT.VALUE_2639_CALCULATE</t>
  </si>
  <si>
    <t>F2_UPW_FAB_B2_RINSE_FIQ_6011.STATE.FLOW_TOT.VALUE+F2_UPW_FAB_B2_RINSE_FIQ_6061.STATE.FLOW_TOT.VALUE</t>
  </si>
  <si>
    <t>F2_UPW_FAB_B2_RINSE_FIQ_6011.STATE.FLOW_TOT.VALUE|F2_UPW_FAB_B2_RINSE_FIQ_6061.STATE.FLOW_TOT.VALUE</t>
  </si>
  <si>
    <t>L/R 进水电导率</t>
  </si>
  <si>
    <t>F2_UPW_FAB_B2_RINSE_CIA_601.STATE.VAL_IN.VALUE</t>
  </si>
  <si>
    <t>F/R 进水电导率</t>
  </si>
  <si>
    <t>F2_UPW_FAB_B2_RINSE_CIA_602.STATE.VAL_IN.VALUE</t>
  </si>
  <si>
    <t>L/R 进水TOC</t>
  </si>
  <si>
    <t>F2_UPW_FAB_B2_RINSE_TOC_601.STATE.VAL_IN.VALUE</t>
  </si>
  <si>
    <t>F/R 进水TOC</t>
  </si>
  <si>
    <t>F2_UPW_FAB_B2_RINSE_TOC_602.STATE.VAL_IN.VALUE</t>
  </si>
  <si>
    <t>L/R 进水pH</t>
  </si>
  <si>
    <t>F2_UPW_FAB_B2_RINSE_PH_601.STATE.VAL_IN.VALUE</t>
  </si>
  <si>
    <t>F/R 进水pH</t>
  </si>
  <si>
    <t>F2_UPW_FAB_B2_RINSE_PH_602.STATE.VAL_IN.VALUE</t>
  </si>
  <si>
    <t>F2_WWT_CUB_1_FIT_108.STATE.T.VALUE_CALCULATE</t>
  </si>
  <si>
    <t>能源平衡</t>
  </si>
  <si>
    <t>中压进线柜MV10M电消耗量</t>
  </si>
  <si>
    <t>F2_POWER_FAB_1_MV_10M_PM\MMTR1\TotWh_CALCULATE</t>
  </si>
  <si>
    <t>中压进线柜MV20M电消耗量</t>
  </si>
  <si>
    <t>F2_POWER_FAB_1_MV_20M_PM\MMTR1\TotWh_CALCULATE</t>
  </si>
  <si>
    <t>F2_POWER_FAB_1_MV_20M_PM\MMTR1\TotWh</t>
  </si>
  <si>
    <t>中压进线柜MV30M电消耗量</t>
  </si>
  <si>
    <t>F2_POWER_FAB_1_MV_30M_PM\MMTR1\TotWh_CALCULATE</t>
  </si>
  <si>
    <t>F2_POWER_FAB_1_MV_30M_PM\MMTR1\TotWh</t>
  </si>
  <si>
    <t>中压进线柜MV40M电消耗量</t>
  </si>
  <si>
    <t>F2_POWER_FAB_1_MV_40M_PM\MMTR1\TotWh_CALCULATE</t>
  </si>
  <si>
    <t>F2_POWER_FAB_1_MV_40M_PM\MMTR1\TotWh</t>
  </si>
  <si>
    <t>中压进线柜MV50M电消耗量</t>
  </si>
  <si>
    <t>F2_POWER_CUB_5_MV_50M_PM\MMTR1\TotWh_CALCULATE</t>
  </si>
  <si>
    <t>F2_POWER_CUB_5_MV_50M_PM\MMTR1\TotWh</t>
  </si>
  <si>
    <t>中压进线柜MV60M电消耗量</t>
  </si>
  <si>
    <t>F2_POWER_CUB_5_MV_60M_PM\MMTR1\TotWh_CALCULATE</t>
  </si>
  <si>
    <t>F2_POWER_CUB_5_MV_60M_PM\MMTR1\TotWh</t>
  </si>
  <si>
    <t>中压出线柜MV10A电消耗量</t>
  </si>
  <si>
    <t>F2_POWER_FAB_1_MV_10A_PM\MMTR1\DmdWh_CALCULATE</t>
  </si>
  <si>
    <t>F2_POWER_FAB_1_MV_10A_PM\MMTR1\DmdWh</t>
  </si>
  <si>
    <t>中压出线柜MV10B电消耗量</t>
  </si>
  <si>
    <t>F2_POWER_FAB_1_MV_10B_PM\MMTR1\DmdWh_CALCULATE</t>
  </si>
  <si>
    <t>F2_POWER_FAB_1_MV_10B_PM\MMTR1\DmdWh</t>
  </si>
  <si>
    <t>中压出线柜MV10C电消耗量</t>
  </si>
  <si>
    <t>F2_POWER_FAB_1_MV_10C_PM\MMTR1\DmdWh_CALCULATE</t>
  </si>
  <si>
    <t>F2_POWER_FAB_1_MV_10C_PM\MMTR1\DmdWh</t>
  </si>
  <si>
    <t>中压出线柜MV10D电消耗量</t>
  </si>
  <si>
    <t>F2_POWER_FAB_1_MV_10D_PM\MMTR1\DmdWh_CALCULATE</t>
  </si>
  <si>
    <t>F2_POWER_FAB_1_MV_10D_PM\MMTR1\DmdWh</t>
  </si>
  <si>
    <t>中压出线柜MV10E电消耗量</t>
  </si>
  <si>
    <t>F2_POWER_FAB_1_MV_10E_PM\MMTR1\DmdWh_CALCULATE</t>
  </si>
  <si>
    <t>F2_POWER_FAB_1_MV_10E_PM\MMTR1\DmdWh</t>
  </si>
  <si>
    <t>中压出线柜MV10F电消耗量</t>
  </si>
  <si>
    <t>F2_POWER_FAB_1_MV_10F_PM\MMTR1\DmdWh_CALCULATE</t>
  </si>
  <si>
    <t>F2_POWER_FAB_1_MV_10F_PM\MMTR1\DmdWh</t>
  </si>
  <si>
    <t>中压出线柜MV20F电消耗量</t>
  </si>
  <si>
    <t>F2_POWER_FAB_1_MV_20F_PM\MMTR1\DmdWh_CALCULATE</t>
  </si>
  <si>
    <t>F2_POWER_FAB_1_MV_20F_PM\MMTR1\DmdWh</t>
  </si>
  <si>
    <t>中压出线柜MV20E电消耗量</t>
  </si>
  <si>
    <t>F2_POWER_FAB_1_MV_20E_PM\MMTR1\DmdWh_CALCULATE</t>
  </si>
  <si>
    <t>F2_POWER_FAB_1_MV_20E_PM\MMTR1\DmdWh</t>
  </si>
  <si>
    <t>中压出线柜MV20D电消耗量</t>
  </si>
  <si>
    <t>F2_POWER_FAB_1_MV_20D_PM\MMTR1\DmdWh_CALCULATE</t>
  </si>
  <si>
    <t>F2_POWER_FAB_1_MV_20D_PM\MMTR1\DmdWh</t>
  </si>
  <si>
    <t>中压出线柜MV20C电消耗量</t>
  </si>
  <si>
    <t>F2_POWER_FAB_1_MV_20C_PM\MMTR1\DmdWh_CALCULATE</t>
  </si>
  <si>
    <t>F2_POWER_FAB_1_MV_20C_PM\MMTR1\DmdWh</t>
  </si>
  <si>
    <t>中压出线柜MV20B电消耗量</t>
  </si>
  <si>
    <t>F2_POWER_FAB_1_MV_20B_PM\MMTR1\DmdWh_CALCULATE</t>
  </si>
  <si>
    <t>F2_POWER_FAB_1_MV_20B_PM\MMTR1\DmdWh</t>
  </si>
  <si>
    <t>中压出线柜MV20A电消耗量</t>
  </si>
  <si>
    <t>F2_POWER_FAB_1_MV_20A_PM\MMTR1\DmdWh_CALCULATE</t>
  </si>
  <si>
    <t>F2_POWER_FAB_1_MV_20A_PM\MMTR1\DmdWh</t>
  </si>
  <si>
    <t>中压出线柜MV30A电消耗量</t>
  </si>
  <si>
    <t>F2_POWER_FAB_1_MV_30A_PM\MMTR1\DmdWh_CALCULATE</t>
  </si>
  <si>
    <t>F2_POWER_FAB_1_MV_30A_PM\MMTR1\DmdWh</t>
  </si>
  <si>
    <t>中压出线柜MV30B电消耗量</t>
  </si>
  <si>
    <t>F2_POWER_FAB_1_MV_30B_PM\MMTR1\DmdWh_CALCULATE</t>
  </si>
  <si>
    <t>F2_POWER_FAB_1_MV_30B_PM\MMTR1\DmdWh</t>
  </si>
  <si>
    <t>中压出线柜MV30C电消耗量</t>
  </si>
  <si>
    <t>F2_POWER_FAB_1_MV_30C_PM\MMTR1\DmdWh_CALCULATE</t>
  </si>
  <si>
    <t>F2_POWER_FAB_1_MV_30C_PM\MMTR1\DmdWh</t>
  </si>
  <si>
    <t>中压出线柜MV30D电消耗量</t>
  </si>
  <si>
    <t>F2_POWER_FAB_1_MV_30D_PM\MMTR1\DmdWh_CALCULATE</t>
  </si>
  <si>
    <t>F2_POWER_FAB_1_MV_30D_PM\MMTR1\DmdWh</t>
  </si>
  <si>
    <t>中压出线柜MV30E电消耗量</t>
  </si>
  <si>
    <t>F2_POWER_FAB_1_MV_30E_PM\MMTR1\DmdWh_CALCULATE</t>
  </si>
  <si>
    <t>F2_POWER_FAB_1_MV_30E_PM\MMTR1\DmdWh</t>
  </si>
  <si>
    <t>中压出线柜MV30F电消耗量</t>
  </si>
  <si>
    <t>F2_POWER_FAB_1_MV_30F_PM\MMTR1\DmdWh_CALCULATE</t>
  </si>
  <si>
    <t>F2_POWER_FAB_1_MV_30F_PM\MMTR1\DmdWh</t>
  </si>
  <si>
    <t>中压出线柜MV40F电消耗量</t>
  </si>
  <si>
    <t>F2_POWER_FAB_1_MV_40F_PM\MMTR1\DmdWh_CALCULATE</t>
  </si>
  <si>
    <t>F2_POWER_FAB_1_MV_40F_PM\MMTR1\DmdWh</t>
  </si>
  <si>
    <t>中压出线柜MV40E电消耗量</t>
  </si>
  <si>
    <t>F2_POWER_FAB_1_MV_40E_PM\MMTR1\DmdWh_CALCULATE</t>
  </si>
  <si>
    <t>F2_POWER_FAB_1_MV_40E_PM\MMTR1\DmdWh</t>
  </si>
  <si>
    <t>中压出线柜MV40D电消耗量</t>
  </si>
  <si>
    <t>F2_POWER_FAB_1_MV_40D_PM\MMTR1\DmdWh_CALCULATE</t>
  </si>
  <si>
    <t>中压出线柜MV40C电消耗量</t>
  </si>
  <si>
    <t>F2_POWER_FAB_1_MV_40C_PM\MMTR1\DmdWh_CALCULATE</t>
  </si>
  <si>
    <t>F2_POWER_FAB_1_MV_40C_PM\MMTR1\DmdWh</t>
  </si>
  <si>
    <t>中压出线柜MV40B电消耗量</t>
  </si>
  <si>
    <t>F2_POWER_FAB_1_MV_40B_PM\MMTR1\DmdWh_CALCULATE</t>
  </si>
  <si>
    <t>F2_POWER_FAB_1_MV_40B_PM\MMTR1\DmdWh</t>
  </si>
  <si>
    <t>中压出线柜MV40A电消耗量</t>
  </si>
  <si>
    <t>F2_POWER_FAB_1_MV_40A_PM\MMTR1\DmdWh_CALCULATE</t>
  </si>
  <si>
    <t>F2_POWER_FAB_1_MV_40A_PM\MMTR1\DmdWh</t>
  </si>
  <si>
    <t>中压出线柜MV50A电消耗量</t>
  </si>
  <si>
    <t>F2_POWER_CUB_5_MV_50A_PM\MMTR1\DmdWh_CALCULATE</t>
  </si>
  <si>
    <t>F2_POWER_CUB_5_MV_50A_PM\MMTR1\DmdWh</t>
  </si>
  <si>
    <t>中压出线柜MV50B电消耗量</t>
  </si>
  <si>
    <t>F2_POWER_CUB_5_MV_50B_PM\MMTR1\DmdWh_CALCULATE</t>
  </si>
  <si>
    <t>F2_POWER_CUB_5_MV_50B_PM\MMTR1\DmdWh</t>
  </si>
  <si>
    <t>中压出线柜MV50C电消耗量</t>
  </si>
  <si>
    <t>F2_POWER_CUB_5_MV_50C_PM\MMTR1\DmdWh_CALCULATE</t>
  </si>
  <si>
    <t>F2_POWER_CUB_5_MV_50C_PM\MMTR1\DmdWh</t>
  </si>
  <si>
    <t>中压出线柜MV50D电消耗量</t>
  </si>
  <si>
    <t>F2_POWER_CUB_5_MV_50D_PM\MMTR1\DmdWh_CALCULATE</t>
  </si>
  <si>
    <t>F2_POWER_CUB_5_MV_50D_PM\MMTR1\DmdWh</t>
  </si>
  <si>
    <t>中压出线柜（中压开关）-MV50E电消耗量</t>
  </si>
  <si>
    <t>F2_POWER_CUB_5_MV_50E_PM\MMTR1\DmdWh_CALCULATE</t>
  </si>
  <si>
    <t>F2_POWER_CUB_5_MV_50E_PM\MMTR1\DmdWh</t>
  </si>
  <si>
    <t>中压出线柜（中压开关）-MV50F电消耗量</t>
  </si>
  <si>
    <t>F2_POWER_CUB_5_MV_50F_PM\MMTR1\DmdWh_CALCULATE</t>
  </si>
  <si>
    <t>F2_POWER_CUB_5_MV_50F_PM\MMTR1\DmdWh</t>
  </si>
  <si>
    <t>中压出线柜（中压开关）-MV50G电消耗量</t>
  </si>
  <si>
    <t>F2_POWER_CUB_5_MV_50G_PM\MMTR1\DmdWh_CALCULATE</t>
  </si>
  <si>
    <t>F2_POWER_CUB_5_MV_50G_PM\MMTR1\DmdWh</t>
  </si>
  <si>
    <t>中压出线柜（中压开关）-MV50H电消耗量</t>
  </si>
  <si>
    <t>F2_POWER_CUB_5_MV_50H_PM\MMTR1\DmdWh_CALCULATE</t>
  </si>
  <si>
    <t>F2_POWER_CUB_5_MV_50H_PM\MMTR1\DmdWh</t>
  </si>
  <si>
    <t>中压出线柜MV60A电消耗量</t>
  </si>
  <si>
    <t>F2_POWER_CUB_5_MV_60A_PM\MMTR1\DmdWh_CALCULATE</t>
  </si>
  <si>
    <t>F2_POWER_CUB_5_MV_60A_PM\MMTR1\DmdWh</t>
  </si>
  <si>
    <t>中压出线柜MV60B电消耗量</t>
  </si>
  <si>
    <t>F2_POWER_CUB_5_MV_60B_PM\MMTR1\DmdWh_CALCULATE</t>
  </si>
  <si>
    <t>F2_POWER_CUB_5_MV_60B_PM\MMTR1\DmdWh</t>
  </si>
  <si>
    <t>中压出线柜MV60C电消耗量</t>
  </si>
  <si>
    <t>F2_POWER_CUB_5_MV_60C_PM\MMTR1\DmdWh_CALCULATE</t>
  </si>
  <si>
    <t>F2_POWER_CUB_5_MV_60C_PM\MMTR1\DmdWh</t>
  </si>
  <si>
    <t>中压出线柜MV60D电消耗量</t>
  </si>
  <si>
    <t>F2_POWER_CUB_5_MV_60D_PM\MMTR1\DmdWh_CALCULATE</t>
  </si>
  <si>
    <t>F2_POWER_CUB_5_MV_60D_PM\MMTR1\DmdWh</t>
  </si>
  <si>
    <t>中压出线柜（中压开关）-MV60E电消耗量</t>
  </si>
  <si>
    <t>F2_POWER_CUB_5_MV_60E_PM\MMTR1\DmdWh_CALCULATE</t>
  </si>
  <si>
    <t>F2_POWER_CUB_5_MV_60E_PM\MMTR1\DmdWh</t>
  </si>
  <si>
    <t>中压出线柜（中压开关）-MV60F电消耗量</t>
  </si>
  <si>
    <t>F2_POWER_CUB_5_MV_60F_PM\MMTR1\DmdWh_CALCULATE</t>
  </si>
  <si>
    <t>F2_POWER_CUB_5_MV_60F_PM\MMTR1\DmdWh</t>
  </si>
  <si>
    <t>低压进线柜LV10AM电消耗量</t>
  </si>
  <si>
    <t>F2_POWER_FAB_1_LV_10AM_PM\MMTR01\DmdWh_CALCULATE</t>
  </si>
  <si>
    <t>F2_POWER_FAB_1_LV_10AM_PM\MMTR01\DmdWh</t>
  </si>
  <si>
    <t>低压进线柜LV10BM电消耗量</t>
  </si>
  <si>
    <t>F2_POWER_FAB_1_LV_10BM_PM\MMTR01\DmdWh_CALCULATE</t>
  </si>
  <si>
    <t>F2_POWER_FAB_1_LV_10BM_PM\MMTR01\DmdWh</t>
  </si>
  <si>
    <t>低压进线柜LV10CM电消耗量</t>
  </si>
  <si>
    <t>F2_POWER_FAB_1_LV_10CM_PM\MMTR01\DmdWh_CALCULATE</t>
  </si>
  <si>
    <t>F2_POWER_FAB_1_LV_10CM_PM\MMTR01\DmdWh</t>
  </si>
  <si>
    <t>低压进线柜LV10DM电消耗量</t>
  </si>
  <si>
    <t>F2_POWER_FAB_1_LV_10DM_PM\MMTR01\DmdWh_CALCULATE</t>
  </si>
  <si>
    <t>F2_POWER_FAB_1_LV_10DM_PM\MMTR01\DmdWh</t>
  </si>
  <si>
    <t>低压进线柜LV10EM电消耗量</t>
  </si>
  <si>
    <t>F2_POWER_FAB_1_LV_10EM_PM\MMTR01\DmdWh_CALCULATE</t>
  </si>
  <si>
    <t>F2_POWER_FAB_1_LV_10EM_PM\MMTR01\DmdWh</t>
  </si>
  <si>
    <t>低压进线柜LV10FM电消耗量</t>
  </si>
  <si>
    <t>F2_POWER_FAB_1_LV_10FM_PM\MMTR01\DmdWh_CALCULATE</t>
  </si>
  <si>
    <t>F2_POWER_FAB_1_LV_10FM_PM\MMTR01\DmdWh</t>
  </si>
  <si>
    <t>低压进线柜LV20FM电消耗量</t>
  </si>
  <si>
    <t>F2_POWER_FAB_1_LV_20FM_PM\MMTR01\DmdWh_CALCULATE</t>
  </si>
  <si>
    <t>F2_POWER_FAB_1_LV_20FM_PM\MMTR01\DmdWh</t>
  </si>
  <si>
    <t>低压进线柜LV20EM电消耗量</t>
  </si>
  <si>
    <t>F2_POWER_FAB_1_LV_20EM_PM\MMTR01\DmdWh_CALCULATE</t>
  </si>
  <si>
    <t>F2_POWER_FAB_1_LV_20EM_PM\MMTR01\DmdWh</t>
  </si>
  <si>
    <t>低压进线柜LV20DM电消耗量</t>
  </si>
  <si>
    <t>F2_POWER_FAB_1_LV_20DM_PM\MMTR01\DmdWh_CALCULATE</t>
  </si>
  <si>
    <t>F2_POWER_FAB_1_LV_20DM_PM\MMTR01\DmdWh</t>
  </si>
  <si>
    <t>低压进线柜LV20CM电消耗量</t>
  </si>
  <si>
    <t>F2_POWER_FAB_1_LV_20CM_PM\MMTR01\DmdWh_CALCULATE</t>
  </si>
  <si>
    <t>F2_POWER_FAB_1_LV_20CM_PM\MMTR01\DmdWh</t>
  </si>
  <si>
    <t>低压进线柜LV20BM电消耗量</t>
  </si>
  <si>
    <t>F2_POWER_FAB_1_LV_20BM_PM\MMTR01\DmdWh_CALCULATE</t>
  </si>
  <si>
    <t>F2_POWER_FAB_1_LV_20BM_PM\MMTR01\DmdWh</t>
  </si>
  <si>
    <t>低压进线柜LV20AM电消耗量</t>
  </si>
  <si>
    <t>F2_POWER_FAB_1_LV_20AM_PM\MMTR01\DmdWh_CALCULATE</t>
  </si>
  <si>
    <t>F2_POWER_FAB_1_LV_20AM_PM\MMTR01\DmdWh</t>
  </si>
  <si>
    <t>低压进线柜LV30AM电消耗量</t>
  </si>
  <si>
    <t>F2_POWER_FAB_1_LV_30AM_PM\MMTR01\DmdWh_CALCULATE</t>
  </si>
  <si>
    <t>F2_POWER_FAB_1_LV_30AM_PM\MMTR01\DmdWh</t>
  </si>
  <si>
    <t>低压进线柜LV30BM电消耗量</t>
  </si>
  <si>
    <t>F2_POWER_FAB_1_LV_30BM_PM\MMTR01\DmdWh_CALCULATE</t>
  </si>
  <si>
    <t>F2_POWER_FAB_1_LV_30BM_PM\MMTR01\DmdWh</t>
  </si>
  <si>
    <t>低压进线柜LV30CM电消耗量</t>
  </si>
  <si>
    <t>F2_POWER_FAB_1_LV_30CM_PM\MMTR01\DmdWh_CALCULATE</t>
  </si>
  <si>
    <t>F2_POWER_FAB_1_LV_30CM_PM\MMTR01\DmdWh</t>
  </si>
  <si>
    <t>低压进线柜LV30DM电消耗量</t>
  </si>
  <si>
    <t>F2_POWER_FAB_4_LV30DM_PM\MMTR01\DmdWh_CALCULATE</t>
  </si>
  <si>
    <t>F2_POWER_FAB_4_LV30DM_PM\MMTR01\DmdWh</t>
  </si>
  <si>
    <t>低压进线柜LV30EM电消耗量</t>
  </si>
  <si>
    <t>F2_POWER_FAB_4_LV30EM_PM\MMTR01\DmdWh_CALCULATE</t>
  </si>
  <si>
    <t>F2_POWER_FAB_4_LV30EM_PM\MMTR01\DmdWh</t>
  </si>
  <si>
    <t>低压进线柜LV30FM电消耗量</t>
  </si>
  <si>
    <t>F2_POWER_FAB_4_LV30FM_PM\MMTR01\DmdWh_CALCULATE</t>
  </si>
  <si>
    <t>F2_POWER_FAB_4_LV30FM_PM\MMTR01\DmdWh</t>
  </si>
  <si>
    <t>低压进线柜LV40FM电消耗量</t>
  </si>
  <si>
    <t>F2_POWER_FAB_4_LV40FM_PM\MMTR01\DmdWh_CALCULATE</t>
  </si>
  <si>
    <t>F2_POWER_FAB_4_LV40FM_PM\MMTR01\DmdWh</t>
  </si>
  <si>
    <t>低压进线柜LV40EM电消耗量</t>
  </si>
  <si>
    <t>F2_POWER_FAB_4_LV40EM_PM\MMTR01\DmdWh_CALCULATE</t>
  </si>
  <si>
    <t>F2_POWER_FAB_4_LV40EM_PM\MMTR01\DmdWh</t>
  </si>
  <si>
    <t>低压进线柜LV40DM电消耗量</t>
  </si>
  <si>
    <t>F2_POWER_FAB_4_LV40DM_PM\MMTR01\DmdWh_CALCULATE</t>
  </si>
  <si>
    <t>F2_POWER_FAB_4_LV40DM_PM\MMTR01\DmdWh</t>
  </si>
  <si>
    <t>低压进线柜LV40CM电消耗量</t>
  </si>
  <si>
    <t>F2_POWER_FAB_1_LV_40CM_PM\MMTR01\DmdWh_CALCULATE</t>
  </si>
  <si>
    <t>F2_POWER_FAB_1_LV_40CM_PM\MMTR01\DmdWh</t>
  </si>
  <si>
    <t>低压进线柜LV40BM电消耗量</t>
  </si>
  <si>
    <t>F2_POWER_FAB_1_LV_40BM_PM\MMTR01\DmdWh_CALCULATE</t>
  </si>
  <si>
    <t>F2_POWER_FAB_1_LV_40BM_PM\MMTR01\DmdWh</t>
  </si>
  <si>
    <t>低压进线柜LV40AM电消耗量</t>
  </si>
  <si>
    <t>F2_POWER_FAB_1_LV_40AM_PM\MMTR01\DmdWh_CALCULATE</t>
  </si>
  <si>
    <t>F2_POWER_FAB_1_LV_40AM_PM\MMTR01\DmdWh</t>
  </si>
  <si>
    <t>低压进线柜LV50AM电消耗量</t>
  </si>
  <si>
    <t>F2_POWER_CUB_5_LV_50AM_PM\MMTR01\DmdWh_CALCULATE</t>
  </si>
  <si>
    <t>F2_POWER_CUB_5_LV_50AM_PM\MMTR01\DmdWh</t>
  </si>
  <si>
    <t>低压进线柜LV50BM电消耗量</t>
  </si>
  <si>
    <t>F2_POWER_CUB_5_LV_50BM_PM\MMTR01\DmdWh_CALCULATE</t>
  </si>
  <si>
    <t>F2_POWER_CUB_5_LV_50BM_PM\MMTR01\DmdWh</t>
  </si>
  <si>
    <t>低压进线柜LV50CM电消耗量</t>
  </si>
  <si>
    <t>F2_POWER_CUB_5_LV_50CM_PM\MMTR01\DmdWh_CALCULATE</t>
  </si>
  <si>
    <t>F2_POWER_CUB_5_LV_50CM_PM\MMTR01\DmdWh</t>
  </si>
  <si>
    <t>中压进线柜LV50DM电消耗量</t>
  </si>
  <si>
    <t>F2_POWER_CUB_5_MV_50DM_PM\MMTR1\DmdWh_CALCULATE</t>
  </si>
  <si>
    <t>F2_POWER_CUB_5_MV_50DM_PM\MMTR1\DmdWh</t>
  </si>
  <si>
    <t>大宗气氮气空压机1#电消耗量</t>
  </si>
  <si>
    <t>大宗气站CDA空压机2#电消耗量</t>
  </si>
  <si>
    <t>大宗气站HPCDA空压机1#电消耗量</t>
  </si>
  <si>
    <t>中压出线柜（中压开关）-MV50H下级备用电消耗量</t>
  </si>
  <si>
    <t>低压进线柜LV60AM电消耗量</t>
  </si>
  <si>
    <t>F2_POWER_CUB_5_LV_60AM_PM\MMTR01\DmdWh_CALCULATE</t>
  </si>
  <si>
    <t>F2_POWER_CUB_5_LV_60AM_PM\MMTR01\DmdWh</t>
  </si>
  <si>
    <t>低压进线柜LV60BM电消耗量</t>
  </si>
  <si>
    <t>F2_POWER_CUB_5_LV_60BM_PM\MMTR01\DmdWh_CALCULATE</t>
  </si>
  <si>
    <t>F2_POWER_CUB_5_LV_60BM_PM\MMTR01\DmdWh</t>
  </si>
  <si>
    <t>低压进线柜LV60CM电消耗量</t>
  </si>
  <si>
    <t>F2_POWER_CUB_5_LV_60CM_PM\MMTR01\DmdWh_CALCULATE</t>
  </si>
  <si>
    <t>F2_POWER_CUB_5_LV_60CM_PM\MMTR01\DmdWh</t>
  </si>
  <si>
    <t>中压进线柜MV60DM电消耗量</t>
  </si>
  <si>
    <t>F2_POWER_CUB_5_MV_60DM_PM\MMTR1\DmdWh_CALCULATE</t>
  </si>
  <si>
    <t>F2_POWER_CUB_5_MV_60DM_PM\MMTR1\DmdWh</t>
  </si>
  <si>
    <t>大宗气站氮气空压机2#电消耗量</t>
  </si>
  <si>
    <t>中压出线柜（中压开关）-MV60F下级备用电消耗量</t>
  </si>
  <si>
    <t>低压开关LV10A1A-工艺母线电消耗量</t>
  </si>
  <si>
    <t>F2_POWER_FAB_1_LV_10A1A_DM\MMTR1\DmdWh_CALCULATE</t>
  </si>
  <si>
    <t>F2_POWER_FAB_1_LV_10A1A_DM\MMTR1\DmdWh</t>
  </si>
  <si>
    <t>低压开关LV10A1B-备用电消耗量</t>
  </si>
  <si>
    <t>F2_POWER_FAB_1_LV_10A1B_DM\MMTR1\DmdWh_CALCULATE</t>
  </si>
  <si>
    <t>F2_POWER_FAB_1_LV_10A1B_DM\MMTR1\DmdWh</t>
  </si>
  <si>
    <t>低压开关LV10A2A-备用电消耗量</t>
  </si>
  <si>
    <t>F2_POWER_FAB_1_LV_10A2A_DM\MMTR1\DmdWh_CALCULATE</t>
  </si>
  <si>
    <t>F2_POWER_FAB_1_LV_10A2A_DM\MMTR1\DmdWh</t>
  </si>
  <si>
    <t>低压开关LV10A2B-备用电消耗量</t>
  </si>
  <si>
    <t>F2_POWER_FAB_1_LV_10A2B_DM\MMTR1\DmdWh_CALCULATE</t>
  </si>
  <si>
    <t>F2_POWER_FAB_1_LV_10A2B_DM\MMTR1\DmdWh</t>
  </si>
  <si>
    <t>低压开关LV10B1A-工艺母线-2N-10-B1A-01电消耗量</t>
  </si>
  <si>
    <t>F2_POWER_FAB_1_LV_10B1A_DM\MMTR1\DmdWh_CALCULATE</t>
  </si>
  <si>
    <t>F2_POWER_FAB_1_LV_10B1A_DM\MMTR1\DmdWh</t>
  </si>
  <si>
    <t>低压开关LV10B1B-备用电消耗量</t>
  </si>
  <si>
    <t>F2_POWER_FAB_1_LV_10B1B_DM\MMTR1\DmdWh_CALCULATE</t>
  </si>
  <si>
    <t>F2_POWER_FAB_1_LV_10B1B_DM\MMTR1\DmdWh</t>
  </si>
  <si>
    <t>低压开关LV10B2A-工艺母线--2N-10-B2A-02电消耗量</t>
  </si>
  <si>
    <t>F2_POWER_FAB_1_LV_10B2A_DM\MMTR1\DmdWh_CALCULATE</t>
  </si>
  <si>
    <t>F2_POWER_FAB_1_LV_10B2A_DM\MMTR1\DmdWh</t>
  </si>
  <si>
    <t>低压开关LV10B2B-备用电消耗量</t>
  </si>
  <si>
    <t>F2_POWER_FAB_1_LV_10B2B_DM\MMTR1\DmdWh_CALCULATE</t>
  </si>
  <si>
    <t>F2_POWER_FAB_1_LV_10B2B_DM\MMTR1\DmdWh</t>
  </si>
  <si>
    <t>低压开关LV10C1A-工艺母线-2N-XXX-05电消耗量</t>
  </si>
  <si>
    <t>F2_POWER_FAB_1_LV_10C1A_DM\MMTR1\DmdWh_CALCULATE</t>
  </si>
  <si>
    <t>F2_POWER_FAB_1_LV_10C1A_DM\MMTR1\DmdWh</t>
  </si>
  <si>
    <t>低压开关LV10C1B-备用电消耗量</t>
  </si>
  <si>
    <t>F2_POWER_FAB_1_LV_10C1B_DM\MMTR1\DmdWh_CALCULATE</t>
  </si>
  <si>
    <t>F2_POWER_FAB_1_LV_10C1B_DM\MMTR1\DmdWh</t>
  </si>
  <si>
    <t>低压开关LV10C2A-工艺母线-2N-XXX-06电消耗量</t>
  </si>
  <si>
    <t>F2_POWER_FAB_1_LV_10C2A_DM\MMTR1\DmdWh_CALCULATE</t>
  </si>
  <si>
    <t>F2_POWER_FAB_1_LV_10C2A_DM\MMTR1\DmdWh</t>
  </si>
  <si>
    <t>低压开关LV10C2B-备用电消耗量</t>
  </si>
  <si>
    <t>F2_POWER_FAB_1_LV_10C2B_DM\MMTR1\DmdWh_CALCULATE</t>
  </si>
  <si>
    <t>F2_POWER_FAB_1_LV_10C2B_DM\MMTR1\DmdWh</t>
  </si>
  <si>
    <t>低压开关LV10D1A-工艺母线-2N-10-D1A-09电消耗量</t>
  </si>
  <si>
    <t>F2_POWER_FAB_1_LV_10D1A_DM\MMTR1\DmdWh_CALCULATE</t>
  </si>
  <si>
    <t>F2_POWER_FAB_1_LV_10D1A_DM\MMTR1\DmdWh</t>
  </si>
  <si>
    <t>低压开关LV10D1B-备用电消耗量</t>
  </si>
  <si>
    <t>F2_POWER_FAB_1_LV_10D1B_DM\MMTR1\DmdWh_CALCULATE</t>
  </si>
  <si>
    <t>F2_POWER_FAB_1_LV_10D1B_DM\MMTR1\DmdWh</t>
  </si>
  <si>
    <t>低压开关LV10D2A-工艺母线-2N-10-D2A-10电消耗量</t>
  </si>
  <si>
    <t>F2_POWER_FAB_1_LV_10D2A_DM\MMTR1\DmdWh_CALCULATE</t>
  </si>
  <si>
    <t>F2_POWER_FAB_1_LV_10D2A_DM\MMTR1\DmdWh</t>
  </si>
  <si>
    <t>低压开关LV10D2B-备用电消耗量</t>
  </si>
  <si>
    <t>F2_POWER_FAB_1_LV_10D2B_DM\MMTR1\DmdWh_CALCULATE</t>
  </si>
  <si>
    <t>F2_POWER_FAB_1_LV_10D2B_DM\MMTR1\DmdWh</t>
  </si>
  <si>
    <t>低压开关LV10E1A-工艺母线-3N-10-E1A-01电消耗量</t>
  </si>
  <si>
    <t>F2_POWER_FAB_1_LV_10E1A_DM\MMTR1\DmdWh_CALCULATE</t>
  </si>
  <si>
    <t>F2_POWER_FAB_1_LV_10E1A_DM\MMTR1\DmdWh</t>
  </si>
  <si>
    <t>低压开关LV10E1B-备用电消耗量</t>
  </si>
  <si>
    <t>F2_POWER_FAB_1_LV_10E1B_DM\MMTR1\DmdWh_CALCULATE</t>
  </si>
  <si>
    <t>F2_POWER_FAB_1_LV_10E1B_DM\MMTR1\DmdWh</t>
  </si>
  <si>
    <t>低压开关LV10E2A-工艺母线-3N-10-E2A-02电消耗量</t>
  </si>
  <si>
    <t>F2_POWER_FAB_1_LV_10E2A_DM\MMTR1\DmdWh_CALCULATE</t>
  </si>
  <si>
    <t>F2_POWER_FAB_1_LV_10E2A_DM\MMTR1\DmdWh</t>
  </si>
  <si>
    <t>低压开关LV10E2B-备用电消耗量</t>
  </si>
  <si>
    <t>F2_POWER_FAB_1_LV_10E2B_DM\MMTR1\DmdWh_CALCULATE</t>
  </si>
  <si>
    <t>F2_POWER_FAB_1_LV_10E2B_DM\MMTR1\DmdWh</t>
  </si>
  <si>
    <t>低压开关LV10F1A-UPS1主进线--F1E3UPS-1电消耗量</t>
  </si>
  <si>
    <t>F2_POWER_FAB_1_LV_10F1A_DM\MMTR1\DmdWh_CALCULATE</t>
  </si>
  <si>
    <t>F2_POWER_FAB_1_LV_10F1A_DM\MMTR1\DmdWh</t>
  </si>
  <si>
    <t>低压开关LV10F1B-备用电消耗量</t>
  </si>
  <si>
    <t>F2_POWER_FAB_1_LV_10F1B_DM\MMTR1\DmdWh_CALCULATE</t>
  </si>
  <si>
    <t>F2_POWER_FAB_1_LV_10F1B_DM\MMTR1\DmdWh</t>
  </si>
  <si>
    <t>低压开关LV10F2A-UPS2主进线--F1E3UPS-2电消耗量</t>
  </si>
  <si>
    <t>F2_POWER_FAB_1_LV_10F2A_DM\MMTR1\DmdWh_CALCULATE</t>
  </si>
  <si>
    <t>F2_POWER_FAB_1_LV_10F2A_DM\MMTR1\DmdWh</t>
  </si>
  <si>
    <t>低压开关LV10F2B-备用电消耗量</t>
  </si>
  <si>
    <t>F2_POWER_FAB_1_LV_10F2B_DM\MMTR1\DmdWh_CALCULATE</t>
  </si>
  <si>
    <t>F2_POWER_FAB_1_LV_10F2B_DM\MMTR1\DmdWh</t>
  </si>
  <si>
    <t>低压开关LV10F3A-UPS3主进线--F1E3UPS-3电消耗量</t>
  </si>
  <si>
    <t>F2_POWER_FAB_1_LV_10F3A_DM\MMTR1\DmdWh_CALCULATE</t>
  </si>
  <si>
    <t>F2_POWER_FAB_1_LV_10F3A_DM\MMTR1\DmdWh</t>
  </si>
  <si>
    <t>低压开关LV10F3B-备用电消耗量</t>
  </si>
  <si>
    <t>F2_POWER_FAB_1_LV_10F3B_DM\MMTR1\DmdWh_CALCULATE</t>
  </si>
  <si>
    <t>F2_POWER_FAB_1_LV_10F3B_DM\MMTR1\DmdWh</t>
  </si>
  <si>
    <t>低压开关LV10F4A-UPS4主进线--F1E3UPS-4电消耗量</t>
  </si>
  <si>
    <t>F2_POWER_FAB_1_LV_10F4A_DM\MMTR1\DmdWh_CALCULATE</t>
  </si>
  <si>
    <t>F2_POWER_FAB_1_LV_10F4A_DM\MMTR1\DmdWh</t>
  </si>
  <si>
    <t>低压开关LV10F4B-备用电消耗量</t>
  </si>
  <si>
    <t>F2_POWER_FAB_1_LV_10F4B_DM\MMTR1\DmdWh_CALCULATE</t>
  </si>
  <si>
    <t>F2_POWER_FAB_1_LV_10F4B_DM\MMTR1\DmdWh</t>
  </si>
  <si>
    <t>低压开关LV20F1A-UPS1旁路进线--F1E3UPS-1电消耗量</t>
  </si>
  <si>
    <t>F2_POWER_FAB_1_LV_20F1A_DM\MMTR1\DmdWh_CALCULATE</t>
  </si>
  <si>
    <t>F2_POWER_FAB_1_LV_20F1A_DM\MMTR1\DmdWh</t>
  </si>
  <si>
    <t>低压开关LV20F1B-备用电消耗量</t>
  </si>
  <si>
    <t>F2_POWER_FAB_1_LV_20F1B_DM\MMTR1\DmdWh_CALCULATE</t>
  </si>
  <si>
    <t>F2_POWER_FAB_1_LV_20F1B_DM\MMTR1\DmdWh</t>
  </si>
  <si>
    <t>低压开关LV20F2A-UPS2旁路进线-F1E3UPS-2电消耗量</t>
  </si>
  <si>
    <t>F2_POWER_FAB_1_LV_20F2A_DM\MMTR1\DmdWh_CALCULATE</t>
  </si>
  <si>
    <t>F2_POWER_FAB_1_LV_20F2A_DM\MMTR1\DmdWh</t>
  </si>
  <si>
    <t>低压开关LV20F2B-备用电消耗量</t>
  </si>
  <si>
    <t>F2_POWER_FAB_1_LV_20F2B_DM\MMTR1\DmdWh_CALCULATE</t>
  </si>
  <si>
    <t>F2_POWER_FAB_1_LV_20F2B_DM\MMTR1\DmdWh</t>
  </si>
  <si>
    <t>低压开关LV20F3A-UPS3旁路进线-F1E3UPS-3电消耗量</t>
  </si>
  <si>
    <t>F2_POWER_FAB_1_LV_20F3A_DM\MMTR1\DmdWh_CALCULATE</t>
  </si>
  <si>
    <t>F2_POWER_FAB_1_LV_20F3A_DM\MMTR1\DmdWh</t>
  </si>
  <si>
    <t>低压开关LV20F3B-备用电消耗量</t>
  </si>
  <si>
    <t>F2_POWER_FAB_1_LV_20F3B_DM\MMTR1\DmdWh_CALCULATE</t>
  </si>
  <si>
    <t>F2_POWER_FAB_1_LV_20F3B_DM\MMTR1\DmdWh</t>
  </si>
  <si>
    <t>低压开关LV20F4A-UPS4旁路进线-F1E3UPS-4电消耗量</t>
  </si>
  <si>
    <t>F2_POWER_FAB_1_LV_20F4A_DM\MMTR1\DmdWh_CALCULATE</t>
  </si>
  <si>
    <t>F2_POWER_FAB_1_LV_20F4A_DM\MMTR1\DmdWh</t>
  </si>
  <si>
    <t>低压开关LV20F4B-备用电消耗量</t>
  </si>
  <si>
    <t>F2_POWER_FAB_1_LV_20F4B_DM\MMTR1\DmdWh_CALCULATE</t>
  </si>
  <si>
    <t>F2_POWER_FAB_1_LV_20F4B_DM\MMTR1\DmdWh</t>
  </si>
  <si>
    <t>低压开关LV20E1A-工艺母线--3N-XXXX-03电消耗量</t>
  </si>
  <si>
    <t>F2_POWER_FAB_1_LV_20E1A_DM\MMTR1\DmdWh_CALCULATE</t>
  </si>
  <si>
    <t>F2_POWER_FAB_1_LV_20E1A_DM\MMTR1\DmdWh</t>
  </si>
  <si>
    <t>低压开关LV20E1B-备用电消耗量</t>
  </si>
  <si>
    <t>F2_POWER_FAB_1_LV_20E1B_DM\MMTR1\DmdWh_CALCULATE</t>
  </si>
  <si>
    <t>F2_POWER_FAB_1_LV_20E1B_DM\MMTR1\DmdWh</t>
  </si>
  <si>
    <t>低压开关LV20E2A-工艺母线--3N-XXXX-04电消耗量</t>
  </si>
  <si>
    <t>F2_POWER_FAB_1_LV_20E2A_DM\MMTR1\DmdWh_CALCULATE</t>
  </si>
  <si>
    <t>F2_POWER_FAB_1_LV_20E2A_DM\MMTR1\DmdWh</t>
  </si>
  <si>
    <t>低压开关LV20E2B-备用电消耗量</t>
  </si>
  <si>
    <t>F2_POWER_FAB_1_LV_20E2B_DM\MMTR1\DmdWh_CALCULATE</t>
  </si>
  <si>
    <t>F2_POWER_FAB_1_LV_20E2B_DM\MMTR1\DmdWh</t>
  </si>
  <si>
    <t>低压开关LV20D1A-工艺母线--2N-20D1A-11电消耗量</t>
  </si>
  <si>
    <t>F2_POWER_FAB_1_LV_20D1A_DM\MMTR1\DmdWh_CALCULATE</t>
  </si>
  <si>
    <t>F2_POWER_FAB_1_LV_20D1A_DM\MMTR1\DmdWh</t>
  </si>
  <si>
    <t>低压开关LV20D1B-备用电消耗量</t>
  </si>
  <si>
    <t>F2_POWER_FAB_1_LV_20D1B_DM\MMTR1\DmdWh_CALCULATE</t>
  </si>
  <si>
    <t>F2_POWER_FAB_1_LV_20D1B_DM\MMTR1\DmdWh</t>
  </si>
  <si>
    <t>低压开关LV20D2A-工艺母线--2N-20D2A-12电消耗量</t>
  </si>
  <si>
    <t>F2_POWER_FAB_1_LV_20D2A_DM\MMTR1\DmdWh_CALCULATE</t>
  </si>
  <si>
    <t>F2_POWER_FAB_1_LV_20D2A_DM\MMTR1\DmdWh</t>
  </si>
  <si>
    <t>低压开关LV20D2B-备用电消耗量</t>
  </si>
  <si>
    <t>F2_POWER_FAB_1_LV_20D2B_DM\MMTR1\DmdWh_CALCULATE</t>
  </si>
  <si>
    <t>F2_POWER_FAB_1_LV_20D2B_DM\MMTR1\DmdWh</t>
  </si>
  <si>
    <t>低压开关LV20C1A-工艺母线--2N-20C1A-07电消耗量</t>
  </si>
  <si>
    <t>F2_POWER_FAB_1_LV_20C1A_DM\MMTR1\DmdWh_CALCULATE</t>
  </si>
  <si>
    <t>F2_POWER_FAB_1_LV_20C1A_DM\MMTR1\DmdWh</t>
  </si>
  <si>
    <t>低压开关LV20C1B-备用电消耗量</t>
  </si>
  <si>
    <t>F2_POWER_FAB_1_LV_20C1B_DM\MMTR1\DmdWh_CALCULATE</t>
  </si>
  <si>
    <t>F2_POWER_FAB_1_LV_20C1B_DM\MMTR1\DmdWh</t>
  </si>
  <si>
    <t>低压开关LV20C2A-工艺母线--2N-20C2A-08电消耗量</t>
  </si>
  <si>
    <t>F2_POWER_FAB_1_LV_20C2A_DM\MMTR1\DmdWh_CALCULATE</t>
  </si>
  <si>
    <t>F2_POWER_FAB_1_LV_20C2A_DM\MMTR1\DmdWh</t>
  </si>
  <si>
    <t>低压开关LV20C2B-备用电消耗量</t>
  </si>
  <si>
    <t>F2_POWER_FAB_1_LV_20C2B_DM\MMTR1\DmdWh_CALCULATE</t>
  </si>
  <si>
    <t>F2_POWER_FAB_1_LV_20C2B_DM\MMTR1\DmdWh</t>
  </si>
  <si>
    <t>低压开关LV20B1A-工艺母线--2N-20B1A-03电消耗量</t>
  </si>
  <si>
    <t>F2_POWER_FAB_1_LV_20B1A_DM\MMTR1\DmdWh_CALCULATE</t>
  </si>
  <si>
    <t>F2_POWER_FAB_1_LV_20B1A_DM\MMTR1\DmdWh</t>
  </si>
  <si>
    <t>低压开关LV20B1B-备用电消耗量</t>
  </si>
  <si>
    <t>F2_POWER_FAB_1_LV_20B1B_DM\MMTR1\DmdWh_CALCULATE</t>
  </si>
  <si>
    <t>F2_POWER_FAB_1_LV_20B1B_DM\MMTR1\DmdWh</t>
  </si>
  <si>
    <t>低压开关LV20B2A-工艺母线--2N-20B2A-04电消耗量</t>
  </si>
  <si>
    <t>F2_POWER_FAB_1_LV_20B2A_DM\MMTR1\DmdWh_CALCULATE</t>
  </si>
  <si>
    <t>F2_POWER_FAB_1_LV_20B2A_DM\MMTR1\DmdWh</t>
  </si>
  <si>
    <t>低压开关LV20B2B-备用电消耗量</t>
  </si>
  <si>
    <t>F2_POWER_FAB_1_LV_20B2B_DM\MMTR1\DmdWh_CALCULATE</t>
  </si>
  <si>
    <t>F2_POWER_FAB_1_LV_20B2B_DM\MMTR1\DmdWh</t>
  </si>
  <si>
    <t>低压开关LV20A1A-工艺母线--4N-XXXX-02电消耗量</t>
  </si>
  <si>
    <t>F2_POWER_FAB_1_LV_20A2A_DM\MMTR1\DmdWh_CALCULATE</t>
  </si>
  <si>
    <t>F2_POWER_FAB_1_LV_20A2A_DM\MMTR1\DmdWh</t>
  </si>
  <si>
    <t>低压开关LV20A1B-备用电消耗量</t>
  </si>
  <si>
    <t>F2_POWER_FAB_1_LV_20A2B_DM\MMTR1\DmdWh_CALCULATE</t>
  </si>
  <si>
    <t>F2_POWER_FAB_1_LV_20A2B_DM\MMTR1\DmdWh</t>
  </si>
  <si>
    <t>低压开关LV20A2A-备用电消耗量</t>
  </si>
  <si>
    <t>F2_POWER_FAB_1_LV_20A1A_DM\MMTR1\DmdWh_CALCULATE</t>
  </si>
  <si>
    <t>F2_POWER_FAB_1_LV_20A1A_DM\MMTR1\DmdWh</t>
  </si>
  <si>
    <t>低压开关LV20A2B-备用电消耗量</t>
  </si>
  <si>
    <t>F2_POWER_FAB_1_LV_20A1B_DM\MMTR1\DmdWh_CALCULATE</t>
  </si>
  <si>
    <t>F2_POWER_FAB_1_LV_20A1B_DM\MMTR1\DmdWh</t>
  </si>
  <si>
    <t>低压开关LV30A1A-工艺母线--3N-XXXX-05电消耗量</t>
  </si>
  <si>
    <t>F2_POWER_FAB_1_LV_30A1A_DM\MMTR1\DmdWh_CALCULATE</t>
  </si>
  <si>
    <t>F2_POWER_FAB_1_LV_30A1A_DM\MMTR1\DmdWh</t>
  </si>
  <si>
    <t>低压开关LV30A1B-备用电消耗量</t>
  </si>
  <si>
    <t>F2_POWER_FAB_1_LV_30A1B_DM\MMTR1\DmdWh_CALCULATE</t>
  </si>
  <si>
    <t>F2_POWER_FAB_1_LV_30A1B_DM\MMTR1\DmdWh</t>
  </si>
  <si>
    <t>低压开关LV30A2A-工艺母线--3N-XXXX-06电消耗量</t>
  </si>
  <si>
    <t>F2_POWER_FAB_1_LV_30A2A_DM\MMTR1\DmdWh_CALCULATE</t>
  </si>
  <si>
    <t>F2_POWER_FAB_1_LV_30A2A_DM\MMTR1\DmdWh</t>
  </si>
  <si>
    <t>低压开关LV30A2B-备用电消耗量</t>
  </si>
  <si>
    <t>F2_POWER_FAB_1_LV_30A2B_DM\MMTR1\DmdWh_CALCULATE</t>
  </si>
  <si>
    <t>F2_POWER_FAB_1_LV_30A2B_DM\MMTR1\DmdWh</t>
  </si>
  <si>
    <t>低压开关LV30B1A-工艺母线--2N-30B1A-13电消耗量</t>
  </si>
  <si>
    <t>F2_POWER_FAB_1_LV_30B1A_DM\MMTR1\DmdWh_CALCULATE</t>
  </si>
  <si>
    <t>F2_POWER_FAB_1_LV_30B1A_DM\MMTR1\DmdWh</t>
  </si>
  <si>
    <t>低压开关LV30B1B-备用电消耗量</t>
  </si>
  <si>
    <t>F2_POWER_FAB_1_LV_30B1B_DM\MMTR1\DmdWh_CALCULATE</t>
  </si>
  <si>
    <t>F2_POWER_FAB_1_LV_30B1B_DM\MMTR1\DmdWh</t>
  </si>
  <si>
    <t>低压开关LV30B2A-工艺母线--2N-30B2A-14电消耗量</t>
  </si>
  <si>
    <t>F2_POWER_FAB_1_LV_30B2A_DM\MMTR1\DmdWh_CALCULATE</t>
  </si>
  <si>
    <t>F2_POWER_FAB_1_LV_30B2A_DM\MMTR1\DmdWh</t>
  </si>
  <si>
    <t>低压开关LV30B2B-备用电消耗量</t>
  </si>
  <si>
    <t>F2_POWER_FAB_1_LV_30B2B_DM\MMTR1\DmdWh_CALCULATE</t>
  </si>
  <si>
    <t>F2_POWER_FAB_1_LV_30B2B_DM\MMTR1\DmdWh</t>
  </si>
  <si>
    <t>低压开关LV30C1A-IT UPS（主）电消耗量</t>
  </si>
  <si>
    <t>F2_POWER_FAB_1_LV_30C1A_DM\MMTR1\DmdWh_CALCULATE</t>
  </si>
  <si>
    <t>F2_POWER_FAB_1_LV_30C1A_DM\MMTR1\DmdWh</t>
  </si>
  <si>
    <t>低压开关LV30C1B-IT UPS（旁）电消耗量</t>
  </si>
  <si>
    <t>F2_POWER_FAB_1_LV_30C1B_DM\MMTR1\DmdWh_CALCULATE</t>
  </si>
  <si>
    <t>F2_POWER_FAB_1_LV_30C1B_DM\MMTR1\DmdWh</t>
  </si>
  <si>
    <t>低压开关LV30C2A-消防E电POWER总盘-3E-30C2A-0110-POWER-2电消耗量</t>
  </si>
  <si>
    <t>F2_POWER_FAB_1_LV_30C2A_DM\MMTR1\DmdWh_CALCULATE</t>
  </si>
  <si>
    <t>F2_POWER_FAB_1_LV_30C2A_DM\MMTR1\DmdWh</t>
  </si>
  <si>
    <t>低压开关LV30C2B-纯水系统E电自带控制箱3-纯水系统电消耗量</t>
  </si>
  <si>
    <t>F2_POWER_FAB_1_LV_30C2B_DM\MMTR1\DmdWh_CALCULATE</t>
  </si>
  <si>
    <t>F2_POWER_FAB_1_LV_30C2B_DM\MMTR1\DmdWh</t>
  </si>
  <si>
    <t>低压开关LV30C3C-备用电消耗量</t>
  </si>
  <si>
    <t>F2_POWER_FAB_1_LV_30C3C_DM\MMTR1\DmdWh_CALCULATE</t>
  </si>
  <si>
    <t>F2_POWER_FAB_1_LV_30C3C_DM\MMTR1\DmdWh</t>
  </si>
  <si>
    <t>低压开关LV30C3A-纯水系统E电自带控制箱3-纯水系统电消耗量</t>
  </si>
  <si>
    <t>F2_POWER_FAB_1_LV_30C3A_DM\MMTR1\DmdWh_CALCULATE</t>
  </si>
  <si>
    <t>F2_POWER_FAB_1_LV_30C3A_DM\MMTR1\DmdWh</t>
  </si>
  <si>
    <t>低压开关LV30C3B-厂务UPS(主）电消耗量</t>
  </si>
  <si>
    <t>F2_POWER_FAB_1_LV_30C3B_DM\MMTR1\DmdWh_CALCULATE</t>
  </si>
  <si>
    <t>F2_POWER_FAB_1_LV_30C3B_DM\MMTR1\DmdWh</t>
  </si>
  <si>
    <t>低压开关LV30C4A-3E-30C4A-0110-POWER-1-厂务E电POWER总盘电消耗量</t>
  </si>
  <si>
    <t>F2_POWER_FAB_1_LV_30C4A_DM\MMTR1\DmdWh_CALCULATE</t>
  </si>
  <si>
    <t>F2_POWER_FAB_1_LV_30C4A_DM\MMTR1\DmdWh</t>
  </si>
  <si>
    <t>低压开关LV30C4B-备用电消耗量</t>
  </si>
  <si>
    <t>F2_POWER_FAB_1_LV_30C4B_DM\MMTR1\DmdWh_CALCULATE</t>
  </si>
  <si>
    <t>F2_POWER_FAB_1_LV_30C4B_DM\MMTR1\DmdWh</t>
  </si>
  <si>
    <t>低压开关LV30C4C-抽烟风机盘-3E-40E5D/30C4C-01B1-XF-8电消耗量</t>
  </si>
  <si>
    <t>F2_POWER_FAB_1_LV_30C4C_DM\MMTR1\DmdWh_CALCULATE</t>
  </si>
  <si>
    <t>F2_POWER_FAB_1_LV_30C4C_DM\MMTR1\DmdWh</t>
  </si>
  <si>
    <t>低压开关LV30C4D-备用电消耗量</t>
  </si>
  <si>
    <t>F2_POWER_FAB_1_LV_30C4D_DM\MMTR1\DmdWh_CALCULATE</t>
  </si>
  <si>
    <t>F2_POWER_FAB_1_LV_30C4D_DM\MMTR1\DmdWh</t>
  </si>
  <si>
    <t>低压开关LV30C4E-IT机房空调-IT机房空调配电箱电消耗量</t>
  </si>
  <si>
    <t>F2_POWER_FAB_1_LV_30C4E_DM\MMTR1\DmdWh_CALCULATE</t>
  </si>
  <si>
    <t>F2_POWER_FAB_1_LV_30C4E_DM\MMTR1\DmdWh</t>
  </si>
  <si>
    <t>低压开关LV30D1A--UPS3备用进线-F2E3UPS-3电消耗量</t>
  </si>
  <si>
    <t>F2_POWER_FAB_4_LV_30D1A_DM\MMTR1\DmdWh_CALCULATE</t>
  </si>
  <si>
    <t>F2_POWER_FAB_4_LV_30D1A_DM\MMTR1\DmdWh</t>
  </si>
  <si>
    <t>低压开关LV30D1B--备用电消耗量</t>
  </si>
  <si>
    <t>F2_POWER_FAB_4_LV_30D1B_DM\MMTR1\DmdWh_CALCULATE</t>
  </si>
  <si>
    <t>F2_POWER_FAB_4_LV_30D1B_DM\MMTR1\DmdWh</t>
  </si>
  <si>
    <t>低压开关LV30D2A--厂务N电POWER 总盘-3N-30D2A-01B1-POWER-1电消耗量</t>
  </si>
  <si>
    <t>F2_POWER_FAB_4_LV_30D2A_DM\MMTR1\DmdWh_CALCULATE</t>
  </si>
  <si>
    <t>F2_POWER_FAB_4_LV_30D2A_DM\MMTR1\DmdWh</t>
  </si>
  <si>
    <t>低压开关LV30D2B--备用电消耗量</t>
  </si>
  <si>
    <t>F2_POWER_FAB_4_LV_30D2B_DM\MMTR1\DmdWh_CALCULATE</t>
  </si>
  <si>
    <t>F2_POWER_FAB_4_LV_30D2B_DM\MMTR1\DmdWh</t>
  </si>
  <si>
    <t>低压开关LV30D3A-备用电消耗量</t>
  </si>
  <si>
    <t>F2_POWER_FAB_4_LV_30D3A_DM\MMTR1\DmdWh_CALCULATE</t>
  </si>
  <si>
    <t>F2_POWER_FAB_4_LV_30D3A_DM\MMTR1\DmdWh</t>
  </si>
  <si>
    <t>低压开关LV30D3B-备用电消耗量</t>
  </si>
  <si>
    <t>F2_POWER_FAB_4_LV_30D3B_DM\MMTR1\DmdWh_CALCULATE</t>
  </si>
  <si>
    <t>F2_POWER_FAB_4_LV_30D3B_DM\MMTR1\DmdWh</t>
  </si>
  <si>
    <t>低压开关LV30D4A--有机废气+工艺排风系统-3N-30D4A-0140-EXH-3电消耗量</t>
  </si>
  <si>
    <t>F2_POWER_FAB_4_LV_30D4A_DM\MMTR1\DmdWh_CALCULATE</t>
  </si>
  <si>
    <t>F2_POWER_FAB_4_LV_30D4A_DM\MMTR1\DmdWh</t>
  </si>
  <si>
    <t>低压开关LV30D4B--备用电消耗量</t>
  </si>
  <si>
    <t>F2_POWER_FAB_4_LV_30D4B_DM\MMTR1\DmdWh_CALCULATE</t>
  </si>
  <si>
    <t>F2_POWER_FAB_4_LV_30D4B_DM\MMTR1\DmdWh</t>
  </si>
  <si>
    <t>低压开关LV30D5A--潜污泵盘-3E-30D5A/40C4E-01B2-XF-9电消耗量</t>
  </si>
  <si>
    <t>F2_POWER_FAB_4_LV_30D5A_DM\MMTR1\DmdWh_CALCULATE</t>
  </si>
  <si>
    <t>F2_POWER_FAB_4_LV_30D5A_DM\MMTR1\DmdWh</t>
  </si>
  <si>
    <t>低压开关LV30D5B--FFU系统-3N-40D4C-0140-FFU-1电消耗量</t>
  </si>
  <si>
    <t>F2_POWER_FAB_4_LV_30D5B_DM\MMTR1\DmdWh_CALCULATE</t>
  </si>
  <si>
    <t>低压开关LV30D5C--PCW系统-3N-XXXX-01B2-PCW-3电消耗量</t>
  </si>
  <si>
    <t>F2_POWER_FAB_4_LV_30D5C_DM\MMTR1\DmdWh_CALCULATE</t>
  </si>
  <si>
    <t>F2_POWER_FAB_4_LV_30D5C_DM\MMTR1\DmdWh</t>
  </si>
  <si>
    <t>低压开关LV30D5D--F1配变电所 电力双切箱2-F1-E3-SUB-2电消耗量</t>
  </si>
  <si>
    <t>F2_POWER_FAB_4_LV_30D5D_DM\MMTR1\DmdWh_CALCULATE</t>
  </si>
  <si>
    <t>F2_POWER_FAB_4_LV_30D5D_DM\MMTR1\DmdWh</t>
  </si>
  <si>
    <t>低压开关LV30D5E--工艺真空-XXX电消耗量</t>
  </si>
  <si>
    <t>F2_POWER_FAB_4_LV_30D5E_DM\MMTR1\DmdWh_CALCULATE</t>
  </si>
  <si>
    <t>F2_POWER_FAB_4_LV_30D5E_DM\MMTR1\DmdWh</t>
  </si>
  <si>
    <t>低压开关LV30D5F--洁净N电POWER总盘 3N-30D5F-0140-POWER-3电消耗量</t>
  </si>
  <si>
    <t>F2_POWER_FAB_4_LV_30D5F_DM\MMTR1\DmdWh_CALCULATE</t>
  </si>
  <si>
    <t>F2_POWER_FAB_4_LV_30D5F_DM\MMTR1\DmdWh</t>
  </si>
  <si>
    <t>低压开关LV30E1A--UPS4备用进线电消耗量</t>
  </si>
  <si>
    <t>F2_POWER_FAB_4_LV_30E1A_DM\MMTR1\DmdWh_CALCULATE</t>
  </si>
  <si>
    <t>F2_POWER_FAB_4_LV_30E1A_DM\MMTR1\DmdWh</t>
  </si>
  <si>
    <t>低压开关LV30E1B--备用电消耗量</t>
  </si>
  <si>
    <t>F2_POWER_FAB_4_LV_30E1B_DM\MMTR1\DmdWh_CALCULATE</t>
  </si>
  <si>
    <t>F2_POWER_FAB_4_LV_30E1B_DM\MMTR1\DmdWh</t>
  </si>
  <si>
    <t>低压开关LV30E2A-SEX废气系统-3N-30E2A-0140-EXH-1电消耗量</t>
  </si>
  <si>
    <t>F2_POWER_FAB_4_LV_30E2A_DM\MMTR1\DmdWh_CALCULATE</t>
  </si>
  <si>
    <t>F2_POWER_FAB_4_LV_30E2A_DM\MMTR1\DmdWh</t>
  </si>
  <si>
    <t>低压开关LV30E2B--特气系统GMS系统ATS自带控制箱电消耗量</t>
  </si>
  <si>
    <t>F2_POWER_FAB_4_LV_30E2B_DM\MMTR1\DmdWh_CALCULATE</t>
  </si>
  <si>
    <t>F2_POWER_FAB_4_LV_30E2B_DM\MMTR1\DmdWh</t>
  </si>
  <si>
    <t>低压开关LV30E3A--备用电消耗量</t>
  </si>
  <si>
    <t>F2_POWER_FAB_4_LV_30E3A_DM\MMTR1\DmdWh_CALCULATE</t>
  </si>
  <si>
    <t>F2_POWER_FAB_4_LV_30E3A_DM\MMTR1\DmdWh</t>
  </si>
  <si>
    <t>低压开关LV30E3B--加压送风风机盘-3N-30E3B/40C3B-01B1-XF-5电消耗量</t>
  </si>
  <si>
    <t>F2_POWER_FAB_4_LV_30E3B_DM\MMTR1\DmdWh_CALCULATE</t>
  </si>
  <si>
    <t>F2_POWER_FAB_4_LV_30E3B_DM\MMTR1\DmdWh</t>
  </si>
  <si>
    <t>低压开关LV30E4A--纯水系统-N电自带控制箱4电消耗量</t>
  </si>
  <si>
    <t>F2_POWER_FAB_4_LV_30E4A_DM\MMTR1\DmdWh_CALCULATE</t>
  </si>
  <si>
    <t>低压开关LV30E4B--备用电消耗量</t>
  </si>
  <si>
    <t>F2_POWER_FAB_4_LV_30E4B_DM\MMTR1\DmdWh_CALCULATE</t>
  </si>
  <si>
    <t>F2_POWER_FAB_4_LV_30E4B_DM\MMTR1\DmdWh</t>
  </si>
  <si>
    <t>低压开关LV30E5A--PCW系统 3N-30E5A-01B2-PCW-1电消耗量</t>
  </si>
  <si>
    <t>F2_POWER_FAB_4_LV_30E5A_DM\MMTR1\DmdWh_CALCULATE</t>
  </si>
  <si>
    <t>F2_POWER_FAB_4_LV_30E5A_DM\MMTR1\DmdWh</t>
  </si>
  <si>
    <t>低压开关LV30E5B--备用电消耗量</t>
  </si>
  <si>
    <t>F2_POWER_FAB_4_LV_30E5B_DM\MMTR1\DmdWh_CALCULATE</t>
  </si>
  <si>
    <t>F2_POWER_FAB_4_LV_30E5B_DM\MMTR1\DmdWh</t>
  </si>
  <si>
    <t>低压开关LV30E5C--备用电消耗量</t>
  </si>
  <si>
    <t>F2_POWER_FAB_4_LV_30E5C_DM\MMTR1\DmdWh_CALCULATE</t>
  </si>
  <si>
    <t>F2_POWER_FAB_4_LV_30E5C_DM\MMTR1\DmdWh</t>
  </si>
  <si>
    <t>低压开关LV30E5D--备用电消耗量</t>
  </si>
  <si>
    <t>低压开关LV30F1A--UPS1主进线-F2E3UPS-1电消耗量</t>
  </si>
  <si>
    <t>F2_POWER_FAB_4_LV_30F1A_DM\MMTR1\DmdWh_CALCULATE</t>
  </si>
  <si>
    <t>F2_POWER_FAB_4_LV_30F1A_DM\MMTR1\DmdWh</t>
  </si>
  <si>
    <t>低压开关LV30F1B--备用电消耗量</t>
  </si>
  <si>
    <t>F2_POWER_FAB_4_LV_30F1B_DM\MMTR1\DmdWh_CALCULATE</t>
  </si>
  <si>
    <t>F2_POWER_FAB_4_LV_30F1B_DM\MMTR1\DmdWh</t>
  </si>
  <si>
    <t>低压开关LV30F2A--UPS2主进线-F2E3UPS-2电消耗量</t>
  </si>
  <si>
    <t>F2_POWER_FAB_4_LV_30F2A_DM\MMTR1\DmdWh_CALCULATE</t>
  </si>
  <si>
    <t>F2_POWER_FAB_4_LV_30F2A_DM\MMTR1\DmdWh</t>
  </si>
  <si>
    <t>低压开关LV30F2B--备用电消耗量</t>
  </si>
  <si>
    <t>F2_POWER_FAB_4_LV_30F2B_DM\MMTR1\DmdWh_CALCULATE</t>
  </si>
  <si>
    <t>F2_POWER_FAB_4_LV_30F2B_DM\MMTR1\DmdWh</t>
  </si>
  <si>
    <t>低压开关LV30F3A--消防E电POWER总盘-3N-30F3A-0140-POWER-2电消耗量</t>
  </si>
  <si>
    <t>F2_POWER_FAB_4_LV_30F3A_DM\MMTR1\DmdWh_CALCULATE</t>
  </si>
  <si>
    <t>F2_POWER_FAB_4_LV_30F3A_DM\MMTR1\DmdWh</t>
  </si>
  <si>
    <t>低压开关LV30F3B--纯化间设备用电（备）大宗气纯化间自带控制箱电消耗量</t>
  </si>
  <si>
    <t>F2_POWER_FAB_4_LV_30F3B_DM\MMTR1\DmdWh_CALCULATE</t>
  </si>
  <si>
    <t>F2_POWER_FAB_4_LV_30F3B_DM\MMTR1\DmdWh</t>
  </si>
  <si>
    <t>低压开关LV30F4A--货柜配电盘（主用）-3E-40D4A/30F4A-01R1-ELEV-1电消耗量</t>
  </si>
  <si>
    <t>F2_POWER_FAB_4_LV_30F4A_DM\MMTR1\DmdWh_CALCULATE</t>
  </si>
  <si>
    <t>F2_POWER_FAB_4_LV_30F4A_DM\MMTR1\DmdWh</t>
  </si>
  <si>
    <t>低压开关LV30F4B--备用电消耗量</t>
  </si>
  <si>
    <t>F2_POWER_FAB_4_LV_30F4B_DM\MMTR1\DmdWh_CALCULATE</t>
  </si>
  <si>
    <t>F2_POWER_FAB_4_LV_30F4B_DM\MMTR1\DmdWh</t>
  </si>
  <si>
    <t>低压开关LV30F4C--备用电消耗量</t>
  </si>
  <si>
    <t>F2_POWER_FAB_4_LV_30F4C_DM\MMTR1\DmdWh_CALCULATE</t>
  </si>
  <si>
    <t>F2_POWER_FAB_4_LV_30F4C_DM\MMTR1\DmdWh</t>
  </si>
  <si>
    <t>低压开关LV30F5A--备用电消耗量</t>
  </si>
  <si>
    <t>F2_POWER_FAB_4_LV_30F5A_DM\MMTR1\DmdWh_CALCULATE</t>
  </si>
  <si>
    <t>F2_POWER_FAB_4_LV_30F5A_DM\MMTR1\DmdWh</t>
  </si>
  <si>
    <t>低压开关LV30F5B--备用电消耗量</t>
  </si>
  <si>
    <t>F2_POWER_FAB_4_LV_30F5B_DM\MMTR1\DmdWh_CALCULATE</t>
  </si>
  <si>
    <t>F2_POWER_FAB_4_LV_30F5B_DM\MMTR1\DmdWh</t>
  </si>
  <si>
    <t>低压开关LV30F5C--厂务E电POWER总盘-3E-30F5C-0140-POWER-3电消耗量</t>
  </si>
  <si>
    <t>F2_POWER_FAB_4_LV_30F5C_DM\MMTR1\DmdWh_CALCULATE</t>
  </si>
  <si>
    <t>F2_POWER_FAB_4_LV_30F5C_DM\MMTR1\DmdWh</t>
  </si>
  <si>
    <t>低压开关LV30F5D--备用电消耗量</t>
  </si>
  <si>
    <t>F2_POWER_FAB_4_LV_30F5D_DM\MMTR1\DmdWh_CALCULATE</t>
  </si>
  <si>
    <t>F2_POWER_FAB_4_LV_30F5D_DM\MMTR1\DmdWh</t>
  </si>
  <si>
    <t>低压开关LV30F5E--F2变配电所 电力双切箱-F2-E3-SUB-1电消耗量</t>
  </si>
  <si>
    <t>F2_POWER_FAB_4_LV_30F5E_DM\MMTR1\DmdWh_CALCULATE</t>
  </si>
  <si>
    <t>F2_POWER_FAB_4_LV_30F5E_DM\MMTR1\DmdWh</t>
  </si>
  <si>
    <t>低压开关LV30F5F--F1变配电所 电力双切箱1-F2-E3-SUB-1电消耗量</t>
  </si>
  <si>
    <t>F2_POWER_FAB_4_LV_30F5F_DM\MMTR1\DmdWh_CALCULATE</t>
  </si>
  <si>
    <t>F2_POWER_FAB_4_LV_30F5F_DM\MMTR1\DmdWh</t>
  </si>
  <si>
    <t>低压开关LV40F1A--UPS3主用进线 F2E3UPS-3电消耗量</t>
  </si>
  <si>
    <t>F2_POWER_FAB_4_LV_40F1A_DM\MMTR1\DmdWh_CALCULATE</t>
  </si>
  <si>
    <t>F2_POWER_FAB_4_LV_40F1A_DM\MMTR1\DmdWh</t>
  </si>
  <si>
    <t>低压开关LV40F1B--备用电消耗量</t>
  </si>
  <si>
    <t>F2_POWER_FAB_4_LV_40F1B_DM\MMTR1\DmdWh_CALCULATE</t>
  </si>
  <si>
    <t>F2_POWER_FAB_4_LV_40F1B_DM\MMTR1\DmdWh</t>
  </si>
  <si>
    <t>低压开关LV40F2A--UPS4主用进线 F2E3UPS-4电消耗量</t>
  </si>
  <si>
    <t>F2_POWER_FAB_4_LV_40F2A_DM\MMTR1\DmdWh_CALCULATE</t>
  </si>
  <si>
    <t>F2_POWER_FAB_4_LV_40F2A_DM\MMTR1\DmdWh</t>
  </si>
  <si>
    <t>低压开关LV40F2B--备用电消耗量</t>
  </si>
  <si>
    <t>F2_POWER_FAB_4_LV_40F2B_DM\MMTR1\DmdWh_CALCULATE</t>
  </si>
  <si>
    <t>F2_POWER_FAB_4_LV_40F2B_DM\MMTR1\DmdWh</t>
  </si>
  <si>
    <t>低压开关LV40F3A--备用电消耗量</t>
  </si>
  <si>
    <t>F2_POWER_FAB_4_LV_40F3A_DM\MMTR1\DmdWh_CALCULATE</t>
  </si>
  <si>
    <t>F2_POWER_FAB_4_LV_40F3A_DM\MMTR1\DmdWh</t>
  </si>
  <si>
    <t>低压开关LV40F3B--备用电消耗量</t>
  </si>
  <si>
    <t>F2_POWER_FAB_4_LV_40F3B_DM\MMTR1\DmdWh_CALCULATE</t>
  </si>
  <si>
    <t>F2_POWER_FAB_4_LV_40F3B_DM\MMTR1\DmdWh</t>
  </si>
  <si>
    <t>低压开关LV40F4A--备用电消耗量</t>
  </si>
  <si>
    <t>F2_POWER_FAB_4_LV_40F4A_DM\MMTR1\DmdWh_CALCULATE</t>
  </si>
  <si>
    <t>F2_POWER_FAB_4_LV_40F4A_DM\MMTR1\DmdWh</t>
  </si>
  <si>
    <t>低压开关LV40F4B--备用电消耗量</t>
  </si>
  <si>
    <t>F2_POWER_FAB_4_LV_40F4B_DM\MMTR1\DmdWh_CALCULATE</t>
  </si>
  <si>
    <t>F2_POWER_FAB_4_LV_40F4B_DM\MMTR1\DmdWh</t>
  </si>
  <si>
    <t>低压开关LV40F4C--备用电消耗量</t>
  </si>
  <si>
    <t>F2_POWER_FAB_4_LV_40F4C_DM\MMTR1\DmdWh_CALCULATE</t>
  </si>
  <si>
    <t>F2_POWER_FAB_4_LV_40F4C_DM\MMTR1\DmdWh</t>
  </si>
  <si>
    <t>低压开关LV40F4D--备用电消耗量</t>
  </si>
  <si>
    <t>低压开关LV40F5A--厂务E电POWER总盘 3E-40F5A-0140-POWER-1电消耗量</t>
  </si>
  <si>
    <t>F2_POWER_FAB_4_LV_40F5A_DM\MMTR1\DmdWh_CALCULATE</t>
  </si>
  <si>
    <t>F2_POWER_FAB_4_LV_40F5A_DM\MMTR1\DmdWh</t>
  </si>
  <si>
    <t>低压开关LV40F5B--备用电消耗量</t>
  </si>
  <si>
    <t>F2_POWER_FAB_4_LV_40F5B_DM\MMTR1\DmdWh_CALCULATE</t>
  </si>
  <si>
    <t>F2_POWER_FAB_4_LV_40F5B_DM\MMTR1\DmdWh</t>
  </si>
  <si>
    <t>低压开关LV40F5C--备用电消耗量</t>
  </si>
  <si>
    <t>F2_POWER_FAB_4_LV_40F5C_DM\MMTR1\DmdWh_CALCULATE</t>
  </si>
  <si>
    <t>F2_POWER_FAB_4_LV_40F5C_DM\MMTR1\DmdWh</t>
  </si>
  <si>
    <t>低压开关LV40F5D--备用电消耗量</t>
  </si>
  <si>
    <t>F2_POWER_FAB_4_LV_40F5D_DM\MMTR1\DmdWh_CALCULATE</t>
  </si>
  <si>
    <t>F2_POWER_FAB_4_LV_40F5D_DM\MMTR1\DmdWh</t>
  </si>
  <si>
    <t>低压开关LV40F5E--F1配变电所 电力双切箱2--F1-E3-SUB-2电消耗量</t>
  </si>
  <si>
    <t>F2_POWER_FAB_4_LV_40F5E_DM\MMTR1\DmdWh_CALCULATE</t>
  </si>
  <si>
    <t>F2_POWER_FAB_4_LV_40F5E_DM\MMTR1\DmdWh</t>
  </si>
  <si>
    <t>低压开关LV40F5F--备用电消耗量</t>
  </si>
  <si>
    <t>F2_POWER_FAB_4_LV_40F5F_DM\MMTR1\DmdWh_CALCULATE</t>
  </si>
  <si>
    <t>F2_POWER_FAB_4_LV_40F5F_DM\MMTR1\DmdWh</t>
  </si>
  <si>
    <t>低压开关LV40E1A--UPS2备用进线 F2E3UPS-2电消耗量</t>
  </si>
  <si>
    <t>F2_POWER_FAB_4_LV_40E1A_DM\MMTR1\DmdWh_CALCULATE</t>
  </si>
  <si>
    <t>F2_POWER_FAB_4_LV_40E1A_DM\MMTR1\DmdWh</t>
  </si>
  <si>
    <t>低压开关LV40E1B--备用电消耗量</t>
  </si>
  <si>
    <t>F2_POWER_FAB_4_LV_40E1B_DM\MMTR1\DmdWh_CALCULATE</t>
  </si>
  <si>
    <t>F2_POWER_FAB_4_LV_40E1B_DM\MMTR1\DmdWh</t>
  </si>
  <si>
    <t>低压开关LV40E2A--备用电消耗量</t>
  </si>
  <si>
    <t>F2_POWER_FAB_4_LV_40E2A_DM\MMTR1\DmdWh_CALCULATE</t>
  </si>
  <si>
    <t>F2_POWER_FAB_4_LV_40E2A_DM\MMTR1\DmdWh</t>
  </si>
  <si>
    <t>低压开关LV40E2B--备用电消耗量</t>
  </si>
  <si>
    <t>F2_POWER_FAB_4_LV_40E2B_DM\MMTR1\DmdWh_CALCULATE</t>
  </si>
  <si>
    <t>F2_POWER_FAB_4_LV_40E2B_DM\MMTR1\DmdWh</t>
  </si>
  <si>
    <t>低压开关LV40E3A--消防N电POWER 总盘 3N-40E2A-01B1-POWER-2电消耗量</t>
  </si>
  <si>
    <t>F2_POWER_FAB_4_LV_40E3A_DM\MMTR1\DmdWh_CALCULATE</t>
  </si>
  <si>
    <t>F2_POWER_FAB_4_LV_40E3A_DM\MMTR1\DmdWh</t>
  </si>
  <si>
    <t>低压开关LV40E3B--纯化间设备用电（主）大宗气纯化间自带控制箱电消耗量</t>
  </si>
  <si>
    <t>F2_POWER_FAB_4_LV_40E3B_DM\MMTR1\DmdWh_CALCULATE</t>
  </si>
  <si>
    <t>F2_POWER_FAB_4_LV_40E3B_DM\MMTR1\DmdWh</t>
  </si>
  <si>
    <t>低压开关LV40E4A--纯水系统-纯水系统N电自带控制箱1电消耗量</t>
  </si>
  <si>
    <t>F2_POWER_FAB_4_LV_40E4A_DM\MMTR1\DmdWh_CALCULATE</t>
  </si>
  <si>
    <t>F2_POWER_FAB_4_LV_40E4A_DM\MMTR1\DmdWh</t>
  </si>
  <si>
    <t>低压开关LV40E4B--纯水系统-纯水系统N电自带控制箱2电消耗量</t>
  </si>
  <si>
    <t>F2_POWER_FAB_4_LV_40E4B_DM\MMTR1\DmdWh_CALCULATE</t>
  </si>
  <si>
    <t>F2_POWER_FAB_4_LV_40E4B_DM\MMTR1\DmdWh</t>
  </si>
  <si>
    <t>低压开关LV40D5A--PCW系统-3N-40E5A-01B2-PCW-2电消耗量</t>
  </si>
  <si>
    <t>F2_POWER_FAB_4_LV_40E5A_DM\MMTR1\DmdWh_CALCULATE</t>
  </si>
  <si>
    <t>F2_POWER_FAB_4_LV_40E5A_DM\MMTR1\DmdWh</t>
  </si>
  <si>
    <t>低压开关LV40D5B--MAU系统-3N-40E5B-0140-MAU-2电消耗量</t>
  </si>
  <si>
    <t>F2_POWER_FAB_4_LV_40E5B_DM\MMTR1\DmdWh_CALCULATE</t>
  </si>
  <si>
    <t>F2_POWER_FAB_4_LV_40E5B_DM\MMTR1\DmdWh</t>
  </si>
  <si>
    <t>低压开关LV40E5C--备用电消耗量</t>
  </si>
  <si>
    <t>F2_POWER_FAB_4_LV_40E5C_DM\MMTR1\DmdWh_CALCULATE</t>
  </si>
  <si>
    <t>F2_POWER_FAB_4_LV_40E5C_DM\MMTR1\DmdWh</t>
  </si>
  <si>
    <t>低压开关LV40E5D--排烟风机盘-3E-40E5D/30C4C-01B1-XF-8电消耗量</t>
  </si>
  <si>
    <t>F2_POWER_FAB_4_LV_40E4C_DM\MMTR1\DmdWh_CALCULATE</t>
  </si>
  <si>
    <t>F2_POWER_FAB_4_LV_40E4C_DM\MMTR1\DmdWh</t>
  </si>
  <si>
    <t>低压开关LV40D1A--UPS1备用进线 F2E3UPS-1电消耗量</t>
  </si>
  <si>
    <t>F2_POWER_FAB_4_LV_40D1A_DM\MMTR1\DmdWh_CALCULATE</t>
  </si>
  <si>
    <t>F2_POWER_FAB_4_LV_40D1A_DM\MMTR1\DmdWh</t>
  </si>
  <si>
    <t>低压开关LV40D1B--备用电消耗量</t>
  </si>
  <si>
    <t>F2_POWER_FAB_4_LV_40D1B_DM\MMTR1\DmdWh_CALCULATE</t>
  </si>
  <si>
    <t>F2_POWER_FAB_4_LV_40D1B_DM\MMTR1\DmdWh</t>
  </si>
  <si>
    <t>低压开关LV40D2A--消防N电POWER总盘 3N-40D2A-0140-POWER-2电消耗量</t>
  </si>
  <si>
    <t>F2_POWER_FAB_4_LV_40D2A_DM\MMTR1\DmdWh_CALCULATE</t>
  </si>
  <si>
    <t>F2_POWER_FAB_4_LV_40D2A_DM\MMTR1\DmdWh</t>
  </si>
  <si>
    <t>低压开关LV40D2B--备用电消耗量</t>
  </si>
  <si>
    <t>F2_POWER_FAB_4_LV_40D2B_DM\MMTR1\DmdWh_CALCULATE</t>
  </si>
  <si>
    <t>F2_POWER_FAB_4_LV_40D2B_DM\MMTR1\DmdWh</t>
  </si>
  <si>
    <t>低压开关LV40D3A--纯水系统N电自带控制箱2 纯水系统电消耗量</t>
  </si>
  <si>
    <t>F2_POWER_FAB_4_LV_40D3A_DM\MMTR1\DmdWh_CALCULATE</t>
  </si>
  <si>
    <t>低压开关LV40D3B--纯水系统N电自带控制箱3 纯水系统电消耗量</t>
  </si>
  <si>
    <t>F2_POWER_FAB_4_LV_40D3B_DM\MMTR1\DmdWh_CALCULATE</t>
  </si>
  <si>
    <t>F2_POWER_FAB_4_LV_40D3B_DM\MMTR1\DmdWh</t>
  </si>
  <si>
    <t>低压开关LV40D4A--货梯配电盘（备用）3N-40D4A/30F4A-01R1-ELEV-1电消耗量</t>
  </si>
  <si>
    <t>F2_POWER_FAB_4_LV_40D4A_DM\MMTR1\DmdWh_CALCULATE</t>
  </si>
  <si>
    <t>F2_POWER_FAB_4_LV_40D4A_DM\MMTR1\DmdWh</t>
  </si>
  <si>
    <t>低压开关LV40D4B--厂务N电POWER总盘 3N-40D4B-0140-POWER-1电消耗量</t>
  </si>
  <si>
    <t>F2_POWER_FAB_4_LV_40D4B_DM\MMTR1\DmdWh_CALCULATE</t>
  </si>
  <si>
    <t>F2_POWER_FAB_4_LV_40D4B_DM\MMTR1\DmdWh</t>
  </si>
  <si>
    <t>低压开关LV40D4C--备用电消耗量</t>
  </si>
  <si>
    <t>F2_POWER_FAB_4_LV_40D4C_DM\MMTR1\DmdWh_CALCULATE</t>
  </si>
  <si>
    <t>F2_POWER_FAB_4_LV_40D4C_DM\MMTR1\DmdWh</t>
  </si>
  <si>
    <t>低压开关LV40D4D--MAU系统 3N-40D5A-0140-MAU-1电消耗量</t>
  </si>
  <si>
    <t>F2_POWER_FAB_4_LV_40D3C_DM\MMTR1\DmdWh_CALCULATE</t>
  </si>
  <si>
    <t>F2_POWER_FAB_4_LV_40D3C_DM\MMTR1\DmdWh</t>
  </si>
  <si>
    <t>低压开关LV40D5A--AEX废气系统-3N-40D5C-0140-EXH-2电消耗量</t>
  </si>
  <si>
    <t>F2_POWER_FAB_4_LV_40D5A_DM\MMTR1\DmdWh_CALCULATE</t>
  </si>
  <si>
    <t>F2_POWER_FAB_4_LV_40D5A_DM\MMTR1\DmdWh</t>
  </si>
  <si>
    <t>低压开关LV40D5B--FFU系统 3N-40D5B-0130-FFU-3电消耗量</t>
  </si>
  <si>
    <t>F2_POWER_FAB_4_LV_40D5B_DM\MMTR1\DmdWh_CALCULATE</t>
  </si>
  <si>
    <t>F2_POWER_FAB_4_LV_40D5B_DM\MMTR1\DmdWh</t>
  </si>
  <si>
    <t>低压开关LV40D5C--IT 机房空调-配电箱电消耗量</t>
  </si>
  <si>
    <t>F2_POWER_FAB_4_LV_40D5C_DM\MMTR1\DmdWh_CALCULATE</t>
  </si>
  <si>
    <t>F2_POWER_FAB_4_LV_40D5C_DM\MMTR1\DmdWh</t>
  </si>
  <si>
    <t>低压开关LV40D5D--FFU系统 3N-40D5B-0130-FFU-4电消耗量</t>
  </si>
  <si>
    <t>F2_POWER_FAB_4_LV_40D5D_DM\MMTR1\DmdWh_CALCULATE</t>
  </si>
  <si>
    <t>F2_POWER_FAB_4_LV_40D5D_DM\MMTR1\DmdWh</t>
  </si>
  <si>
    <t>低压开关LV40D5E--F2配变电所 电力双切箱 F2-E3-SUB-1电消耗量</t>
  </si>
  <si>
    <t>F2_POWER_FAB_4_LV_40D5E_DM\MMTR1\DmdWh_CALCULATE</t>
  </si>
  <si>
    <t>F2_POWER_FAB_4_LV_40D5E_DM\MMTR1\DmdWh</t>
  </si>
  <si>
    <t>低压开关LV40D5F--F1配变电所 电力双切箱 F1-E3-SUB-1电消耗量</t>
  </si>
  <si>
    <t>F2_POWER_FAB_4_LV_40D5F_DM\MMTR1\DmdWh_CALCULATE</t>
  </si>
  <si>
    <t>F2_POWER_FAB_4_LV_40D5F_DM\MMTR1\DmdWh</t>
  </si>
  <si>
    <t>低压开关LV40C1A--IT UPS2(主）电消耗量</t>
  </si>
  <si>
    <t>F2_POWER_FAB_1_LV_40C1A_DM\MMTR1\DmdWh_CALCULATE</t>
  </si>
  <si>
    <t>F2_POWER_FAB_1_LV_40C1A_DM\MMTR1\DmdWh</t>
  </si>
  <si>
    <t>低压开关LV40C1B--IT UPS1(旁）电消耗量</t>
  </si>
  <si>
    <t>F2_POWER_FAB_1_LV_40C1B_DM\MMTR1\DmdWh_CALCULATE</t>
  </si>
  <si>
    <t>F2_POWER_FAB_1_LV_40C1B_DM\MMTR1\DmdWh</t>
  </si>
  <si>
    <t>低压开关LV40C2A--特气系统 GMS系统ATS自带控制箱电消耗量</t>
  </si>
  <si>
    <t>F2_POWER_FAB_1_LV_40C2A_DM\MMTR1\DmdWh_CALCULATE</t>
  </si>
  <si>
    <t>F2_POWER_FAB_1_LV_40C2A_DM\MMTR1\DmdWh</t>
  </si>
  <si>
    <t>低压开关LV40C2B--纯水系统 E电自带控制箱1 纯水系统电消耗量</t>
  </si>
  <si>
    <t>F2_POWER_FAB_1_LV_40C2B_DM\MMTR1\DmdWh_CALCULATE</t>
  </si>
  <si>
    <t>F2_POWER_FAB_1_LV_40C2B_DM\MMTR1\DmdWh</t>
  </si>
  <si>
    <t>低压开关LV40C2C--纯水系统 E电自带控制箱5 纯水系统电消耗量</t>
  </si>
  <si>
    <t>F2_POWER_FAB_1_LV_40C2C_DM\MMTR1\DmdWh_CALCULATE</t>
  </si>
  <si>
    <t>F2_POWER_FAB_1_LV_40C2C_DM\MMTR1\DmdWh</t>
  </si>
  <si>
    <t>低压开关LV40C3A--厂务UPS(备）电消耗量</t>
  </si>
  <si>
    <t>F2_POWER_FAB_1_LV_40C3A_DM\MMTR1\DmdWh_CALCULATE</t>
  </si>
  <si>
    <t>F2_POWER_FAB_1_LV_40C3A_DM\MMTR1\DmdWh</t>
  </si>
  <si>
    <t>低压开关LV40C3B--加压送风风机盘 3E-30E3B/40C3B-01B1-XF-5电消耗量</t>
  </si>
  <si>
    <t>F2_POWER_FAB_1_LV_40C3B_DM\MMTR1\DmdWh_CALCULATE</t>
  </si>
  <si>
    <t>F2_POWER_FAB_1_LV_40C3B_DM\MMTR1\DmdWh</t>
  </si>
  <si>
    <t>低压开关LV40C3C--纯水系统 E电自带控制箱4 纯水系统电消耗量</t>
  </si>
  <si>
    <t>F2_POWER_FAB_1_LV_40C3C_DM\MMTR1\DmdWh_CALCULATE</t>
  </si>
  <si>
    <t>F2_POWER_FAB_1_LV_40C3C_DM\MMTR1\DmdWh</t>
  </si>
  <si>
    <t>低压开关LV40C4A--备用电消耗量</t>
  </si>
  <si>
    <t>F2_POWER_FAB_1_LV_40C4A_DM\MMTR1\DmdWh_CALCULATE</t>
  </si>
  <si>
    <t>F2_POWER_FAB_1_LV_40C4A_DM\MMTR1\DmdWh</t>
  </si>
  <si>
    <t>低压开关LV40C4B--备用电消耗量</t>
  </si>
  <si>
    <t>F2_POWER_FAB_1_LV_40C4B_DM\MMTR1\DmdWh_CALCULATE</t>
  </si>
  <si>
    <t>F2_POWER_FAB_1_LV_40C4B_DM\MMTR1\DmdWh</t>
  </si>
  <si>
    <t>低压开关LV40C4C--备用电消耗量</t>
  </si>
  <si>
    <t>F2_POWER_FAB_1_LV_40C4C_DM\MMTR1\DmdWh_CALCULATE</t>
  </si>
  <si>
    <t>F2_POWER_FAB_1_LV_40C4C_DM\MMTR1\DmdWh</t>
  </si>
  <si>
    <t>低压开关LV40C4D--备用电消耗量</t>
  </si>
  <si>
    <t>F2_POWER_FAB_1_LV_40C4D_DM\MMTR1\DmdWh_CALCULATE</t>
  </si>
  <si>
    <t>F2_POWER_FAB_1_LV_40C4D_DM\MMTR1\DmdWh</t>
  </si>
  <si>
    <t>低压开关LV40C4E--潜污泵盘 3E-30D5A/40C4E-01B2-XF-9电消耗量</t>
  </si>
  <si>
    <t>F2_POWER_FAB_1_LV_40C4E_DM\MMTR1\DmdWh_CALCULATE</t>
  </si>
  <si>
    <t>F2_POWER_FAB_1_LV_40C4E_DM\MMTR1\DmdWh</t>
  </si>
  <si>
    <t>低压开关LV40B1A-工艺母线--2N-XXXX-15电消耗量</t>
  </si>
  <si>
    <t>F2_POWER_FAB_1_LV_40B1A_DM\MMTR1\DmdWh_CALCULATE</t>
  </si>
  <si>
    <t>F2_POWER_FAB_1_LV_40B1A_DM\MMTR1\DmdWh</t>
  </si>
  <si>
    <t>低压开关LV40B1B-备用电消耗量</t>
  </si>
  <si>
    <t>F2_POWER_FAB_1_LV_40B1B_DM\MMTR1\DmdWh_CALCULATE</t>
  </si>
  <si>
    <t>F2_POWER_FAB_1_LV_40B1B_DM\MMTR1\DmdWh</t>
  </si>
  <si>
    <t>低压开关LV40B2A-工艺母线--2N-XXXX-16电消耗量</t>
  </si>
  <si>
    <t>F2_POWER_FAB_1_LV_40B2A_DM\MMTR1\DmdWh_CALCULATE</t>
  </si>
  <si>
    <t>F2_POWER_FAB_1_LV_40B2A_DM\MMTR1\DmdWh</t>
  </si>
  <si>
    <t>低压开关LV40B2B-备用电消耗量</t>
  </si>
  <si>
    <t>F2_POWER_FAB_1_LV_40B2B_DM\MMTR1\DmdWh_CALCULATE</t>
  </si>
  <si>
    <t>F2_POWER_FAB_1_LV_40B2B_DM\MMTR1\DmdWh</t>
  </si>
  <si>
    <t>低压开关LV40A1A-工艺母线--3N-40A1A-07电消耗量</t>
  </si>
  <si>
    <t>F2_POWER_FAB_1_LV_40A1A_DM\MMTR1\DmdWh_CALCULATE</t>
  </si>
  <si>
    <t>F2_POWER_FAB_1_LV_40A1A_DM\MMTR1\DmdWh</t>
  </si>
  <si>
    <t>低压开关LV40A1B--备用电消耗量</t>
  </si>
  <si>
    <t>F2_POWER_FAB_1_LV_40A1B_DM\MMTR1\DmdWh_CALCULATE</t>
  </si>
  <si>
    <t>F2_POWER_FAB_1_LV_40A1B_DM\MMTR1\DmdWh</t>
  </si>
  <si>
    <t>低压开关LV40A2A-工艺母线--3N-40A2A-08电消耗量</t>
  </si>
  <si>
    <t>F2_POWER_FAB_1_LV_40A2A_DM\MMTR1\DmdWh_CALCULATE</t>
  </si>
  <si>
    <t>F2_POWER_FAB_1_LV_40A2A_DM\MMTR1\DmdWh</t>
  </si>
  <si>
    <t>低压开关LV40A2B--备用电消耗量</t>
  </si>
  <si>
    <t>F2_POWER_FAB_1_LV_40A2B_DM\MMTR1\DmdWh_CALCULATE</t>
  </si>
  <si>
    <t>F2_POWER_FAB_1_LV_40A2B_DM\MMTR1\DmdWh</t>
  </si>
  <si>
    <t>低压开关LV50A1A--三层设备间水泵等动力负荷2-  3N-50A1A-0230-CHW-2电消耗量</t>
  </si>
  <si>
    <t>F2_POWER_CUB_5_LV_50A1A_DM\MMTR1\DmdWh_CALCULATE</t>
  </si>
  <si>
    <t>F2_POWER_CUB_5_LV_50A1A_DM\MMTR1\DmdWh</t>
  </si>
  <si>
    <t>低压开关LV50A1B--地下一层换热站水泵等动力负荷2-  3N-50A1B-02B1-CHW-1电消耗量</t>
  </si>
  <si>
    <t>F2_POWER_CUB_5_LV_50A1B_DM\MMTR1\DmdWh_CALCULATE</t>
  </si>
  <si>
    <t>F2_POWER_CUB_5_LV_50A1B_DM\MMTR1\DmdWh</t>
  </si>
  <si>
    <t>低压开关LV50A1C--备用电消耗量</t>
  </si>
  <si>
    <t>F2_POWER_CUB_5_LV_50A1C_DM\MMTR1\DmdWh_CALCULATE</t>
  </si>
  <si>
    <t>F2_POWER_CUB_5_LV_50A1C_DM\MMTR1\DmdWh</t>
  </si>
  <si>
    <t>低压开关LV50A2A--N电废水系统1- 废水供应商自带控制柜电消耗量</t>
  </si>
  <si>
    <t>F2_POWER_CUB_5_LV_50A2A_DM\MMTR1\DmdWh_CALCULATE</t>
  </si>
  <si>
    <t>低压开关LV50A2B--备用电消耗量</t>
  </si>
  <si>
    <t>F2_POWER_CUB_5_LV_50A2B_DM\MMTR1\DmdWh_CALCULATE</t>
  </si>
  <si>
    <t>F2_POWER_CUB_5_LV_50A2B_DM\MMTR1\DmdWh</t>
  </si>
  <si>
    <t>低压开关LV50A2C--备用电消耗量</t>
  </si>
  <si>
    <t>F2_POWER_CUB_5_LV_50A2C_DM\MMTR1\DmdWh_CALCULATE</t>
  </si>
  <si>
    <t>F2_POWER_CUB_5_LV_50A2C_DM\MMTR1\DmdWh</t>
  </si>
  <si>
    <t>低压开关LV50A3A--二层冷冻站水泵等动力负荷4-  3N-50A3A-0220-CHW-2电消耗量</t>
  </si>
  <si>
    <t>F2_POWER_CUB_5_LV_50A3A_DM\MMTR1\DmdWh_CALCULATE</t>
  </si>
  <si>
    <t>F2_POWER_CUB_5_LV_50A3A_DM\MMTR1\DmdWh</t>
  </si>
  <si>
    <t>低压开关LV50A3B--N电废水系统1- 废水供应商自带控制柜电消耗量</t>
  </si>
  <si>
    <t>F2_POWER_CUB_5_LV_50A3B_DM\MMTR1\DmdWh_CALCULATE</t>
  </si>
  <si>
    <t>F2_POWER_CUB_5_LV_50A3B_DM\MMTR1\DmdWh</t>
  </si>
  <si>
    <t>低压开关LV50A3C--备用电消耗量</t>
  </si>
  <si>
    <t>F2_POWER_CUB_5_LV_50A3C_DM\MMTR1\DmdWh_CALCULATE</t>
  </si>
  <si>
    <t>F2_POWER_CUB_5_LV_50A3C_DM\MMTR1\DmdWh</t>
  </si>
  <si>
    <t>低压开关LV50A4A--二层冷冻站水泵等动力负荷5-  3N-50A4A-0220-CHW-3电消耗量</t>
  </si>
  <si>
    <t>F2_POWER_CUB_5_LV_50A4A_DM\MMTR1\DmdWh_CALCULATE</t>
  </si>
  <si>
    <t>F2_POWER_CUB_5_LV_50A4A_DM\MMTR1\DmdWh</t>
  </si>
  <si>
    <t>低压开关LV50A4B--备用电消耗量</t>
  </si>
  <si>
    <t>F2_POWER_CUB_5_LV_50A4B_DM\MMTR1\DmdWh_CALCULATE</t>
  </si>
  <si>
    <t>F2_POWER_CUB_5_LV_50A4B_DM\MMTR1\DmdWh</t>
  </si>
  <si>
    <t>低压开关LV50A4C--N电氨氮废水吹脱处理系统- 废水供应商自带控制柜电消耗量</t>
  </si>
  <si>
    <t>低压开关LV50A4D--备用电消耗量</t>
  </si>
  <si>
    <t>低压开关LV50A5A--N电总箱-  3N-50A5A-0250-POWER-2电消耗量</t>
  </si>
  <si>
    <t>F2_POWER_CUB_5_LV_50A5A_DM\MMTR1\DmdWh_CALCULATE</t>
  </si>
  <si>
    <t>F2_POWER_CUB_5_LV_50A5A_DM\MMTR1\DmdWh</t>
  </si>
  <si>
    <t>低压开关LV50A5B--备用电消耗量</t>
  </si>
  <si>
    <t>F2_POWER_CUB_5_LV_50A5B_DM\MMTR1\DmdWh_CALCULATE</t>
  </si>
  <si>
    <t>F2_POWER_CUB_5_LV_50A5B_DM\MMTR1\DmdWh</t>
  </si>
  <si>
    <t>低压开关LV50A5C--屋面冷却塔N2-  3N-50A5C-02R1-CHW-2电消耗量</t>
  </si>
  <si>
    <t>F2_POWER_CUB_5_LV_50A5C_DM\MMTR1\DmdWh_CALCULATE</t>
  </si>
  <si>
    <t>F2_POWER_CUB_5_LV_50A5C_DM\MMTR1\DmdWh</t>
  </si>
  <si>
    <t>低压开关LV50A5D--备用电消耗量</t>
  </si>
  <si>
    <t>F2_POWER_CUB_5_LV_50A5D_DM\MMTR1\DmdWh_CALCULATE</t>
  </si>
  <si>
    <t>F2_POWER_CUB_5_LV_50A5D_DM\MMTR1\DmdWh</t>
  </si>
  <si>
    <t>低压开关LV50B1A--E电废水系统2-  废水供应商自带控制柜电消耗量</t>
  </si>
  <si>
    <t>F2_POWER_CUB_5_LV_50B1A_DM\MMTR1\DmdWh_CALCULATE</t>
  </si>
  <si>
    <t>F2_POWER_CUB_5_LV_50B1A_DM\MMTR1\DmdWh</t>
  </si>
  <si>
    <t>低压开关LV50B1B--备用电消耗量</t>
  </si>
  <si>
    <t>F2_POWER_CUB_5_LV_50B1B_DM\MMTR1\DmdWh_CALCULATE</t>
  </si>
  <si>
    <t>F2_POWER_CUB_5_LV_50B1B_DM\MMTR1\DmdWh</t>
  </si>
  <si>
    <t>低压开关LV50B2A--消防水泵配电箱-  3N-50B2A/60A3A-0210-FP-1电消耗量</t>
  </si>
  <si>
    <t>F2_POWER_CUB_5_LV_50B2A_DM\MMTR1\DmdWh_CALCULATE</t>
  </si>
  <si>
    <t>F2_POWER_CUB_5_LV_50B2A_DM\MMTR1\DmdWh</t>
  </si>
  <si>
    <t>低压开关LV50B2B--备用电消耗量</t>
  </si>
  <si>
    <t>F2_POWER_CUB_5_LV_50B2B_DM\MMTR1\DmdWh_CALCULATE</t>
  </si>
  <si>
    <t>F2_POWER_CUB_5_LV_50B2B_DM\MMTR1\DmdWh</t>
  </si>
  <si>
    <t>低压开关LV50B3A--三层设备间水泵等动力负荷1-  3N-50B3A-0230-CHW-1电消耗量</t>
  </si>
  <si>
    <t>F2_POWER_CUB_5_LV_50B3A_DM\MMTR1\DmdWh_CALCULATE</t>
  </si>
  <si>
    <t>F2_POWER_CUB_5_LV_50B3A_DM\MMTR1\DmdWh</t>
  </si>
  <si>
    <t>低压开关LV50B3B--UPS01(主）LV-UPS1A1电消耗量</t>
  </si>
  <si>
    <t>F2_POWER_CUB_5_LV_50B3B_DM\MMTR1\DmdWh_CALCULATE</t>
  </si>
  <si>
    <t>F2_POWER_CUB_5_LV_50B3B_DM\MMTR1\DmdWh</t>
  </si>
  <si>
    <t>低压开关LV50B4A--二层冷冻站水泵等动力负荷1-  3N-50B4A-0220-CHW-1电消耗量</t>
  </si>
  <si>
    <t>F2_POWER_CUB_5_LV_50B4A_DM\MMTR1\DmdWh_CALCULATE</t>
  </si>
  <si>
    <t>F2_POWER_CUB_5_LV_50B4A_DM\MMTR1\DmdWh</t>
  </si>
  <si>
    <t>低压开关LV50B4B--柴发控制室配电箱-02-04-E3-BDS1电消耗量</t>
  </si>
  <si>
    <t>F2_POWER_CUB_5_LV_50B4B_DM\MMTR1\DmdWh_CALCULATE</t>
  </si>
  <si>
    <t>F2_POWER_CUB_5_LV_50B4B_DM\MMTR1\DmdWh</t>
  </si>
  <si>
    <t>低压开关LV50B4C--地下一层换热站水泵等动力负荷1-3E-50B4C-02B1-CHW-1电消耗量</t>
  </si>
  <si>
    <t>F2_POWER_CUB_5_LV_50B4C_DM\MMTR1\DmdWh_CALCULATE</t>
  </si>
  <si>
    <t>F2_POWER_CUB_5_LV_50B4C_DM\MMTR1\DmdWh</t>
  </si>
  <si>
    <t>低压开关LV50B4D--消防E电总箱-3E-50B4D-0250-POWER-1电消耗量</t>
  </si>
  <si>
    <t>F2_POWER_CUB_5_LV_50B5I_DM\MMTR1\DmdWh_CALCULATE</t>
  </si>
  <si>
    <t>F2_POWER_CUB_5_LV_50B5I_DM\MMTR1\DmdWh</t>
  </si>
  <si>
    <t>低压开关LV50B5A--备用电消耗量</t>
  </si>
  <si>
    <t>F2_POWER_CUB_5_LV_50B5A_DM\MMTR1\DmdWh_CALCULATE</t>
  </si>
  <si>
    <t>F2_POWER_CUB_5_LV_50B5A_DM\MMTR1\DmdWh</t>
  </si>
  <si>
    <t>低压开关LV50B5B--E电总箱-3E-50B5B-0250-POWER-2电消耗量</t>
  </si>
  <si>
    <t>F2_POWER_CUB_5_LV_50B5B_DM\MMTR1\DmdWh_CALCULATE</t>
  </si>
  <si>
    <t>F2_POWER_CUB_5_LV_50B5B_DM\MMTR1\DmdWh</t>
  </si>
  <si>
    <t>低压开关LV50B5C--备用电消耗量</t>
  </si>
  <si>
    <t>F2_POWER_CUB_5_LV_50B5C_DM\MMTR1\DmdWh_CALCULATE</t>
  </si>
  <si>
    <t>F2_POWER_CUB_5_LV_50B5C_DM\MMTR1\DmdWh</t>
  </si>
  <si>
    <t>低压开关LV50B5D--备用电消耗量</t>
  </si>
  <si>
    <t>F2_POWER_CUB_5_LV_50B5D_DM\MMTR1\DmdWh_CALCULATE</t>
  </si>
  <si>
    <t>F2_POWER_CUB_5_LV_50B5D_DM\MMTR1\DmdWh</t>
  </si>
  <si>
    <t>低压开关LV50B5E--消防电梯E电总箱-3E-50B5E-0250-ELEV-1电消耗量</t>
  </si>
  <si>
    <t>F2_POWER_CUB_5_LV_50B5E_DM\MMTR1\DmdWh_CALCULATE</t>
  </si>
  <si>
    <t>F2_POWER_CUB_5_LV_50B5E_DM\MMTR1\DmdWh</t>
  </si>
  <si>
    <t>低压开关LV50B5F--配变电所配电箱-02-03-E3-BDS1电消耗量</t>
  </si>
  <si>
    <t>F2_POWER_CUB_5_LV_50B5F_DM\MMTR1\DmdWh_CALCULATE</t>
  </si>
  <si>
    <t>F2_POWER_CUB_5_LV_50B5F_DM\MMTR1\DmdWh</t>
  </si>
  <si>
    <t>低压开关LV50B5G--备用电消耗量</t>
  </si>
  <si>
    <t>F2_POWER_CUB_5_LV_50B5G_DM\MMTR1\DmdWh_CALCULATE</t>
  </si>
  <si>
    <t>F2_POWER_CUB_5_LV_50B5G_DM\MMTR1\DmdWh</t>
  </si>
  <si>
    <t>低压开关LV50B5H--备用电消耗量</t>
  </si>
  <si>
    <t>F2_POWER_CUB_5_LV_50B5H_DM\MMTR1\DmdWh_CALCULATE</t>
  </si>
  <si>
    <t>F2_POWER_CUB_5_LV_50B5H_DM\MMTR1\DmdWh</t>
  </si>
  <si>
    <t>低压开关LV50C1A--CUB大宗气E电设备用电大宗气站配电室LV03电消耗量</t>
  </si>
  <si>
    <t>F2_POWER_CUB_5_LV_50C1A_DM\MMTR1\DmdWh_CALCULATE</t>
  </si>
  <si>
    <t>F2_POWER_CUB_5_LV_50C1A_DM\MMTR1\DmdWh</t>
  </si>
  <si>
    <t>低压开关LV50C1B--备用电消耗量</t>
  </si>
  <si>
    <t>F2_POWER_CUB_5_LV_50C1B_DM\MMTR1\DmdWh_CALCULATE</t>
  </si>
  <si>
    <t>F2_POWER_CUB_5_LV_50C1B_DM\MMTR1\DmdWh</t>
  </si>
  <si>
    <t>低压开关LV50C2A--大宗气配电室大宗气站配电室LV01电消耗量</t>
  </si>
  <si>
    <t>F2_POWER_CUB_5_LV_50C2A_DM\MMTR1\DmdWh_CALCULATE</t>
  </si>
  <si>
    <t>F2_POWER_CUB_5_LV_50C2A_DM\MMTR1\DmdWh</t>
  </si>
  <si>
    <t>低压开关LV50C2B--备用电消耗量</t>
  </si>
  <si>
    <t>F2_POWER_CUB_5_LV_50C2B_DM\MMTR1\DmdWh_CALCULATE</t>
  </si>
  <si>
    <t>F2_POWER_CUB_5_LV_50C2B_DM\MMTR1\DmdWh</t>
  </si>
  <si>
    <t>低压开关LV50C3A--备用电消耗量</t>
  </si>
  <si>
    <t>F2_POWER_CUB_5_LV_50C3A_DM\MMTR1\DmdWh_CALCULATE</t>
  </si>
  <si>
    <t>F2_POWER_CUB_5_LV_50C3A_DM\MMTR1\DmdWh</t>
  </si>
  <si>
    <t>低压开关LV50C3B--备用电消耗量</t>
  </si>
  <si>
    <t>F2_POWER_CUB_5_LV_50C3B_DM\MMTR1\DmdWh_CALCULATE</t>
  </si>
  <si>
    <t>F2_POWER_CUB_5_LV_50C3B_DM\MMTR1\DmdWh</t>
  </si>
  <si>
    <t>低压开关LV50C4A--制氮机纯化器电加热器电消耗量</t>
  </si>
  <si>
    <t>F2_POWER_CUB_5_LV_50C4A_DM\MMTR1\DmdWh_CALCULATE</t>
  </si>
  <si>
    <t>F2_POWER_CUB_5_LV_50C4A_DM\MMTR1\DmdWh</t>
  </si>
  <si>
    <t>低压开关LV50C4B--备用电消耗量</t>
  </si>
  <si>
    <t>F2_POWER_CUB_5_LV_50C4B_DM\MMTR1\DmdWh_CALCULATE</t>
  </si>
  <si>
    <t>F2_POWER_CUB_5_LV_50C4B_DM\MMTR1\DmdWh</t>
  </si>
  <si>
    <t>低压开关LV50C4C--备用电消耗量</t>
  </si>
  <si>
    <t>F2_POWER_CUB_5_LV_50C4C_DM\MMTR1\DmdWh_CALCULATE</t>
  </si>
  <si>
    <t>F2_POWER_CUB_5_LV_50C4C_DM\MMTR1\DmdWh</t>
  </si>
  <si>
    <t>低压开关LV50C4D--备用电消耗量</t>
  </si>
  <si>
    <t>F2_POWER_CUB_5_LV_50C4D_DM\MMTR1\DmdWh_CALCULATE</t>
  </si>
  <si>
    <t>F2_POWER_CUB_5_LV_50C4D_DM\MMTR1\DmdWh</t>
  </si>
  <si>
    <t>中压出线柜 MV50D1---低温冷水机组- 2-02-LCHW-CH-1电消耗量</t>
  </si>
  <si>
    <t>F2_POWER_CUB_5_MV_50D1_PM\MMTR1\DmdWh_CALCULATE</t>
  </si>
  <si>
    <t>F2_POWER_CUB_5_MV_50D1_PM\MMTR1\DmdWh</t>
  </si>
  <si>
    <t>中压出线柜 MV50D2-低温冷水机组 2-02-LCHW-CH-3电消耗量</t>
  </si>
  <si>
    <t>F2_POWER_CUB_5_MV_50D2_PM\MMTR1\DmdWh_CALCULATE</t>
  </si>
  <si>
    <t>F2_POWER_CUB_5_MV_50D2_PM\MMTR1\DmdWh</t>
  </si>
  <si>
    <t>中压出线柜 MV50D3--中温冷水机组 2-02-MCHW-CH-3电消耗量</t>
  </si>
  <si>
    <t>F2_POWER_CUB_5_MV_50D3_PM\MMTR1\DmdWh_CALCULATE</t>
  </si>
  <si>
    <t>F2_POWER_CUB_5_MV_50D3_PM\MMTR1\DmdWh</t>
  </si>
  <si>
    <t>中压出线柜 MV50D4-热回收中温冷水机组 2-02-MCHW-CHR-2电消耗量</t>
  </si>
  <si>
    <t>F2_POWER_CUB_5_MV_50D4_PM\MMTR1\DmdWh_CALCULATE</t>
  </si>
  <si>
    <t>F2_POWER_CUB_5_MV_50D4_PM\MMTR1\DmdWh</t>
  </si>
  <si>
    <t>中压出线柜 MV50D5-热回收中温冷水机组 2-02-MCHW-CHR-3电消耗量</t>
  </si>
  <si>
    <t>F2_POWER_CUB_5_MV_50D5_PM\MMTR1\DmdWh_CALCULATE</t>
  </si>
  <si>
    <t>F2_POWER_CUB_5_MV_50D5_PM\MMTR1\DmdWh</t>
  </si>
  <si>
    <t>中压出线柜 MV50D6-备用电消耗量</t>
  </si>
  <si>
    <t>F2_POWER_CUB_5_MV_50D6_PM\MMTR1\DmdWh_CALCULATE</t>
  </si>
  <si>
    <t>F2_POWER_CUB_5_MV_50D6_PM\MMTR1\DmdWh</t>
  </si>
  <si>
    <t>低压开关LV60A1A--三层设备间水泵等动力负荷3-  3N-60A1A-0230-CHW-3电消耗量</t>
  </si>
  <si>
    <t>F2_POWER_CUB_5_LV_60A1A_DM\MMTR1\DmdWh_CALCULATE</t>
  </si>
  <si>
    <t>F2_POWER_CUB_5_LV_60A1A_DM\MMTR1\DmdWh</t>
  </si>
  <si>
    <t>低压开关LV60A1B--二层冷冻站水泵等动力负荷3-  3N-60A1B-0220-CHW-1电消耗量</t>
  </si>
  <si>
    <t>F2_POWER_CUB_5_LV_60A1B_DM\MMTR1\DmdWh_CALCULATE</t>
  </si>
  <si>
    <t>F2_POWER_CUB_5_LV_60A1B_DM\MMTR1\DmdWh</t>
  </si>
  <si>
    <t>低压开关LV60A1C--备用电消耗量</t>
  </si>
  <si>
    <t>F2_POWER_CUB_5_LV_60A1C_DM\MMTR1\DmdWh_CALCULATE</t>
  </si>
  <si>
    <t>F2_POWER_CUB_5_LV_60A1C_DM\MMTR1\DmdWh</t>
  </si>
  <si>
    <t>低压开关LV60A2A--屋面冷却塔N1-  3N-60A2A-02R1-CHW-1电消耗量</t>
  </si>
  <si>
    <t>F2_POWER_CUB_5_LV_60A2A_DM\MMTR1\DmdWh_CALCULATE</t>
  </si>
  <si>
    <t>F2_POWER_CUB_5_LV_60A2A_DM\MMTR1\DmdWh</t>
  </si>
  <si>
    <t>低压开关LV60A2B--备用电消耗量</t>
  </si>
  <si>
    <t>F2_POWER_CUB_5_LV_60A2B_DM\MMTR1\DmdWh_CALCULATE</t>
  </si>
  <si>
    <t>F2_POWER_CUB_5_LV_60A2B_DM\MMTR1\DmdWh</t>
  </si>
  <si>
    <t>低压开关LV60A2C--备用电消耗量</t>
  </si>
  <si>
    <t>F2_POWER_CUB_5_LV_60A2C_DM\MMTR1\DmdWh_CALCULATE</t>
  </si>
  <si>
    <t>F2_POWER_CUB_5_LV_60A2C_DM\MMTR1\DmdWh</t>
  </si>
  <si>
    <t>低压开关LV60A3A--消防水泵配电箱-  3E-50B2A/60A3A-0210-FP-1电消耗量</t>
  </si>
  <si>
    <t>F2_POWER_CUB_5_LV_60A3A_DM\MMTR1\DmdWh_CALCULATE</t>
  </si>
  <si>
    <t>F2_POWER_CUB_5_LV_60A3A_DM\MMTR1\DmdWh</t>
  </si>
  <si>
    <t>低压开关LV60A3B--UJPS01(旁）-  LV-UPS1A2电消耗量</t>
  </si>
  <si>
    <t>F2_POWER_CUB_5_LV_60A3B_DM\MMTR1\DmdWh_CALCULATE</t>
  </si>
  <si>
    <t>F2_POWER_CUB_5_LV_60A3B_DM\MMTR1\DmdWh</t>
  </si>
  <si>
    <t>低压开关LV60A3C--备用电消耗量</t>
  </si>
  <si>
    <t>F2_POWER_CUB_5_LV_60A3C_DM\MMTR1\DmdWh_CALCULATE</t>
  </si>
  <si>
    <t>F2_POWER_CUB_5_LV_60A3C_DM\MMTR1\DmdWh</t>
  </si>
  <si>
    <t>低压开关LV60A4A--二层冷冻站水泵等动力负荷6 - 3N-60A4A-0220-CHW-4电消耗量</t>
  </si>
  <si>
    <t>F2_POWER_CUB_5_LV_60A4A_DM\MMTR1\DmdWh_CALCULATE</t>
  </si>
  <si>
    <t>F2_POWER_CUB_5_LV_60A4A_DM\MMTR1\DmdWh</t>
  </si>
  <si>
    <t>低压开关LV60A4B--柴发控制室配电箱-  02-04-E3-BDS1电消耗量</t>
  </si>
  <si>
    <t>F2_POWER_CUB_5_LV_60A5I_DM\MMTR1\DmdWh_CALCULATE</t>
  </si>
  <si>
    <t>F2_POWER_CUB_5_LV_60A5I_DM\MMTR1\DmdWh</t>
  </si>
  <si>
    <t>低压开关LV60A4C--备用电消耗量</t>
  </si>
  <si>
    <t>F2_POWER_CUB_5_LV_60A4C_DM\MMTR1\DmdWh_CALCULATE</t>
  </si>
  <si>
    <t>F2_POWER_CUB_5_LV_60A4C_DM\MMTR1\DmdWh</t>
  </si>
  <si>
    <t>低压开关LV60A4D--消防N电总箱-  3N-60A4D-0250-POWER-1电消耗量</t>
  </si>
  <si>
    <t>低压开关LV60A5A---冷水机组U电箱--3E-UPS1C2/60A5A-0210-CHW-1电消耗量</t>
  </si>
  <si>
    <t>F2_POWER_CUB_5_LV_60A5A_DM\MMTR1\DmdWh_CALCULATE</t>
  </si>
  <si>
    <t>F2_POWER_CUB_5_LV_60A5A_DM\MMTR1\DmdWh</t>
  </si>
  <si>
    <t>低压开关LV60A5B---FMCS盘-供应商自带列头柜1电消耗量</t>
  </si>
  <si>
    <t>F2_POWER_CUB_5_LV_60A5B_DM\MMTR1\DmdWh_CALCULATE</t>
  </si>
  <si>
    <t>F2_POWER_CUB_5_LV_60A5B_DM\MMTR1\DmdWh</t>
  </si>
  <si>
    <t>低压开关LV60A5C--备用电消耗量</t>
  </si>
  <si>
    <t>F2_POWER_CUB_5_LV_60A5C_DM\MMTR1\DmdWh_CALCULATE</t>
  </si>
  <si>
    <t>F2_POWER_CUB_5_LV_60A5C_DM\MMTR1\DmdWh</t>
  </si>
  <si>
    <t>低压开关LV60A5D--备用电消耗量</t>
  </si>
  <si>
    <t>F2_POWER_CUB_5_LV_60A5D_DM\MMTR1\DmdWh_CALCULATE</t>
  </si>
  <si>
    <t>F2_POWER_CUB_5_LV_60A5D_DM\MMTR1\DmdWh</t>
  </si>
  <si>
    <t>低压开关LV60A5E---消防电梯N电总箱- 3N-60A5E-0250-ELEV-1电消耗量</t>
  </si>
  <si>
    <t>F2_POWER_CUB_5_LV_50A5E_DM\MMTR1\DmdWh_CALCULATE</t>
  </si>
  <si>
    <t>F2_POWER_CUB_5_LV_50A5E_DM\MMTR1\DmdWh</t>
  </si>
  <si>
    <t>低压开关LV60A5F---配变电所配电箱- 02-03-E3-BDS1电消耗量</t>
  </si>
  <si>
    <t>F2_POWER_CUB_5_LV_60A5F_DM\MMTR1\DmdWh_CALCULATE</t>
  </si>
  <si>
    <t>F2_POWER_CUB_5_LV_60A5F_DM\MMTR1\DmdWh</t>
  </si>
  <si>
    <t>低压开关LV60A5G--备用电消耗量</t>
  </si>
  <si>
    <t>F2_POWER_CUB_5_LV_60A5G_DM\MMTR1\DmdWh_CALCULATE</t>
  </si>
  <si>
    <t>F2_POWER_CUB_5_LV_60A5G_DM\MMTR1\DmdWh</t>
  </si>
  <si>
    <t>低压开关LV60A5H--备用电消耗量</t>
  </si>
  <si>
    <t>F2_POWER_CUB_5_LV_60A5H_DM\MMTR1\DmdWh_CALCULATE</t>
  </si>
  <si>
    <t>F2_POWER_CUB_5_LV_60A5H_DM\MMTR1\DmdWh</t>
  </si>
  <si>
    <t>低压开关LV60B1A--屋面冷却塔E1-  3E-60B1A-02R1-CHW-1电消耗量</t>
  </si>
  <si>
    <t>F2_POWER_CUB_5_LV_60B1A_DM\MMTR1\DmdWh_CALCULATE</t>
  </si>
  <si>
    <t>F2_POWER_CUB_5_LV_60B1A_DM\MMTR1\DmdWh</t>
  </si>
  <si>
    <t>低压开关LV60B1B--备用电消耗量</t>
  </si>
  <si>
    <t>F2_POWER_CUB_5_LV_60B1B_DM\MMTR1\DmdWh_CALCULATE</t>
  </si>
  <si>
    <t>F2_POWER_CUB_5_LV_60B1B_DM\MMTR1\DmdWh</t>
  </si>
  <si>
    <t>低压开关LV60B2A--E电废水系统1-  废水供应商自带控制柜电消耗量</t>
  </si>
  <si>
    <t>F2_POWER_CUB_5_LV_60B2A_DM\MMTR1\DmdWh_CALCULATE</t>
  </si>
  <si>
    <t>F2_POWER_CUB_5_LV_60B2A_DM\MMTR1\DmdWh</t>
  </si>
  <si>
    <t>低压开关LV60B2B--备用电消耗量</t>
  </si>
  <si>
    <t>F2_POWER_CUB_5_LV_60B2B_DM\MMTR1\DmdWh_CALCULATE</t>
  </si>
  <si>
    <t>F2_POWER_CUB_5_LV_60B2B_DM\MMTR1\DmdWh</t>
  </si>
  <si>
    <t>低压开关LV60B3A--备用电消耗量</t>
  </si>
  <si>
    <t>F2_POWER_CUB_5_LV_60B3A_DM\MMTR1\DmdWh_CALCULATE</t>
  </si>
  <si>
    <t>F2_POWER_CUB_5_LV_60B3A_DM\MMTR1\DmdWh</t>
  </si>
  <si>
    <t>低压开关LV60B3B--备用电消耗量</t>
  </si>
  <si>
    <t>F2_POWER_CUB_5_LV_60B3B_DM\MMTR1\DmdWh_CALCULATE</t>
  </si>
  <si>
    <t>F2_POWER_CUB_5_LV_60B3B_DM\MMTR1\DmdWh</t>
  </si>
  <si>
    <t>低压开关LV60B4A--E电氨氮废水吹脱处理系统 废水供应商自带控制柜  3E-60B1A-02R1-CHW-1电消耗量</t>
  </si>
  <si>
    <t>F2_POWER_CUB_5_LV_60B4A_DM\MMTR1\DmdWh_CALCULATE</t>
  </si>
  <si>
    <t>F2_POWER_CUB_5_LV_60B4A_DM\MMTR1\DmdWh</t>
  </si>
  <si>
    <t>低压开关LV60B4B--备用电消耗量</t>
  </si>
  <si>
    <t>F2_POWER_CUB_5_LV_60B4B_DM\MMTR1\DmdWh_CALCULATE</t>
  </si>
  <si>
    <t>F2_POWER_CUB_5_LV_60B4B_DM\MMTR1\DmdWh</t>
  </si>
  <si>
    <t>低压开关LV60B4C--二层冷冻站水泵等动力负荷2-  3E-60B3A-0220-CHW-2电消耗量</t>
  </si>
  <si>
    <t>低压开关LV60B4D--备用电消耗量</t>
  </si>
  <si>
    <t>低压开关LV60B5A--屋面冷却塔E2-  3E-60B5A-02R1-CHW-2电消耗量</t>
  </si>
  <si>
    <t>F2_POWER_CUB_5_LV_60B5A_DM\MMTR1\DmdWh_CALCULATE</t>
  </si>
  <si>
    <t>F2_POWER_CUB_5_LV_60B5A_DM\MMTR1\DmdWh</t>
  </si>
  <si>
    <t>低压开关LV60B5B--备用电消耗量</t>
  </si>
  <si>
    <t>F2_POWER_CUB_5_LV_60B5B_DM\MMTR1\DmdWh_CALCULATE</t>
  </si>
  <si>
    <t>F2_POWER_CUB_5_LV_60B5B_DM\MMTR1\DmdWh</t>
  </si>
  <si>
    <t>低压开关LV60B5C--备用电消耗量</t>
  </si>
  <si>
    <t>F2_POWER_CUB_5_LV_60B5C_DM\MMTR1\DmdWh_CALCULATE</t>
  </si>
  <si>
    <t>F2_POWER_CUB_5_LV_60B5C_DM\MMTR1\DmdWh</t>
  </si>
  <si>
    <t>低压开关LV60B5D--备用电消耗量</t>
  </si>
  <si>
    <t>低压开关LV60C1A---CUB大宗气E电设备用电大宗气站配电室LV03-  3E-60B1A-02R1-CHW-1电消耗量</t>
  </si>
  <si>
    <t>低压开关LV60C1B--备用电消耗量</t>
  </si>
  <si>
    <t>F2_POWER_CUB_5_LV_60C1B_DM\MMTR1\DmdWh_CALCULATE</t>
  </si>
  <si>
    <t>F2_POWER_CUB_5_LV_60C1B_DM\MMTR1\DmdWh</t>
  </si>
  <si>
    <t>低压开关LV60C2A---大宗气配电室-大宗气站配电室LV05电消耗量</t>
  </si>
  <si>
    <t>F2_POWER_CUB_5_LV_60C2A_DM\MMTR1\DmdWh_CALCULATE</t>
  </si>
  <si>
    <t>F2_POWER_CUB_5_LV_60C2A_DM\MMTR1\DmdWh</t>
  </si>
  <si>
    <t>低压开关LV60C2B--备用电消耗量</t>
  </si>
  <si>
    <t>F2_POWER_CUB_5_LV_60C2B_DM\MMTR1\DmdWh_CALCULATE</t>
  </si>
  <si>
    <t>F2_POWER_CUB_5_LV_60C2B_DM\MMTR1\DmdWh</t>
  </si>
  <si>
    <t>低压开关LV60C3A--备用电消耗量</t>
  </si>
  <si>
    <t>F2_POWER_CUB_5_LV_60C3A_DM\MMTR1\DmdWh_CALCULATE</t>
  </si>
  <si>
    <t>F2_POWER_CUB_5_LV_60C3A_DM\MMTR1\DmdWh</t>
  </si>
  <si>
    <t>低压开关LV60C3B--备用电消耗量</t>
  </si>
  <si>
    <t>F2_POWER_CUB_5_LV_60C3B_DM\MMTR1\DmdWh_CALCULATE</t>
  </si>
  <si>
    <t>F2_POWER_CUB_5_LV_60C3B_DM\MMTR1\DmdWh</t>
  </si>
  <si>
    <t>低压开关LV60C4A---CDA干燥机1#电消耗量</t>
  </si>
  <si>
    <t>F2_POWER_CUB_5_LV_60C4A_DM\MMTR1\DmdWh_CALCULATE</t>
  </si>
  <si>
    <t>F2_POWER_CUB_5_LV_60C4A_DM\MMTR1\DmdWh</t>
  </si>
  <si>
    <t>低压开关LV60C4B--备用电消耗量</t>
  </si>
  <si>
    <t>F2_POWER_CUB_5_LV_60C4B_DM\MMTR1\DmdWh_CALCULATE</t>
  </si>
  <si>
    <t>F2_POWER_CUB_5_LV_60C4B_DM\MMTR1\DmdWh</t>
  </si>
  <si>
    <t>低压开关LV60C4C--备用电消耗量</t>
  </si>
  <si>
    <t>F2_POWER_CUB_5_LV_60C4C_DM\MMTR1\DmdWh_CALCULATE</t>
  </si>
  <si>
    <t>F2_POWER_CUB_5_LV_60C4C_DM\MMTR1\DmdWh</t>
  </si>
  <si>
    <t>低压开关LV60C4D--备用电消耗量</t>
  </si>
  <si>
    <t>F2_POWER_CUB_5_LV_60C4D_DM\MMTR1\DmdWh_CALCULATE</t>
  </si>
  <si>
    <t>F2_POWER_CUB_5_LV_60C4D_DM\MMTR1\DmdWh</t>
  </si>
  <si>
    <t>低压开关LV60C4E---HPCDA干燥机1#电消耗量</t>
  </si>
  <si>
    <t>F2_POWER_CUB_5_LV_60C4E_DM\MMTR1\DmdWh_CALCULATE</t>
  </si>
  <si>
    <t>F2_POWER_CUB_5_LV_60C4E_DM\MMTR1\DmdWh</t>
  </si>
  <si>
    <t>低压开关LV60C4F--备用电消耗量</t>
  </si>
  <si>
    <t>F2_POWER_CUB_5_LV_60C4F_DM\MMTR1\DmdWh_CALCULATE</t>
  </si>
  <si>
    <t>F2_POWER_CUB_5_LV_60C4F_DM\MMTR1\DmdWh</t>
  </si>
  <si>
    <t>低压开关LV60C4G--备用电消耗量</t>
  </si>
  <si>
    <t>F2_POWER_CUB_5_LV_60C4G_DM\MMTR1\DmdWh_CALCULATE</t>
  </si>
  <si>
    <t>F2_POWER_CUB_5_LV_60C4G_DM\MMTR1\DmdWh</t>
  </si>
  <si>
    <t>低压开关LV60C4H--备用电消耗量</t>
  </si>
  <si>
    <t>F2_POWER_CUB_5_LV_60C4H_DM\MMTR1\DmdWh_CALCULATE</t>
  </si>
  <si>
    <t>F2_POWER_CUB_5_LV_60C4H_DM\MMTR1\DmdWh</t>
  </si>
  <si>
    <t>中压开关MVE60E---大宗气站-CDA空压机-800KW电消耗量</t>
  </si>
  <si>
    <t>中压开关MVE60F---大宗气站-HPCDA空压机-630KW电消耗量</t>
  </si>
  <si>
    <t>中压馈线柜MVE60DA--低温冰机</t>
  </si>
  <si>
    <t>F2_POWER_CUB_5_MV_E60DA_PM\MMTR1\DmdWh_CALCULATE</t>
  </si>
  <si>
    <t>F2_POWER_CUB_5_MV_E60DA_PM\MMTR1\DmdWh</t>
  </si>
  <si>
    <t>中压馈线柜MVE60DB--热回收中温冷水机组</t>
  </si>
  <si>
    <t>F2_POWER_CUB_5_MV_E60DB_PM\MMTR1\DmdWh_CALCULATE</t>
  </si>
  <si>
    <t>F2_POWER_CUB_5_MV_E60DB_PM\MMTR1\DmdWh</t>
  </si>
  <si>
    <t>中压馈线柜MVE60DC--中温冰机</t>
  </si>
  <si>
    <t>F2_POWER_CUB_5_MV_E60DC_PM\MMTR1\DmdWh_CALCULATE</t>
  </si>
  <si>
    <t>F2_POWER_CUB_5_MV_E60DC_PM\MMTR1\DmdWh</t>
  </si>
  <si>
    <t>中压馈线柜MVE60DD--中温冰机(备用）</t>
  </si>
  <si>
    <t>F2_POWER_CUB_5_MV_E60DD_PM\MMTR1\DmdWh_CALCULATE</t>
  </si>
  <si>
    <t>F2_POWER_CUB_5_MV_E60DD_PM\MMTR1\DmdWh</t>
  </si>
  <si>
    <t>中压开关MVE60D1---冷水机组电消耗量</t>
  </si>
  <si>
    <t>F2_POWER_CUB_5_MVE_60D1_PM\MMTR1\DmdWh_CALCULATE</t>
  </si>
  <si>
    <t>F2_POWER_CUB_5_MVE_60D1_PM\MMTR1\DmdWh</t>
  </si>
  <si>
    <t>中压开关MVE60D2---冷水机组电消耗量</t>
  </si>
  <si>
    <t>F2_POWER_CUB_5_MVE_60D2_PM\MMTR1\DmdWh_CALCULATE</t>
  </si>
  <si>
    <t>F2_POWER_CUB_5_MVE_60D2_PM\MMTR1\DmdWh</t>
  </si>
  <si>
    <t>中压开关MVE60D3---冷水机组电消耗量</t>
  </si>
  <si>
    <t>F2_POWER_CUB_5_MVE_60D3_PM\MMTR1\DmdWh_CALCULATE</t>
  </si>
  <si>
    <t>F2_POWER_CUB_5_MVE_60D3_PM\MMTR1\DmdWh</t>
  </si>
  <si>
    <t>中压开关MVE60D4---冷水机组电消耗量</t>
  </si>
  <si>
    <t>F2_POWER_CUB_5_MVE_60D4_PM\MMTR1\DmdWh_CALCULATE</t>
  </si>
  <si>
    <t>F2_POWER_CUB_5_MVE_60D4_PM\MMTR1\DmdWh</t>
  </si>
  <si>
    <t>中压开关MVE60D5---备用电消耗量</t>
  </si>
  <si>
    <t>F2_POWER_CUB_5_MVE_60D5_PM\MMTR1\DmdWh_CALCULATE</t>
  </si>
  <si>
    <t>F2_POWER_CUB_5_MVE_60D5_PM\MMTR1\DmdWh</t>
  </si>
  <si>
    <t>中压开关MVE60D6---备用电消耗量</t>
  </si>
  <si>
    <t>F2_POWER_CUB_5_MVE_60D6_PM\MMTR1\DmdWh_CALCULATE</t>
  </si>
  <si>
    <t>F2_POWER_CUB_5_MVE_60D6_PM\MMTR1\DmdWh</t>
  </si>
  <si>
    <t>VOC天然气计量表#1天然气消耗量</t>
  </si>
  <si>
    <t>VOC天然气计量表#2天然气消耗量</t>
  </si>
  <si>
    <t>热水（90℃）系统市政热水消耗量</t>
  </si>
  <si>
    <t>设备没装好</t>
  </si>
  <si>
    <t>热水（90℃）系统市政蒸汽消耗量</t>
  </si>
  <si>
    <t>HPM/SGS空调90°热水消耗量</t>
  </si>
  <si>
    <t>FAB空调90°热水消耗量</t>
  </si>
  <si>
    <t>UPW2B再生和SBP再生90°热水消耗量</t>
  </si>
  <si>
    <t>CUB LSR2B再生90°热水消耗量</t>
  </si>
  <si>
    <t>氨氮系统90°热水消耗量</t>
  </si>
  <si>
    <t>MAU / PCW/CUS自来水进水量</t>
  </si>
  <si>
    <t>纯水原水池自来水进水量</t>
  </si>
  <si>
    <t>F2_UPW_FAB_B2_PRE_AV_1011A.STATE.LMS_O.VALUE=1，
F2_UPW_FAB_B1_PRE_FIQ_1011.STATE.FLOW_TOT.VALUE</t>
  </si>
  <si>
    <t>F2_UPW_FAB_B2_PRE_AV_1011A.STATE.LMS_O.VALUE|F2_UPW_FAB_B1_PRE_FIQ_1011.STATE.FLOW_TOT.VALUE</t>
  </si>
  <si>
    <t>F2_UPW_FAB_B1_PRE_FIQ_1011.STATE.FLOW_TOT.VALUE</t>
  </si>
  <si>
    <t>LSR系统自来水进水量</t>
  </si>
  <si>
    <t>F2_UPW_FAB_B2_LSR_FIQ_7014.STATE.VAL_IN.VALUE_CALCULATE</t>
  </si>
  <si>
    <t>生活用水自来水进水量</t>
  </si>
  <si>
    <t>F2_PLB_FAB_B2_DWP01_TOT01.STATE.VAL_IN.VALUE_CALCULATE</t>
  </si>
  <si>
    <t>F2_PLB_FAB_B2_DWP01_TOT01.STATE.VAL_IN.VALUE</t>
  </si>
  <si>
    <t>纯水原水池再生水进水量</t>
  </si>
  <si>
    <t>F2_UPW_FAB_B2_PRE_AV_1011B.STATE.LMS_O.VALUE=1，
F2_UPW_FAB_B1_PRE_FIQ_1011.STATE.FLOW_TOT.VALUE</t>
  </si>
  <si>
    <t>F2_UPW_FAB_B2_PRE_AV_1011B.STATE.LMS_O.VALUE|F2_UPW_FAB_B1_PRE_FIQ_1011.STATE.FLOW_TOT.VALUE</t>
  </si>
  <si>
    <t>冷却塔再生水进水量</t>
  </si>
  <si>
    <t>F2_PLB_CUB_R1_GW01_TOT01.STATE.VAL_IN.VALUE_CALCULATE</t>
  </si>
  <si>
    <t>F2_PLB_CUB_R1_GW01_TOT01.STATE.VAL_IN.VALUE</t>
  </si>
  <si>
    <t>废气洗涤塔再生水进水量</t>
  </si>
  <si>
    <t>F2_PLB_FAB_4_GW02_TOT01.STATE.VAL_IN.VALUE_9149_CALCULATE</t>
  </si>
  <si>
    <t>F2_PLB_FAB_4_GW02_TOT01.STATE.VAL_IN.VALUE+F2_PLB_FAB_4_GW01_TOT01.STATE.VAL_IN.VALUE</t>
  </si>
  <si>
    <t>F2_PLB_FAB_4_GW02_TOT01.STATE.VAL_IN.VALUE|F2_PLB_FAB_4_GW01_TOT01.STATE.VAL_IN.VALUE</t>
  </si>
  <si>
    <t>F2_PLB_FAB_4_GW02_TOT01.STATE.VAL_IN.VALUE</t>
  </si>
  <si>
    <t>LSR系统再生水进水量</t>
  </si>
  <si>
    <t>F2_UPW_FAB_B2_LSR_FIQ_7013.STATE.VAL_IN.VALUE</t>
  </si>
  <si>
    <t>供给费用</t>
  </si>
  <si>
    <t>主进线M10M功率因数</t>
  </si>
  <si>
    <t>F2_POWER_FAB_1_MV_10M_PM\MMXU1\TotPF</t>
  </si>
  <si>
    <t>主进线M20M功率因数</t>
  </si>
  <si>
    <t>F2_POWER_FAB_1_MV_20M_PM\MMXU1\TotPF</t>
  </si>
  <si>
    <t>主进线M30M功率因数</t>
  </si>
  <si>
    <t>F2_POWER_FAB_1_MV_30M_PM\MMXU1\TotPF</t>
  </si>
  <si>
    <t>主进线M40M功率因数</t>
  </si>
  <si>
    <t>F2_POWER_FAB_1_MV_40M_PM\MMXU1\TotPF</t>
  </si>
  <si>
    <t>主进线M50M功率因数</t>
  </si>
  <si>
    <t>F2_POWER_CUB_5_MV_50M_PM\MMXU1\TotPF</t>
  </si>
  <si>
    <t>主进线M60M功率因数</t>
  </si>
  <si>
    <t>F2_POWER_CUB_5_MV_60M_PM\MMXU1\TotPF</t>
  </si>
  <si>
    <t>总无功电量</t>
  </si>
  <si>
    <t>F2_POWER_FAB_1_MV_10M_PM\MMTR1\TotVArh_9398__CALCULATE</t>
  </si>
  <si>
    <t>F2_POWER_FAB_1_MV_10M_PM\MMTR1\TotVArh+F2_POWER_FAB_1_MV_20M_PM\MMTR1\TotVArh+F2_POWER_FAB_1_MV_30M_PM\MMTR1\TotVArh +F2_POWER_FAB_1_MV_40M_PM\MMTR1\TotVArh+F2_POWER_CUB_5_MV_50M_PM\MMTR1\TotVArh+F2_POWER_CUB_5_MV_60M_PM\MMTR1\TotVArh</t>
  </si>
  <si>
    <t>F2_POWER_FAB_1_MV_10M_PM\MMTR1\TotVArh|F2_POWER_FAB_1_MV_20M_PM\MMTR1\TotVArh|F2_POWER_FAB_1_MV_30M_PM\MMTR1\TotVArh |F2_POWER_FAB_1_MV_40M_PM\MMTR1\TotVArh|F2_POWER_CUB_5_MV_50M_PM\MMTR1\TotVArh|F2_POWER_CUB_5_MV_60M_PM\MMTR1\TotVArh</t>
  </si>
  <si>
    <t>F2_POWER_FAB_1_MV_10M_PM\MMTR1\TotVArh</t>
  </si>
  <si>
    <t>FAB</t>
  </si>
  <si>
    <t xml:space="preserve">1A_4_MAU001_TCV04_I_AI_HMI_2181_CALCULATE </t>
  </si>
  <si>
    <t>MAU</t>
  </si>
  <si>
    <t>使用焓值差计算，无焓值点位使用温湿度计算，风量使用风量流量计点位</t>
  </si>
  <si>
    <t>1A_4_MAU001_FT01_I_AI_HMI
1A_4_MAU002_FT01_I_AI_HMI
1A_4_MAU003_FT01_I_AI_HMI
1A_4_MAU004_FT01_I_AI_HMI
1A_4_MAU005_FT01_I_AI_HMI</t>
  </si>
  <si>
    <t>1.01*T+0.001*(621.98*(H*0.61078*exp((17.27*T)/(T+237.3))))/(101.325-(H*0.61078*exp((17.27*T)/(T+237.3))))*(2501+1.84*T)</t>
  </si>
  <si>
    <t>1A_4_MAU001_MT03_T_AI_HMI
1A_4_MAU002_MT03_T_AI_HMI
1A_4_MAU003_MT03_T_AI_HMI
1A_4_MAU004_MT03_T_AI_HMI
1A_4_MAU005_MT03_T_AI_HMI
1A_4_MAU001_MT03_H_AI_HMI
1A_4_MAU002_MT03_H_AI_HMI
1A_4_MAU003_MT03_H_AI_HMI
1A_4_MAU004_MT03_H_AI_HMI
1A_4_MAU005_MT03_H_AI_HMI</t>
  </si>
  <si>
    <t>1A_4_MAU001_MT04_T_AI_HMI
1A_4_MAU002_MT04_T_AI_HMI
1A_4_MAU003_MT04_T_AI_HMI
1A_4_MAU004_MT04_T_AI_HMI
1A_4_MAU005_MT04_T_AI_HMI
1A_4_MAU001_MT04_H_AI_HMI
1A_4_MAU002_MT04_H_AI_HMI
1A_4_MAU003_MT04_H_AI_HMI
1A_4_MAU004_MT04_H_AI_HMI
1A_4_MAU005_MT04_H_AI_HMI</t>
  </si>
  <si>
    <t>1 kw  = 0.0036  GJ</t>
  </si>
  <si>
    <t>Q（制冷量）=c（空气比热）*ρ（空气密度）*V（风量）*Δt（蒸发器进出风温差）</t>
  </si>
  <si>
    <t>空气比热容（1.005 kJ/kg·K）× 空气密度（1.2 kg/m³）</t>
  </si>
  <si>
    <t>CUB</t>
  </si>
  <si>
    <t>HPM</t>
  </si>
  <si>
    <t>SGS</t>
  </si>
  <si>
    <t>1A_1_NMAUAH1_TCV1_I_AI_HMI_7211_CALCULATE</t>
  </si>
  <si>
    <t>NMAU</t>
  </si>
  <si>
    <t>( if  1A_1_NMAUAH1_TCV1_I_AI_HMI ＞ 2，（1A_1_NMAUAH1_TE2_I_AI_HMI-(1A_4_MAU001_MT01_T_AI_HMI+
1A_4_MAU002_MT01_T_AI_HMI+
1A_4_MAU003_MT01_T_AI_HMI+
1A_4_MAU004_MT01_T_AI_HMI+
1A_4_MAU005_MT01_T_AI_HMI)/5）*1.2*1.005*((1A_1_NMAUAH1_F1_I_AI_HMI/50*5640)+13160   )/3600 )</t>
  </si>
  <si>
    <t>1A_1_NMAUAH1_TCV1_I_AI_HMI_7454_CALCULATE
260112王连豪更新红色部分@鲜于文攀</t>
  </si>
  <si>
    <t>hpm和sgs频率传输问题数据为0，默认定频50计算风量</t>
  </si>
  <si>
    <t>( if  1A_1_NMAUAH1_TCV4_I_AI_HMI ＞ 2，（1A_1_NMAUAH1_TE3_I_AI_HMI-1A_1_NMAUAH1_TE2_I_AI_HMI）*1.2*1.005*( (1A_1_NMAUAH1_F1_I_AI_HMI/50*5640)+13160   )/3600 )</t>
  </si>
  <si>
    <t>空气密度*风量*焓值差</t>
  </si>
  <si>
    <t>( if  1A_1_NMAUAH2_TCV1_I_AI_HMI ＞ 2，（1A_1_NMAUAH2_TE2_I_AI_HMI-(1A_4_MAU001_MT01_T_AI_HMI+
1A_4_MAU002_MT01_T_AI_HMI+
1A_4_MAU003_MT01_T_AI_HMI+
1A_4_MAU004_MT01_T_AI_HMI+
1A_4_MAU005_MT01_T_AI_HMI)/5）*1.2*1.005*( (1A_1_NMAUAH2_F1_I_AI_HMI/50*5640)+13160   )/3600 )</t>
  </si>
  <si>
    <t>( if  1A_1_NMAUAH2_TCV4_I_AI_HMI ＞ 2，（1A_1_NMAUAH2_TE3_I_AI_HMI-1A_1_NMAUAH2_TE2_I_AI_HMI）*1.2*1.005*( (1A_1_NMAUAH2_F1_I_AI_HMI/50*5640)+13160   )/3600 )</t>
  </si>
  <si>
    <t>( if  1A_1_NMAUAH3_TCV1_I_AI_HMI ＞ 2，（1A_1_NMAUAH3_TE2_I_AI_HMI-(1A_4_MAU001_MT01_T_AI_HMI+
1A_4_MAU002_MT01_T_AI_HMI+
1A_4_MAU003_MT01_T_AI_HMI+
1A_4_MAU004_MT01_T_AI_HMI+
1A_4_MAU005_MT01_T_AI_HMI)/5）*1.2*1.005*( (1A_1_NMAUAH3_F1_I_AI_HMI/50*5640)+13160  )/3600 )</t>
  </si>
  <si>
    <t>( if  1A_1_NMAUAH3_TCV4_I_AI_HMI ＞ 2，（1A_1_NMAUAH3_TE3_I_AI_HMI-1A_1_NMAUAH3_TE2_I_AI_HMI）*1.2*1.005*( (1A_1_NMAUAH3_F1_I_AI_HMI/50*5640)+13160  )/3600 )</t>
  </si>
  <si>
    <t>( if  1A_1_NMAUAH4_TCV1_I_AI_HMI ＞ 2，（1A_1_NMAUAH4_TE2_I_AI_HMI-(1A_4_MAU001_MT01_T_AI_HMI+
1A_4_MAU002_MT01_T_AI_HMI+
1A_4_MAU003_MT01_T_AI_HMI+
1A_4_MAU004_MT01_T_AI_HMI+
1A_4_MAU005_MT01_T_AI_HMI)/5）*1.2*1.005*( (1A_1_NMAUAH4_F1_I_AI_HMI/50*5730)+13370  )/3600 )</t>
  </si>
  <si>
    <t>12.1号阀门打开，温差为负</t>
  </si>
  <si>
    <t>( if  1A_1_NMAUAH5_TCV1_I_AI_HMI ＞ 2，（1A_1_NMAUAH5_TE2_I_AI_HMI-(1A_4_MAU001_MT01_T_AI_HMI+
1A_4_MAU002_MT01_T_AI_HMI+
1A_4_MAU003_MT01_T_AI_HMI+
1A_4_MAU004_MT01_T_AI_HMI+
1A_4_MAU005_MT01_T_AI_HMI)/5）*1.2*1.005*(( 1A_1_NMAUAH5_F1_I_AI_HMI/50*5730)+13370   )/3600 )</t>
  </si>
  <si>
    <t>( if  1A_1_NMAUAH5_TCV4_I_AI_HMI ＞ 2，（1A_1_NMAUAH5_TE3_I_AI_HMI-1A_1_NMAUAH5_TE2_I_AI_HMI）*1.2*1.005*( (1A_1_NMAUAH5_F1_I_AI_HMI/50*5730)+13370   )/3600 )</t>
  </si>
  <si>
    <t>( if  1A_1_NMAUAH6_TCV1_I_AI_HMI ＞ 2，（1A_1_NMAUAH6_TE2_I_AI_HMI-(1A_4_MAU001_MT01_T_AI_HMI+
1A_4_MAU002_MT01_T_AI_HMI+
1A_4_MAU003_MT01_T_AI_HMI+
1A_4_MAU004_MT01_T_AI_HMI+
1A_4_MAU005_MT01_T_AI_HMI)/5）*1.2*1.005*( (1A_1_NMAUAH6_F1_I_AI_HMI/50*5730)+13370   )/3600 )</t>
  </si>
  <si>
    <t>( if  1A_1_NMAUAH6_TCV4_I_AI_HMI ＞ 2，（1A_1_NMAUAH6_TE3_I_AI_HMI-1A_1_NMAUAH6_TE2_I_AI_HMI）*1.2*1.005*( (1A_1_NMAUAH6_F1_I_AI_HMI/50*5730)+13370   )/3600 )</t>
  </si>
  <si>
    <t>1A_4_MAU001_TCV01_I_AI_HMI_1318_CALCULATE</t>
  </si>
  <si>
    <t xml:space="preserve">（1A_4_MAU001_FT01_I_AI_HMI*1.2/3600）*（1A_4_MAU001_TCV01_PID_PV - 1A_4_MAU001_MT01_T_AI_HMI_7708_CALCULATE  ）*0.0036
</t>
  </si>
  <si>
    <t xml:space="preserve">（1A_4_MAU001_FT02_I_AI_HMI*1.2/3600）*（ 1A_4_MAU002_TCV01_PID_PV - 1A_4_MAU002_MT01_T_AI_HMI_1050_CALCULATE ）*0.0036
</t>
  </si>
  <si>
    <t>MAU1#进风焓值	1A_4_MAU001_MT01_T_AI_HMI_7708_CALCULATE
MAU2#进风焓值	1A_4_MAU002_MT01_T_AI_HMI_1050_CALCULATE
MAU3#进风焓值	1A_4_MAU003_MT01_T_AI_HMI_5643_CALCULATE
MAU4#进风焓值	1A_4_MAU004_MT01_T_AI_HMI_1102_CALCULATE
MAU5#进风焓值	1A_4_MAU005_MT01_T_AI_HMI_8400_CALCULATE</t>
  </si>
  <si>
    <t xml:space="preserve">（1A_4_MAU001_FT03_I_AI_HMI*1.2/3600）*（1A_4_MAU003_TCV01_PID_PV - 1A_4_MAU003_MT01_T_AI_HMI_5643_CALCULATE  ）*0.0036
</t>
  </si>
  <si>
    <t>1A_4_MAU001_TCV01_PID_PV
1A_4_MAU002_TCV01_PID_PV
1A_4_MAU003_TCV01_PID_PV
1A_4_MAU004_TCV01_PID_PV
1A_4_MAU005_TCV01_PID_PV</t>
  </si>
  <si>
    <t xml:space="preserve">（1A_4_MAU004_FT01_I_AI_HMI*1.2/3600）*（1A_4_MAU004_TCV01_PID_PV - 1A_4_MAU004_MT01_T_AI_HMI_1102_CALCULATE  ）*0.0036
</t>
  </si>
  <si>
    <t xml:space="preserve">（1A_4_MAU005_FT01_I_AI_HMI*1.2/3600）*（ 1A_4_MAU005_TCV01_PID_PV - 1A_4_MAU005_MT01_T_AI_HMI_8400_CALCULATE ）*0.0036
</t>
  </si>
  <si>
    <t xml:space="preserve">F2_GHVAC_FAB_1_NMAU01_TT03.STATE.VAL_IN.VALUE_3838_CALCULATE </t>
  </si>
  <si>
    <t xml:space="preserve">F2_GHVAC_HPM_1_NMAU01_TT03.STATE.VAL_IN.VALUE_3732_CALCULATE   </t>
  </si>
  <si>
    <t>( if  F2_GHVAC_CUB_4_NMAU01_TCV02_FBK.STATE.VAL_IN.VALUE
＞ 2，（F2_GHVAC_HPM_1_NMAU01_TT04.STATE.VAL_IN.VALUE
-F2_GHVAC_CUB_4_NMAU01_TT01.STATE.VAL_IN.VALUE
*1.2*1.005*13000/3600 )</t>
  </si>
  <si>
    <t>( if F2_CR_FAB_4_MAU01_TCV03_AI.STATE.VAL_IN.VALUE＞ 2 ，1.2*1.005*(F2_CR_FAB_4_MAU01_EN01_TT.STATE.VAL_IN.VALUE
-F2_CR_FAB_4_MAU01_EN02_TT.STATE.VAL_IN.VALUE)*F2_CR_FAB_4_MAU01_FT01.STATE.VAL_IN.VALUE  /3600 )</t>
  </si>
  <si>
    <t>( if F2_CR_FAB_4_MAU02_TCV03_AI.STATE.VAL_IN.VALUE＞ 2 ，1.2*1.005*(F2_CR_FAB_4_MAU02_EN01_TT.STATE.VAL_IN.VALUE
-F2_CR_FAB_4_MAU02_EN02_TT.STATE.VAL_IN.VALUE)*F2_CR_FAB_4_MAU02_FT01.STATE.VAL_IN.VALUE  /3600 )</t>
  </si>
  <si>
    <t>( if F2_CR_FAB_4_MAU03_TCV03_AI.STATE.VAL_IN.VALUE＞ 2 ，1.2*1.005*(F2_CR_FAB_4_MAU03_EN01_TT.STATE.VAL_IN.VALUE
-F2_CR_FAB_4_MAU03_EN02_TT.STATE.VAL_IN.VALUE)*F2_CR_FAB_4_MAU03_FT01.STATE.VAL_IN.VALUE  /3600 )</t>
  </si>
  <si>
    <t>( if F2_CR_FAB_4_MAU04_TCV03_AI.STATE.VAL_IN.VALUE＞ 2 ，1.2*1.005*(F2_CR_FAB_4_MAU04_EN01_TT.STATE.VAL_IN.VALUE
-F2_CR_FAB_4_MAU04_EN02_TT.STATE.VAL_IN.VALUE)* F2_CR_FAB_4_MAU04_FT01.STATE.VAL_IN.VALUE  /3600 )</t>
  </si>
  <si>
    <t>( if F2_CR_FAB_4_MAU05_TCV03_AI.STATE.VAL_IN.VALUE＞ 2 ，1.2*1.005*(F2_CR_FAB_4_MAU05_EN01_TT.STATE.VAL_IN.VALUE
-F2_CR_FAB_4_MAU05_EN02_TT.STATE.VAL_IN.VALUE)*F2_CR_FAB_4_MAU05_FT01.STATE.VAL_IN.VALUE  /3600 )</t>
  </si>
  <si>
    <t>版本</t>
  </si>
  <si>
    <t>菜单</t>
  </si>
  <si>
    <t>类型</t>
  </si>
  <si>
    <t>系统</t>
  </si>
  <si>
    <t>指标编码-数据仓库</t>
  </si>
  <si>
    <t>指标单位</t>
  </si>
  <si>
    <t>指标类型名称</t>
  </si>
  <si>
    <t>监控实体名称</t>
  </si>
  <si>
    <t>监控物料名称</t>
  </si>
  <si>
    <t>指标来源</t>
  </si>
  <si>
    <t>是否复杂计算</t>
  </si>
  <si>
    <t>计算公式（专家填写）</t>
  </si>
  <si>
    <t>需积分的点位列表</t>
  </si>
  <si>
    <t>需作差的点位列表</t>
  </si>
  <si>
    <t>所需点位列表</t>
  </si>
  <si>
    <t>绑定点位名称</t>
  </si>
  <si>
    <t>需积分的点位列表（专家填写）</t>
  </si>
  <si>
    <t>需作差的点位列表(专家填写）</t>
  </si>
  <si>
    <t>修改前指标编码</t>
  </si>
  <si>
    <t>能源供给</t>
  </si>
  <si>
    <t>天然气系统</t>
  </si>
  <si>
    <t>天燃气供给总量</t>
  </si>
  <si>
    <t>厂区</t>
  </si>
  <si>
    <t>创新中心一期</t>
  </si>
  <si>
    <t>是</t>
  </si>
  <si>
    <t>MICH_GAS_EPI_METER+MICH_GAS_VOC1_METER+MICH_GAS_VOC2_METER</t>
  </si>
  <si>
    <t>LNG_EPI_ODdata+LNG_VOC1_ODdata+LNG_VOC2_ODdata</t>
  </si>
  <si>
    <t>MICH_GAS_EPI_USAGE|MICH_GAS_VOC1_USAGE|MICH_GAS_VOC2_USAGE|MICH_GAS_CANTEEN_USAGE</t>
  </si>
  <si>
    <t>MICH_GAS_EPI_USAGE</t>
  </si>
  <si>
    <t>LNG_EPI_ODdata|LNG_VOC1_ODdata|LNG_VOC2_ODdata</t>
  </si>
  <si>
    <t>热水系统</t>
  </si>
  <si>
    <t>MICH_HW_METER</t>
  </si>
  <si>
    <t>MICH_HW_METERGJ_CALCULATE</t>
  </si>
  <si>
    <t>MICH_HW_METERGJ</t>
  </si>
  <si>
    <t>MICH_STEAM_METER</t>
  </si>
  <si>
    <t>STEAM_OD_DATA</t>
  </si>
  <si>
    <t>2_2_LR1_FIT1_I_AI_HMI_CALCULATE</t>
  </si>
  <si>
    <t>2_2_LR1_FIT1_I_AI_HMI/3600</t>
  </si>
  <si>
    <t>等于冰水供应流量乘以24H</t>
  </si>
  <si>
    <t>2_2_LR1_FIT1_I_AI_HMI</t>
  </si>
  <si>
    <t>能源消耗</t>
  </si>
  <si>
    <t>STIC_FAB_LENERGY_POWER_CONSUMPTION</t>
  </si>
  <si>
    <t xml:space="preserve">2_2_LCHW_CH_1_M_BPQ_P+
2_2_LCHW_CH_2_M_BPQ_P+
2_2_LCHW_CH_3_M_BPQ_P+
2_2_LCHW_CH_4_M_BPQ_P+
（2_2_LCHW_CHP_1_MC_p*37+
2_2_LCHW_CP_2_MC_p*90+
2_2_LCHW_CP_1_MC_p*90+
2_2_LCHW_CP_3_MC_p*90+
2_2_LCHW_CP_4_MC_p*90+
2_2_LCHW_CHP_2_MC_p*37+
2_2_LCHW_CHP2_2_MC_p*75+
2_2_LCHW_CHP2_3_MC_p*75+
2_2_LCHW_CHP_3_MC_p*37+
2_2_LCHW_CHP2_1_MC_p*75+
2_2_LCHW_CHP2_4_MC_p*75+
2_2_LCHW_CHP_4_MC_p*37+
2_R_CW_F1_MC_p*45+
2_R_CW_F2_MC_p*45+
2_R_CW_F3_MC_p*45+
2_3_EX_LCHP_2_MC_p*55+
2_3_EX_LCHP_1_MC_p*55
） </t>
  </si>
  <si>
    <t>2_2_LCHW_CH_1_M_BPQ_P|2_2_LCHW_CH_2_M_BPQ_P|2_2_LCHW_CH_3_M_BPQ_P|2_2_LCHW_CH_4_M_BPQ_P|2_2_LCHW_CHP_1_MC_p|2_2_LCHW_CP_2_MC_p|2_2_LCHW_CP_1_MC_p|2_2_LCHW_CP_3_MC_p|2_2_LCHW_CP_4_MC_p|2_2_LCHW_CHP_2_MC_p|
2_2_LCHW_CHP2_2_MC_p|2_2_LCHW_CHP2_3_MC_p|2_2_LCHW_CHP_3_MC_p|2_2_LCHW_CHP2_1_MC_p|
2_2_LCHW_CHP2_4_MC_p|2_2_LCHW_CHP_4_MC_p|
2_R_CW_F1_MC_p|2_R_CW_F2_MC_p|2_R_CW_F3_MC_p|2_3_EX_LCHP_2_MC_p|2_3_EX_LCHP_1_MC_p|</t>
  </si>
  <si>
    <t>2_2_LCHW_CH_1_M_BPQ_P|2_2_LCHW_CH_2_M_BPQ_P|2_2_LCHW_CH_3_M_BPQ_P|2_2_LCHW_CH_4_M_BPQ_P|2_2_LCHW_CHP_1_MC_p|2_2_LCHW_CP_2_MC_p|2_2_LCHW_CP_1_MC_p|2_2_LCHW_CP_3_MC_p|2_2_LCHW_CP_4_MC_p|2_2_LCHW_CHP_2_MC_p|
2_2_LCHW_CHP2_2_MC_p|2_2_LCHW_CHP2_3_MC_p|2_2_LCHW_CHP_3_MC_p|2_2_LCHW_CHP2_1_MC_p|
2_2_LCHW_CHP2_4_MC_p|2_2_LCHW_CHP_4_MC_p|
2_R_CW_F1_MC_p|2_R_CW_F2_MC_p|2_R_CW_F3_MC_p|2_3_EX_LCHP_2_MC_p|2_3_EX_LCHP_1_MC_p|d</t>
  </si>
  <si>
    <t>2_2_LCHW_CH_1_M_BPQ_P</t>
  </si>
  <si>
    <t>2_2_LWES_FIT1_I_AI_HMI_CALCULATE</t>
  </si>
  <si>
    <t>市政自来水</t>
  </si>
  <si>
    <t>2_2_LWES_FIT1_I_AI_HMI/3600</t>
  </si>
  <si>
    <t>自来水流量*24H</t>
  </si>
  <si>
    <t>2_2_LWES_FIT1_I_AI_HMI</t>
  </si>
  <si>
    <t>2_2_LWS_FIT1_I_AI_HMI_CALCULATE</t>
  </si>
  <si>
    <t>2_2_LWS_FIT1_I_AI_HMI/3600</t>
  </si>
  <si>
    <t>RO水流量*24H</t>
  </si>
  <si>
    <t>2_2_LWS_FIT1_I_AI_HMI</t>
  </si>
  <si>
    <t>2_2_LES_FIT1_I_AI_HMI</t>
  </si>
  <si>
    <t>2.2.0</t>
  </si>
  <si>
    <t>能效参数</t>
  </si>
  <si>
    <t>STIC_FAB_LOW_SYS_COP</t>
  </si>
  <si>
    <t>1.163*（状态1*频率1/50+状态2*频率2/50+状态3*频率3/50）* 400*（（（状态4*温度1+状态5*温度2+状态5*温度3）/状态为1的个数）-（状态4*温度4+状态5*温度5+状态5*温度6）/状态为1的个数））
状态1-6：
2_2_LCHW_CHP_1_M_stop2run
2_2_LCHW_CHP_2_M_stop2run
2_2_LCHW_CHP_3_M_stop2run
2_2_LCHW_CH_1_M_RUN
2_2_LCHW_CH_2_M_RUN
2_2_LCHW_CH_3_M_RUN
频率1-3：
2_2_LCHW_CHP_1_I_AI_HMI
2_2_LCHW_CHP_2_I_AI_HMI
2_2_LCHW_CHP_3_I_AI_HMI
温度1-6：
2_2_LCHW_CH_1_M_L_C_W_IN_TT
2_2_LCHW_CH_2_M_L_C_W_IN_TT
2_2_LCHW_CH_3_M_L_C_W_IN_TT
2_2_LCHW_CH_1_M_L_C_W_OUT_TT
2_2_LCHW_CH_2_M_L_C_W_OUT_TT
2_2_LCHW_CH_3_M_L_C_W_OUT_TT</t>
  </si>
  <si>
    <t>2_2_LCHW_CHP_1_M_stop2run
2_2_LCHW_CHP_2_M_stop2run
2_2_LCHW_CHP_3_M_stop2run
2_2_LCHW_CH_1_M_RUN
2_2_LCHW_CH_2_M_RUN
2_2_LCHW_CH_3_M_RUN
2_2_LCHW_CHP_1_I_AI_HMI
2_2_LCHW_CHP_2_I_AI_HMI
2_2_LCHW_CHP_3_I_AI_HMI
2_2_LCHW_CH_1_M_L_C_W_IN_TT
2_2_LCHW_CH_2_M_L_C_W_IN_TT
2_2_LCHW_CH_3_M_L_C_W_IN_TT
2_2_LCHW_CH_1_M_L_C_W_OUT_TT
2_2_LCHW_CH_2_M_L_C_W_OUT_TT
2_2_LCHW_CH_3_M_L_C_W_OUT_TT</t>
  </si>
  <si>
    <t>2_2_LCHW_CHP_1_M_stop2run</t>
  </si>
  <si>
    <t>2_2_CWR1_TIT1_I_AI_HMI</t>
  </si>
  <si>
    <t>LCHW 回水温度</t>
  </si>
  <si>
    <t>否</t>
  </si>
  <si>
    <t>2_2_CWS1_TIT1_I_AI_HMI</t>
  </si>
  <si>
    <t>LCHW 供水温度</t>
  </si>
  <si>
    <t>2_2_LCHW_CHP_1_I_AI_HMI</t>
  </si>
  <si>
    <t>2_2_LCHW_CHP_2_I_AI_HMI</t>
  </si>
  <si>
    <t>2_2_LCHW_CHP_3_I_AI_HMI</t>
  </si>
  <si>
    <t>2_2_LCHW_CHP_4_I_AI_HMI</t>
  </si>
  <si>
    <t>LCHW一次泵点击频率_4</t>
  </si>
  <si>
    <t>2_2_LCHW_CHP2_1_I_AI_HMI</t>
  </si>
  <si>
    <t>2_2_LCHW_CHP2_2_I_AI_HMI</t>
  </si>
  <si>
    <t>2_2_LCHW_CHP2_3_I_AI_HMI</t>
  </si>
  <si>
    <t>2_2_LCHW_CHP2_4_I_AI_HMI</t>
  </si>
  <si>
    <t>LCHW二次泵电机频率_4</t>
  </si>
  <si>
    <t>2_2_LCHW_CP_1_I_AI_HMI</t>
  </si>
  <si>
    <t>2_2_LCHW_CP_2_I_AI_HMI</t>
  </si>
  <si>
    <t>2_2_LCHW_CP_3_I_AI_HMI</t>
  </si>
  <si>
    <t>2_2_LCHW_CP_4_I_AI_HMI</t>
  </si>
  <si>
    <t>LCHW冷却泵电机频率_4</t>
  </si>
  <si>
    <t>2_R_CW_F7_I_AI_HMI</t>
  </si>
  <si>
    <t>LCHW冷却塔电机频率_7</t>
  </si>
  <si>
    <t>2_R_CW_F8_I_AI_HMI</t>
  </si>
  <si>
    <t>LCHW冷却塔电机频率_8</t>
  </si>
  <si>
    <t>2_R_CW_F9_I_AI_HMI</t>
  </si>
  <si>
    <t>LCHW冷却塔电机频率_9</t>
  </si>
  <si>
    <t>2_R_CW_F10_I_AI_HMI</t>
  </si>
  <si>
    <t>LCHW冷却塔电机频率_10</t>
  </si>
  <si>
    <t>2_R_CW_F11_I_AI_HMI</t>
  </si>
  <si>
    <t>LCHW冷却塔电机频率_11</t>
  </si>
  <si>
    <t>2_R_CW_F12_I_AI_HMI</t>
  </si>
  <si>
    <t>LCHW冷却塔电机频率_12</t>
  </si>
  <si>
    <t>CUS_LCHW_SWT</t>
  </si>
  <si>
    <t>2_2_LS1_TIT1_I_AI_HMI</t>
  </si>
  <si>
    <t>CUS_MHW_SWT</t>
  </si>
  <si>
    <t>2_2_LR1_TIT1_I_AI_HMI</t>
  </si>
  <si>
    <t>2_2_CWS1_PIT1_I_AI_HMI</t>
  </si>
  <si>
    <t>LCHW主管道流量</t>
  </si>
  <si>
    <t>12°C水</t>
  </si>
  <si>
    <t>2_2_MR1_FIT1_I_AI_HMI_CALCULATE</t>
  </si>
  <si>
    <t xml:space="preserve">2_2_MR1_FIT1_I_AI_HMI/3600  </t>
  </si>
  <si>
    <t>2_2_MR1_FIT1_I_AI_HMI</t>
  </si>
  <si>
    <t>STIC_FAB_MENERGY_POWER_CONSUMPTION</t>
  </si>
  <si>
    <t>CUB_F3_MV_E30AD_PM\MMTR1\DmdWh|CUB_F3_MV_E30AC_PM\MMTR1\DmdWh|CUB_F3_MV_E30AB_PM\MMTR1\DmdWh|CUB_F3_MV_E40AB_PM\MMTR1\DmdWh|CUB_F3_MV_E40AC_PM\MMTR1\DmdWh</t>
  </si>
  <si>
    <t>CUB_F3_MV_E3OAD_PM\MMTRI\DmdWh+CUB_F3_MV_E3OAC_PM\MMTR1\Dmdwh+CUBF3MVE3OABPM\MMTRI\Dmdwh+CUBF3_MV_E40AB_PM\MMTRI\DmdWh+CUBF3MVE4OACPM\MMTRI\DmdWh+时间积分（2_2_MCHW_CHP2_6_MC_p
2_2_MCHW_RHP_2_MC_p
2_2_MCHW_RHP_3_MC_p
2_2_MCHW_RHP_1_MC_p
2_2_MCHW_CHP_6_MC_p
2_3_MCHW_CHP2_1_MC_p
2_2_MCHW_CHP_3_MC_p
2_2_MCHW_CHP_5_MC_p
2_2_MCHW_CHP_2_MC_p
2_2_MCHW_CHP_1_MC_p
2_2_MCHW_RCP_3_MC_p
2_2_MCHW_RCP_2_MC_p
2_2_MCHW_CP_3_MC_p
2_2_MCHW_RCP_1_MC_p
2_2_MCHW_CP_2_MC_p
2_2_MCHW_CHP2_4_MC_p
2_2_MCHW_CHP2_3_MC_p
2_2_MCHW_CHP_4_MC_p
2_2_MCHW_CP_1_MC_p
2_2_MCHW_CHP2_5_MC_p）</t>
  </si>
  <si>
    <t>CUB_F3_MV_E3OAD_PM\MMTRI\DmdWh</t>
  </si>
  <si>
    <t>2_2_MWES_FIT1_I_AI_HMI_CALCULATE</t>
  </si>
  <si>
    <t>2_2_MWES_FIT1_I_AI_HMI/3600</t>
  </si>
  <si>
    <t>2_2_MWES_FIT1_I_AI_HMI</t>
  </si>
  <si>
    <t>2_2_MWS_FIT1_I_AI_HMI_CALCULATE</t>
  </si>
  <si>
    <t>中温冷冻水系统RO消耗量</t>
  </si>
  <si>
    <t>2_2_MWS_FIT1_I_AI_HMI/3600</t>
  </si>
  <si>
    <t>2_2_MWS_FIT1_I_AI_HMI</t>
  </si>
  <si>
    <t>STIC_FAB_MID_SYS_COP</t>
  </si>
  <si>
    <t>1.163*（状态1*频率1/50+状态2*频率2/50+状态3*频率3/50状态4*频率4/50+状态5*频率5/50+状态6*频率6/50）*710*（（（状态7*温度1+状态8*温度2+状态9*温度3+状态10*温度4+状态111*温度5+状态12*温度6）/状态为1的个数）-（状态7*温度1+状态8*温度2+状态9*温度3+状态10*温度4+状态111*温度5+状态12*温度6）/状态为1的个数））
状态1-12：
2_2_MCHW_CHP_1_M_stop2run
2_2_MCHW_CHP_2_M_stop2run
2_2_MCHW_CHP_3_M_stop2run
2_2_MCHW_CHP_4_M_stop2run
2_2_MCHW_CHP_5_M_stop2run
2_2_MCHW_CHP_6_M_stop2run
2_2_MCHW_CH_1_M_RUN
2_2_MCHW_CH_2_M_RUN
2_2_MCHW_CH_3_M_RUN
2_2_MCHW_CH_4_M_RUN
2_2_MCHW_CHR_1_M_RUN
2_2_MCHW_CHR_2_M_RUN
频率1-6：
2_2_MCHW_CHP_1_I_AI_HMI
2_2_MCHW_CHP_2_I_AI_HMI
2_2_MCHW_CHP_3_I_AI_HMI
2_2_MCHW_CHP_4_I_AI_HMI
2_2_MCHW_CHP_5_I_AI_HMI
2_2_MCHW_CHP_6_I_AI_HMI
温度1-12：
2_2_MCHW_CH_1_M_L_C_W_IN_TT
2_2_MCHW_CH_2_M_L_C_W_IN_TT
2_2_MCHW_CH_3_M_L_C_W_IN_TT
2_2_MCHW_CH_4_M_L_C_W_IN_TT
2_2_MCHW_CHR_1_M_L_C_W_IN_TT
2_2_MCHW_CHR_2_M_L_C_W_IN_TT
2_2_MCHW_CH_1_M_L_C_W_OUT_TT
2_2_MCHW_CH_2_M_L_C_W_OUT_TT
2_2_MCHW_CH_3_M_L_C_W_OUT_TT
2_2_MCHW_CH_4_M_L_C_W_OUT_TT
2_2_MCHW_CHR_1_M_L_C_W_OUT_TT
2_2_MCHW_CHR_2_M_L_C_W_OUT_TT</t>
  </si>
  <si>
    <t>2_2_MCHW_CHP_1_M_stop2run
2_2_MCHW_CHP_2_M_stop2run
2_2_MCHW_CHP_3_M_stop2run
2_2_MCHW_CHP_4_M_stop2run
2_2_MCHW_CHP_5_M_stop2run
2_2_MCHW_CHP_6_M_stop2run
2_2_MCHW_CH_1_M_RUN
2_2_MCHW_CH_2_M_RUN
2_2_MCHW_CH_3_M_RUN
2_2_MCHW_CH_4_M_RUN
2_2_MCHW_CHR_1_M_RUN
2_2_MCHW_CHR_2_M_RUN
2_2_MCHW_CHP_1_I_AI_HMI
2_2_MCHW_CHP_2_I_AI_HMI
2_2_MCHW_CHP_3_I_AI_HMI
2_2_MCHW_CHP_4_I_AI_HMI
2_2_MCHW_CHP_5_I_AI_HMI
2_2_MCHW_CHP_6_I_AI_HMI
2_2_MCHW_CH_1_M_L_C_W_IN_TT
2_2_MCHW_CH_2_M_L_C_W_IN_TT
2_2_MCHW_CH_3_M_L_C_W_IN_TT
2_2_MCHW_CH_4_M_L_C_W_IN_TT
2_2_MCHW_CHR_1_M_L_C_W_IN_TT
2_2_MCHW_CHR_2_M_L_C_W_IN_TT
2_2_MCHW_CH_1_M_L_C_W_OUT_TT
2_2_MCHW_CH_2_M_L_C_W_OUT_TT
2_2_MCHW_CH_3_M_L_C_W_OUT_TT
2_2_MCHW_CH_4_M_L_C_W_OUT_TT
2_2_MCHW_CHR_1_M_L_C_W_OUT_TT
2_2_MCHW_CHR_2_M_L_C_W_OUT_TT</t>
  </si>
  <si>
    <t>2_2_MCHW_CHP_1_M_stop2run</t>
  </si>
  <si>
    <t>2_2_MR1_TIT2_I_AI_HMI</t>
  </si>
  <si>
    <t>2_2_MS1_TIT1_I_AI_HMI</t>
  </si>
  <si>
    <t>2_2_MCHW_CHP_1_I_AI_HMI</t>
  </si>
  <si>
    <t>2_2_MCHW_CHP_2_I_AI_HMI</t>
  </si>
  <si>
    <t>2_2_MCHW_CHP_3_I_AI_HMI</t>
  </si>
  <si>
    <t>2_2_MCHW_CHP_4_I_AI_HMI</t>
  </si>
  <si>
    <t>2_2_MCHW_CHP2_3_I_AI_HMI</t>
  </si>
  <si>
    <t>2_2_MCHW_CHP2_4_I_AI_HMI</t>
  </si>
  <si>
    <t>2_2_MCHW_CHP2_5_I_AI_HMI</t>
  </si>
  <si>
    <t>2_2_MCHW_CHP2_6_I_AI_HMI</t>
  </si>
  <si>
    <t>2_2_MCHW_CP_1_I_AI_HMI</t>
  </si>
  <si>
    <t>2_2_MCHW_CP_2_I_AI_HMI</t>
  </si>
  <si>
    <t>2_2_MCHW_CP_3_I_AI_HMI</t>
  </si>
  <si>
    <t>2_2_MCHW_RCP_1_I_AI_HMI</t>
  </si>
  <si>
    <t>2_2_MCHW_RCP_2_I_AI_HMI</t>
  </si>
  <si>
    <t>2_2_MCHW_RCP_3_I_AI_HMI</t>
  </si>
  <si>
    <t>2_R_CW_F1_I_AI_HMI</t>
  </si>
  <si>
    <t>2_R_CW_F2_I_AI_HMI</t>
  </si>
  <si>
    <t>2_R_CW_F3_I_AI_HMI</t>
  </si>
  <si>
    <t>2_R_CW_F4_I_AI_HMI</t>
  </si>
  <si>
    <t>2_R_CW_F5_I_AI_HMI</t>
  </si>
  <si>
    <t>2_R_CW_F6_I_AI_HMI</t>
  </si>
  <si>
    <t>主管道供水温度</t>
  </si>
  <si>
    <t>直读</t>
  </si>
  <si>
    <t>主管道回水温度</t>
  </si>
  <si>
    <t xml:space="preserve">2_2_MR1_FIT1_I_AI_HMI  </t>
  </si>
  <si>
    <t>38°C水</t>
  </si>
  <si>
    <t>2_B1_HW2_FIT1_I_AI_HMI_CALCULATE</t>
  </si>
  <si>
    <t>38℃热水系统</t>
  </si>
  <si>
    <t>2_B1_HW2_FIT1_I_AI_HMI/3600</t>
  </si>
  <si>
    <t>流量乘以24H</t>
  </si>
  <si>
    <t>2_B1_HW2_FIT1_I_AI_HMI</t>
  </si>
  <si>
    <t>2_B1_MCHW_RHP2_3_MC_p_8041_CALCULATE</t>
  </si>
  <si>
    <t>热水（38°C）系统电消耗量</t>
  </si>
  <si>
    <t>(2_B1_MCHW_RHP2_3_MC_p*90+
2_B1_MCHW_RHP2_2_MC_p*90+
2_B1_MCHW_RHP2_1_MC_p*90+
2_2_MCHW_RHP_1_MC_p*90+
2_2_MCHW_RHP_2_MC_p*90+
2_2_MCHW_RHP_3_MC_p)/100</t>
  </si>
  <si>
    <t>2_B1_MCHW_RHP2_3_MC_p|
2_B1_MCHW_RHP2_2_MC_p|
2_B1_MCHW_RHP2_1_MC_p|
2_2_MCHW_RHP_1_MC_p|
2_2_MCHW_RHP_2_MC_p|
2_2_MCHW_RHP_3_MC_p</t>
  </si>
  <si>
    <t>2_B1_MCHW_RHP2_3_MC_p</t>
  </si>
  <si>
    <t>2_B1_WWES_FIT1_I_AI_HMI_CALCULATE</t>
  </si>
  <si>
    <t>热水（38°C）系统自来水消耗量</t>
  </si>
  <si>
    <t>2_B1_WWES_FIT1_I_AI_HMI/3600</t>
  </si>
  <si>
    <t>2_B1_WWES_FIT1_I_AI_HMI</t>
  </si>
  <si>
    <t>2_B1_WWS_FIT2_I_AI_HMI_CALCULATE</t>
  </si>
  <si>
    <t>热水（38°C）系统RO水消耗量</t>
  </si>
  <si>
    <t>2_B1_WWS_FIT2_I_AI_HMI/3600</t>
  </si>
  <si>
    <t>2_B1_WWS_FIT2_I_AI_HMI</t>
  </si>
  <si>
    <t>无法计算，删除指标</t>
  </si>
  <si>
    <t>90°C水</t>
  </si>
  <si>
    <t>1A_4_MAU001_TCV04_I_AI_HMI_5006_CALCULATE</t>
  </si>
  <si>
    <t>热水（38°C）系统热水（90°）消耗量</t>
  </si>
  <si>
    <t>缺少点位无法计算，新点位接入中</t>
  </si>
  <si>
    <t>GJ公式 ：（( if 1A_4_MAU001_TCV4_I_AI_HMI ＞ 1% ， 1.2*1.005*(1A_4_MAU001_MT04_T_AI_HMI-1A_4_MAU001_MT02_H_AI_HMI)*( ( 1A_4_MAU001_F01_I_AI_HMI / 50 )*(3000)+7000  )/3600 )+
( if 1A_4_MAU002_TCV4_I_AI_HMI ＞ 1% ， 1.2*1.005*(1A_4_MAU002_MT04_T_AI_HMI-1A_4_MAU002_MT02_H_AI_HMI)*( ( 1A_4_MAU002_F01_I_AI_HMI / 50 )*(3000)+7000 )/3600 )+
( if 1A_4_MAU003_TCV4_I_AI_HMI ＞ 1% ， 1.2*1.005*(1A_4_MAU003_MT04_T_AI_HMI-1A_4_MAU003_MT02_H_AI_HMI)*( ( 1A_4_MAU003_F01_I_AI_HMI/ 50 )*(3000)+7000  )/3600 )+
( if 1A_4_MAU004_TCV4_I_AI_HMI ＞ 1% ， 1.2*1.005*(1A_4_MAU004_MT04_T_AI_HMI-1A_4_MAU004_MT02_H_AI_HMI)*( ( 1A_4_MAU004_F01_I_AI_HMI / 50 )*(3000)+7000  )/3600 )+
( if 1A_4_MAU005_TCV4_I_AI_HMI ＞ 1% ，1.2*1.005*(1A_4_MAU005_MT04_T_AI_HMI-1A_4_MAU005_MT02_H_AI_HMI)*( ( 1A_4_MAU005_F01_I_AI_HMI / 50 )*(1-0.7)+7000  )/3600 )）的时间积分*0.0036</t>
  </si>
  <si>
    <t>热水（90°C）系统市政热水消耗量</t>
  </si>
  <si>
    <t>热水（90°C）系统市政蒸汽消耗量</t>
  </si>
  <si>
    <t>STEAM_OD_data</t>
  </si>
  <si>
    <t>2_B1_HHW1_TRC5_I_AI_HMI</t>
  </si>
  <si>
    <t>板换阀门开度_5</t>
  </si>
  <si>
    <t>2_B1_HHW1_TRC6_I_AI_HMI</t>
  </si>
  <si>
    <t>板换阀门开度_6</t>
  </si>
  <si>
    <t>2_B1_HHW1_TRC7_I_AI_HMI</t>
  </si>
  <si>
    <t>板换阀门开度_7</t>
  </si>
  <si>
    <t>2_B1_HHW1_TRC8_I_AI_HMI</t>
  </si>
  <si>
    <t>板换阀门开度_8</t>
  </si>
  <si>
    <t>2_B1_WWS_TIT1_I_AI_HMI</t>
  </si>
  <si>
    <t>2_B1_WWR_TIT1_I_AI_HMI</t>
  </si>
  <si>
    <t>2_B1_WWS1_PIT1_I_AI_HMI</t>
  </si>
  <si>
    <t>2_2_MCHW_RHP_1_I_AI_HMI</t>
  </si>
  <si>
    <t>2_2_MCHW_RHP_2_I_AI_HMI</t>
  </si>
  <si>
    <t>2_2_MCHW_RHP_3_I_AI_HMI</t>
  </si>
  <si>
    <t>2_B1_MCHW_RHP2_1_I_AI_HMI</t>
  </si>
  <si>
    <t>二次泵电机频率_1</t>
  </si>
  <si>
    <t>2_B1_MCHW_RHP2_2_I_AI_HMI</t>
  </si>
  <si>
    <t>二次泵电机频率_2</t>
  </si>
  <si>
    <t>2_B1_MCHW_RHP2_3_I_AI_HMI</t>
  </si>
  <si>
    <t>二次泵电机频率_3</t>
  </si>
  <si>
    <t>2_B1_HW1_FIT1_I_AI_HMI_CALCULATE</t>
  </si>
  <si>
    <t>90℃热水系统</t>
  </si>
  <si>
    <t>2_B1_HW1_FIT1_I_AI_HMI/3600</t>
  </si>
  <si>
    <t>2_B1_HW1_FIT1_I_AI_HMI</t>
  </si>
  <si>
    <t>STIC_FAB_HENERGY_POWER_CONSUMPTION</t>
  </si>
  <si>
    <t>热水(90℃)系统电消耗量</t>
  </si>
  <si>
    <t xml:space="preserve">（2_B1_HHW_CP_3_MC_p*55+
2_B1_HHW_CP_2_MC_p*55+
2_B1_HHW_CP_1_MC_p*55+
2_B1_HHW_CP_4_MC_p*55）/100 </t>
  </si>
  <si>
    <t>2_B1_HHW_CP_3_MC_p|2_B1_HHW_CP_2_MC_p|2_B1_HHW_CP_1_MC_p|2_B1_HHW_CP_4_MC_p</t>
  </si>
  <si>
    <t>2_B1_HHW_CP_3_MC_p|
2_B1_HHW_CP_2_MC_p|
2_B1_HHW_CP_1_MC_p|
2_B1_HHW_CP_4_MC_p</t>
  </si>
  <si>
    <t>2_B1_HHW_CP_3_MC_p</t>
  </si>
  <si>
    <t>2_B1_HWES_FIT1_I_AI_HMI_CALCULATE</t>
  </si>
  <si>
    <t>热水(90℃)系统自来水消耗量</t>
  </si>
  <si>
    <t>2_B1_HWES_FIT1_I_AI_HMI/3600</t>
  </si>
  <si>
    <t>2_B1_HWES_FIT1_I_AI_HMI</t>
  </si>
  <si>
    <t>2_B1_HWS_FIT1_I_AI_HMI_CALCULATE</t>
  </si>
  <si>
    <t>热水(90℃)系统RO水消耗量</t>
  </si>
  <si>
    <t>2_B1_HWS_FIT1_I_AI_HMI/3600</t>
  </si>
  <si>
    <t>2_B1_HWS_FIT1_I_AI_HMI</t>
  </si>
  <si>
    <t>2_B1_HHW1_TRC1_I_AI_HMI</t>
  </si>
  <si>
    <t>2_B1_HHW1_TRC2_I_AI_HMI</t>
  </si>
  <si>
    <t>2_B1_HHW1_TRC3_I_AI_HMI</t>
  </si>
  <si>
    <t>2_B1_HHW1_TRC4_I_AI_HMI</t>
  </si>
  <si>
    <t>2_B1_HWS1_TIT1_I_AI_HMI</t>
  </si>
  <si>
    <t>2_B1_HWR_TIT1_I_AI_HMI</t>
  </si>
  <si>
    <t>2_B1_HHW1_FIR1_I_AI_HMI</t>
  </si>
  <si>
    <t xml:space="preserve">2_B1_HHW1_FIR1_I_AI_HMI
</t>
  </si>
  <si>
    <t>CUS_MHW_MSWP</t>
  </si>
  <si>
    <t>2_B1_HWS1_PIT1_I_AI_HMI</t>
  </si>
  <si>
    <t>2_B1_HHW_CP_1_I_AI_HMI</t>
  </si>
  <si>
    <t>2_B1_HHW_CP_2_I_AI_HMI</t>
  </si>
  <si>
    <t>2_B1_HHW_CP_3_I_AI_HMI</t>
  </si>
  <si>
    <t>2_B1_HHW_CP_4_I_AI_HMI</t>
  </si>
  <si>
    <t>缺少点位无法计算</t>
  </si>
  <si>
    <t>2_R_CW_F11_MC_p_3217_CALCULATE</t>
  </si>
  <si>
    <t>CW冷却水系统</t>
  </si>
  <si>
    <t xml:space="preserve">（2_R_CW_F11_MC_p*45+
2_R_CW_F10_MC_p*45+
2_R_CW_F9_MC_p*45+
2_R_CW_F8_MC_p*45+
2_R_CW_F7_MC_p*45+
2_R_CW_F5_MC_p*45+
2_R_CW_F6_MC_p*45+
2_R_CW_F2_MC_p*45+
2_R_CW_F4_MC_p*45+
2_R_CW_F1_MC_p*45+
2_R_CW_F12_MC_p*45+
2_R_CW_F3_MC_p）/100 /3600 </t>
  </si>
  <si>
    <t xml:space="preserve">（2_R_CW_F11_MC_p*45+
2_R_CW_F10_MC_p*45+
2_R_CW_F9_MC_p*45+
2_R_CW_F8_MC_p*45+
2_R_CW_F7_MC_p*45+
2_R_CW_F5_MC_p*45+
2_R_CW_F6_MC_p*45+
2_R_CW_F2_MC_p*45+
2_R_CW_F4_MC_p*45+
2_R_CW_F1_MC_p*45+
2_R_CW_F12_MC_p*45+
2_R_CW_F3_MC_p）/100
</t>
  </si>
  <si>
    <t>2_R_CW_F11_MC_p|2_R_CW_F10_MC_p|2_R_CW_F9_MC_p|2_R_CW_F8_MC_p|2_R_CW_F7_MC_p|2_R_CW_F5_MC_p|2_R_CW_F6_MC_p|2_R_CW_F2_MC_p|2_R_CW_F4_MC_p|2_R_CW_F1_MC_p|2_R_CW_F12_MC_p|2_R_CW_F3_MC_p</t>
  </si>
  <si>
    <t>2_R_CW_F11_MC_p</t>
  </si>
  <si>
    <t>1A_1_NMAUAH1_F1_M_stop2run_3088_CALCULATE
@鲜于文攀</t>
  </si>
  <si>
    <t>（ if 1A_1_NMAUAH1_F1_M_stop2run=1，	15的时间积分
if 1A_1_NMAUAH1_P1_M_stop2run=1，	1.1的时间积分
if 1A_1_NMAUAH2_F1_M_stop2run=1，	15的时间积分
if 1A_1_NMAUAH2_P1_M_stop2run=1，	1.1的时间积分
if 1A_1_NMAUAH3_F1_M_stop2run=1，	15的时间积分
if 1A_1_NMAUAH3_P1_M_stop2run=1，	1.1的时间积分
if 1A_1_NMAUAH4_F1_M_stop2run=1，	15的时间积分
if 1A_1_NMAUAH4_P1_M_stop2run=1，	1.1的时间积分
if 1A_1_NMAUAH5_F1_M_stop2run=1，	15的时间积分
if 1A_1_NMAUAH5_P1_M_stop2run=1，	1.1的时间积分
if 1A_1_NMAUAH6_F1_M_stop2run=1，	15的时间积分
if 1A_1_NMAUAH6_P1_M_stop2run=1，	1.1的时间积分
if 1A_1_AHUAH1_F1_M_stop2run=1， 4的时间积分
if 1A_4_AHUAH1_F1_M_stop2run=1，5.5的时间积分
if 1A_4_AHUAH2_F1_M_stop2run=1，5.5的时间积分
if 1A_1_AHUAH7_F1_M_stop2run=1，5.5的时间积分
if 1A_1_AHUAH2_F1_M_stop2run=1，4的时间积分
if 1A_1_AHUAH3_F1_M_stop2run=1，4的时间积分
if 1A_1_AHUAH4_F1_M_stop2run=1，4的时间积分
if 1A_B1_AHUAH1_F1_M_stop2run=1，15的时间积分
if 1A_B1_AHUAH2_F1_M_stop2run=1，15的时间积分
if 1A_1_AHUAH5_F1_M_stop2run=1，5.5的时间积分
if1A_1_AHUAH6_F1_M_stop2run=1，5.5的时间积分
if 1A_4_AHUAH3_F1_M_stop2run=1，5.5的时间积分
if 1A_4_AHUAH4_F1_M_stop2run=1，5.5的时间积分
if 1A_4_AHUAH5_F1_M_stop2run=1，1.5的时间积分 ）</t>
  </si>
  <si>
    <t>1A_1_NMAUAH1_F1_M_stop2run</t>
  </si>
  <si>
    <t>正常</t>
  </si>
  <si>
    <t>FAB一般空调系统（NMAU、AHU）90°水消耗量</t>
  </si>
  <si>
    <t>kw</t>
  </si>
  <si>
    <t>1A_1_NMAUAH1_TCV1_I_AI_HMI</t>
  </si>
  <si>
    <t>负，外-内温差为负</t>
  </si>
  <si>
    <t>1A_1_AHUAH1_TCV1_I_AI_HMI_1503_CALCULATE</t>
  </si>
  <si>
    <t>FAB一般空调系统（NMAU、AHU）12℃水消耗量</t>
  </si>
  <si>
    <t>1A_1_AHUAH1_TCV1_I_AI_HMI</t>
  </si>
  <si>
    <t>应该有数据但没有显示</t>
  </si>
  <si>
    <t>1A_1_NMAUAH1_TCV2_I_AI_HMI_4659_CALCULATE</t>
  </si>
  <si>
    <t>FAB一般空调系统（NMAU、AHU）6℃水消耗量</t>
  </si>
  <si>
    <t>1A_1_NMAUAH1_TCV2_I_AI_HMI</t>
  </si>
  <si>
    <t>1A_1_NMAUAH1_FT1_I_AI_HMI_8722_CALCULATE</t>
  </si>
  <si>
    <t xml:space="preserve">（ 1A_1_NMAUAH1_FT1_I_AI_HMI+
1A_1_NMAUAH2_FT1_I_AI_HMI+
1A_1_NMAUAH3_FT1_I_AI_HMI+
1A_1_NMAUAH4_FT1_I_AI_HMI+
1A_1_NMAUAH5_FT1_I_AI_HMI+
1A_1_NMAUAH6_FT1_I_AI_HMI ）/3600  </t>
  </si>
  <si>
    <t>1A_1_NMAUAH1_FT1_I_AI_HMI</t>
  </si>
  <si>
    <t>1A_B1_OSA_F01_M_stop2run_5816_CALCULATE
@鲜于文攀</t>
  </si>
  <si>
    <t>FAB一般排风系统（事故排、一般排）电消耗量</t>
  </si>
  <si>
    <t xml:space="preserve">（ if 2_3_AHUAH1_F1_M_stop2run = 1,	((50-2_3_AHUAH1_F1_I_AI_HMI) * 0.88  + 1.32)	
if 2_3_AHUAH2_F1_M_stop2run = 1,	((50-2_3_AHUAH2_F1_I_AI_HMI )* 0.88  +1.32)	
if 2_3_AHUAH3_F1_M_stop2run = 1,	((50-2_3_AHUAH3_F1_I_AI_HMI )* 0.88  +1.32)	
if 2_3_AHUAH4_F1_M_stop2run = 1,	((50-2_3_AHUAH4_F1_I_AI_HMI )* 0.88 +1.32)	
if 2_3_AHUAH5_F1_M_stop2run = 1,	((50-2_3_AHUAH5_F1_I_AI_HMI )* 1.6  +2.4)	
if 2_3_AHUAH6_F1_M_stop2run = 1,	((50-2_3_AHUAH6_F1_I_AI_HMI )* 1.6  + 2.4)	
</t>
  </si>
  <si>
    <t>1A_B1_OSA_F01_M_stop2run</t>
  </si>
  <si>
    <t>2_3_AHUAH1_F1_I_AI_HMI_7387_CALCULATE
@鲜于文攀</t>
  </si>
  <si>
    <t>if 2_3_AHUAH1_F1_M_stop2run = 1,	((50-2_3_AHUAH1_F1_I_AI_HMI) * 0.88  + 1.32)	
if 2_3_AHUAH2_F1_M_stop2run = 1,	((50-2_3_AHUAH2_F1_I_AI_HMI )* 0.88  +1.32)	
if 2_3_AHUAH3_F1_M_stop2run = 1,	((50-2_3_AHUAH3_F1_I_AI_HMI )* 0.88  +1.32)	
if 2_3_AHUAH4_F1_M_stop2run = 1,	((50-2_3_AHUAH4_F1_I_AI_HMI )* 0.88 +1.32)	
if 2_3_AHUAH5_F1_M_stop2run = 1,	((50-2_3_AHUAH5_F1_I_AI_HMI )* 1.6  +2.4)	
if 2_3_AHUAH6_F1_M_stop2run = 1,	((50-2_3_AHUAH6_F1_I_AI_HMI )* 1.6  + 2.4)	</t>
  </si>
  <si>
    <t>2_3_AHUAH1_F1_I_AI_HMI</t>
  </si>
  <si>
    <t>CUB一般空调系统（NMAU、AHU、FCU）90°水消耗量</t>
  </si>
  <si>
    <t>2_3_AHUAH1_TCV1_I_AI_HMI</t>
  </si>
  <si>
    <t>负</t>
  </si>
  <si>
    <t>2_3_AHUAH1_TCV1_I_AI_HMI_2708_CALCULATE</t>
  </si>
  <si>
    <t>CUB一般空调系统（NMAU、AHU、FCU）12℃水消耗量</t>
  </si>
  <si>
    <t>2_3_AHUAH1_F1_I_AI_HMI_7604_CALCULATE</t>
  </si>
  <si>
    <t>CUB一般空调系统（NMAU、AHU、FCU）产生风量</t>
  </si>
  <si>
    <t>（((2_3_AHUAH1_F1_I_AI_HMI/50)*2100+4900+((2_3_AHUAH2_F1_I_AI_HMI/50)*2100+4900+((2_3_AHUAH3_F1_I_AI_HMI/50)*2100+4900+((2_3_AHUAH4_F1_I_AI_HMI/50)*2100+4900+((2_3_AHUAH5_F1_I_AI_HMI/50)*2100+4900+((2_3_AHUAH6_F1_I_AI_HMI/50)*2100+4900 ）/3600</t>
  </si>
  <si>
    <t>2_3_AHUAH1_F1_I_AI_HMI|2_3_AHUAH2_F1_I_AI_HMI|2_3_AHUAH3_F1_I_AI_HMI|2_3_AHUAH4_F1_I_AI_HMI|2_3_AHUAH5_F1_I_AI_HMI|2_3_AHUAH6_F1_I_AI_HMI</t>
  </si>
  <si>
    <t>2_4_GEX_F04_M_stop2run_2133_CALCULATE
@鲜于文攀</t>
  </si>
  <si>
    <t>（ 2_R_GEX_F01_M_stop2run * ,	2.1 +
 2_4_GEX_F04_M_stop2run * ,	0.3 +
 2_1_GEX_F03_M_stop2run * ,	1 +
 2_B1_GEX_F02_M_stop2run * ,	10.5 +
 2_4_GEX_F03_M_stop2run * ,	0.3 +
 2_4_GEX_F02_M_stop2run * ,	3 +
 2_4_GEX_F01_M_stop2run * ,	3 +
 2_1_GEX_F04_M_stop2run * ,	1 +
 2_3_GEX_F01_M_stop2run * ,	1 +
 2_3_GEX_F02_M_stop2run * ,	5 +
 2_3_GEX_F03_M_stop2run * ,	0.3 +
 2_3_GEX_F04_M_stop2run * ,	2.7 +
 2_1_GEX_F02_M_stop2run * ,	5 +
 2_1_GEX_F01_M_stop2run * ,	5 +
 2_B1_GEX_F01_M_stop2run * ,	1.5 +
 2_2_GEX_F01_M_stop2run * ,	3.7 +
 2_2_GEX_F02_M_stop2run * ,	3.7 +
 2_2_GEX_F03_M_stop2run * ,	3.7 +
 2_2_GEX_F04_M_stop2run * ,	3.7 +
 2_4_GEX_F05_M_stop2run * ,	0.3 +
 2_4_GEX_F06_M_stop2run * ,	0.3  ）平均求和</t>
  </si>
  <si>
    <t>PMD一般空调系统（NMAU、AHU、FCU）</t>
  </si>
  <si>
    <t>PMD一般空调系统（NMAU、AHU、FCU）电消耗量</t>
  </si>
  <si>
    <t>PMD一般空调系统（NMAU、AHU、FCU）90°水消耗量</t>
  </si>
  <si>
    <t>PMD一般空调系统（NMAU、AHU、FCU））12℃水消耗量</t>
  </si>
  <si>
    <t>PMD一般空调系统（NMAU、AHU、FCU）6℃水消耗量</t>
  </si>
  <si>
    <t>PMD一般空调系统（NMAU、AHU、FCU）产出风量</t>
  </si>
  <si>
    <t>PMD一般排风系统（事故排、一般排）电消耗量</t>
  </si>
  <si>
    <t>PMD车库一般排风系统电消耗量</t>
  </si>
  <si>
    <t>2_4_GEX_F04_M_stop2run</t>
  </si>
  <si>
    <t>3_1_MAUAH1_F1_M_stop2run_8803_CALCULATE
@鲜于文攀</t>
  </si>
  <si>
    <t>( 3_1_MAUAH1_F1_M_stop2run * 5.5 +
3_1_MAUAH2_F1_M_stop2run *5.5 +
3_1_MAUAH2_P1_M_stop2run * 0.55 +
4_1_MAUAH1_F1_M_stop2run *3 +
4_1_MAUAH1_P1_M_stop2run *0.55 +
4_1_MAUAH2_F1_M_stop2run *3 +
4_1_MAUAH2_P1_M_stop2run * 0.55 ) 平均求和 @鲜于文攀已经更新 20250827</t>
  </si>
  <si>
    <t>3_1_MAUAH1_F1_M_stop2run</t>
  </si>
  <si>
    <t>正常范围</t>
  </si>
  <si>
    <t>1A_1_NMAUAH1_TCV1_I_AI_HMI_7454_CALCULATE</t>
  </si>
  <si>
    <t>HPM/SGS一般空调系统（NMAU、AHU、FCU）90°水消耗量</t>
  </si>
  <si>
    <t>1A_1_NMAUAH1_TCV3_I_AI_HMI_7362_CALCULATE</t>
  </si>
  <si>
    <t>HPM/SGS一般空调系统（NMAU、AHU、FCU）12℃水消耗量</t>
  </si>
  <si>
    <t>1A_1_NMAUAH1_TCV3_I_AI_HMI</t>
  </si>
  <si>
    <t>删除不用使用6度水</t>
  </si>
  <si>
    <t>1A_1_NMAUAH1_TCV2_I_AI_HMI_7638_CALCULATE</t>
  </si>
  <si>
    <t>HPM/SGS一般空调系统（NMAU、AHU、FCU）6℃水消耗量</t>
  </si>
  <si>
    <t>3_1_MAUAH1_FT1_I_AI_HMI_2966_CALCULATE</t>
  </si>
  <si>
    <t xml:space="preserve">（ 3_1_MAUAH1_FT1_I_AI_HMI+
3_1_MAUAH2_FT1_I_AI_HMI+
4_1_MAUAH1_FT1_H_AI_HMI+
4_1_MAUAH2_FT1_I_AI_HMI ） / 3600  </t>
  </si>
  <si>
    <t>3_1_MAUAH1_FT1_I_AI_HMI_2966</t>
  </si>
  <si>
    <t>HPM/SGS一般排风系统（事故排、一般排</t>
  </si>
  <si>
    <t>3_R_GEX_F01_M_stop2run_7620_CALCULATE
@鲜于文攀</t>
  </si>
  <si>
    <t>HPM/SGS一般排风系统（事故排、一般排）电消耗量</t>
  </si>
  <si>
    <t>（ 3_R_GEX_F01_M_stop2run * 0.37 + 
3_R_GEX_F02_M_stop2run * 0.37 + 
3_R_GEX_F03_M_stop2run * 0.37 + 
3_R_GEX_F04_M_stop2run * 0.37 + 
3_R_GEX_F05_M_stop2run * 0.37 + 
3_R_GEX_F06_M_stop2run * 0.37 + 
3_R_GEX_F07_M_stop2run * 0.37 + 
3_R_GEX_F08_M_stop2run * 0.37 + 
3_R_GEX_F09_M_stop2run * 0.37 + 
3_R_GEX_F10_M_stop2run * 0.37 + 
3_R_GEX_F11_M_stop2run * 0.37 + 
3_R_GEX_F12_M_stop2run * 0.37 + 
3_R_GEX_F13_M_stop2run * 0.37 + 
3_R_GEX_F14_M_stop2run * 0.37 + 
3_R_GEX_F15_M_stop2run * 0.37 + 
3_R_GEX_F16_M_stop2run * 0.37 + 
3_R_EEX_F01_M_stop2run * 0.37 + 
3_R_EEX_F02_M_stop2run * 0.37 + 
3_R_EEX_F03_M_stop2run * 0.37 + 
3_R_EEX_F04_M_stop2run * 0.37 + 
3_R_EEX_F05_M_stop2run * 0.37 + 
3_R_EEX_F06_M_stop2run * 0.37 + 
3_R_EEX_F07_M_stop2run * 0.37 + 
3_R_EEX_F08_M_stop2run * 0.37 + 
3_R_EEX_F09_M_stop2run * 0.37 + 
3_R_EEX_F10_M_stop2run * 0.37 + 
3_R_EEX_F11_M_stop2run * 0.37 + 
3_R_EEX_F12_M_stop2run * 0.37 + 
3_R_EEX_F13_M_stop2run * 0.37 + 
3_R_EEX_F14_M_stop2run * 0.37 + 
3_R_EEX_F15_M_stop2run * 0.37 + 
3_R_EEX_F16_M_stop2run * 0.37 + 
3_R_EEX_F17_M_stop2run * 0.37 + 
3_R_EEX_F18_M_stop2run * 0.37 + 
3_R_EEX_F19_M_stop2run * 0.37 + 
3_R_EEX_F20_M_stop2run * 0.37 + 
3_R_EEX_F21_M_stop2run * 7.5 +
4_R_GEX_F01_M_stop2run * 0.37 + 
4_R_GEX_F02_M_stop2run * 0.37 + 
4_R_GEX_F03_M_stop2run * 0.37 + 
4_R_GEX_F04_M_stop2run * 0.37 + 
4_R_GEX_F05_M_stop2run * 0.37 + 
4_R_GEX_F06_M_stop2run * 0.37 + 
4_R_EEX_F01_M_stop2run * 0.37 + 
4_R_EEX_F02_M_stop2run * 0.37 + 
4_R_EEX_F03_M_stop2run * 0.37 + 
4_R_EEX_F04_M_stop2run * 0.37 + 
4_R_EEX_F05_M_stop2run * 0.37 + 
4_R_EEX_F06_M_stop2run * 0.37 + 
4_R_EEX_F07_M_stop2run * 0.37 + 
4_R_EEX_F08_M_stop2run * 0.37 + 
4_R_EEX_F09_M_stop2run * 7.5 ）开关打开时间*功率</t>
  </si>
  <si>
    <t>3_R_GEX_F01_M_stop2run_7620</t>
  </si>
  <si>
    <t>HV系统电消耗量</t>
  </si>
  <si>
    <t>STIC_FAB_PVENERGY_POWER_CONSUMPTION</t>
  </si>
  <si>
    <t xml:space="preserve">（(1A_1_PV_PMP01_MC_frq/100)*37+
(1A_1_PV_PMP02_MC_frq/100)*37+
(1A_1_PV_PMP03_MC_frq/100)*37+
(1A_1_PV_PMP04_MC_frq/100)*37）/3600 </t>
  </si>
  <si>
    <t>FAB_F4_LV_30D3_2_DM\MMTR1\DmdWh|FAB_F4_UPS_4D_1_DM\MMTR1\DmdWh|FAB_F4_UPS_3D_3_DM\MMTR1\DmdWh|FAB_F4_UPS_3D_2_DM\MMTR1\DmdWh|FAB_F4_LV_30D1_1_DM\MMTR1\DmdWh</t>
  </si>
  <si>
    <t>1A_1_PV_PMP04_MC_p|
1A_1_PV_PMP01_MC_p|
1A_1_PV_PMP03_MC_p|
1A_1_PV_PMP02_MC_p</t>
  </si>
  <si>
    <t>1A_1_PV_PMP04_MC_p</t>
  </si>
  <si>
    <t>1A_1_PV_PMP01_M_stop2run_6691_CALCULATE
@鲜于文攀</t>
  </si>
  <si>
    <t>PV系统12℃水消耗量</t>
  </si>
  <si>
    <t>（（ 1A_1_PV_PMP01_M_stop2run*0.012*4.18）+（1A_1_PV_PMP02_M_stop2run*0.012*4.18）+ （1A_1_PV_PMP03_M_stop2run*0.012*4.18）+（1A_1_PV_PMP04_M_stop2run*0.012*4.18））*60</t>
  </si>
  <si>
    <t>1A_1_PV_PMP01_M_stop2run</t>
  </si>
  <si>
    <t>16.5°C冷却水</t>
  </si>
  <si>
    <t>1A_B1_PCW_FT04_I_AI_HMI_CALCULATE</t>
  </si>
  <si>
    <t>供应</t>
  </si>
  <si>
    <t>1A_B1_PCW_FT04_I_AI_HMI/3600</t>
  </si>
  <si>
    <t>1A_B1_PCW_FT04_I_AI_HMI</t>
  </si>
  <si>
    <t>STIC_FAB_SYS_PCW</t>
  </si>
  <si>
    <t xml:space="preserve">(1A_B1_PCW_P01_I_AI_HMI*160+
1A_B1_PCW_P02_I_AI_HMI*160+
1A_B1_PCW_P03_I_AI_HMI*160+
1A_B1_PCW_P04_I_AI_HMI*160+
1A_B1_PCW_P05_I_AI_HMI*160)/100 /3600 </t>
  </si>
  <si>
    <t>FAB_F4_LV_30D3_2_DM\MMTR1\DmdWh+
FAB_F4_UPS_4D_1_DM\MMTR1\DmdWh</t>
  </si>
  <si>
    <t>STIC_FAB_PCWENERGY_POWER_CONSUMPTION</t>
  </si>
  <si>
    <t>PCW系统电消耗量（废弃）</t>
  </si>
  <si>
    <t>FAB_F4_LV_30D3_2_DM\MMTR1\DmdWh+FAB_F4_UPS_4D_1_DM\MMTR1\DmdWh</t>
  </si>
  <si>
    <t>FAB_F4_LV_30D3_2_DM\MMTR1\DmdWh|FAB_F4_UPS_4D_1_DM\MMTR1\DmdWh</t>
  </si>
  <si>
    <t xml:space="preserve">FAB_F4_LV_30D3_2_DM\MMTR1\DmdWh
FAB_F4_UPS_4D_1_DM\MMTR1\DmdWh
</t>
  </si>
  <si>
    <t>FAB_F4_LV_30D3_2_DM\MMTR1\DmdWh</t>
  </si>
  <si>
    <t>1A_4_PCW_FT01_I_AI_HMI_CALCULATE</t>
  </si>
  <si>
    <t>1A_4_PCW_FT01_I_AI_HMI/3600</t>
  </si>
  <si>
    <t>1A_4_PCW_FT01_I_AI_HMI</t>
  </si>
  <si>
    <t>1A_4_PCW_FT02_I_AI_HMI_CALCULATE</t>
  </si>
  <si>
    <t>1A_4_PCW_FT02_I_AI_HMI/3600</t>
  </si>
  <si>
    <t>1A_4_PCW_FT02_I_AI_HMI</t>
  </si>
  <si>
    <t>1A_B1_PCW_FT03_I_AI_HMI_CALCULATE</t>
  </si>
  <si>
    <t>PCW系统12℃水消耗量</t>
  </si>
  <si>
    <t>1A_B1_PCW_FT04_I_AI_HMI*5*4.18/3600*0.0036</t>
  </si>
  <si>
    <t>1A_B1_PCW_FT03_I_AI_HMI</t>
  </si>
  <si>
    <t>STIC_FAB_EPIENERGY_POWER_CONSUMPTION</t>
  </si>
  <si>
    <t>STIC_UPW2_BACKWATER_EMISSION</t>
  </si>
  <si>
    <t>1A_4_PGEX_E_F01_MC_p|1A_4_PGEX_E_F02_MC_p</t>
  </si>
  <si>
    <t>1A_4_PGEX_E_F01_MC_p
1A_4_PGEX_E_F02_MC_p</t>
  </si>
  <si>
    <t>1A_4_PGEX_E_F01_MC_p</t>
  </si>
  <si>
    <t>EPI酸性废气处理系统</t>
  </si>
  <si>
    <t>STIC_FAB_SEPIENERGY_POWER_CONSUMPTION</t>
  </si>
  <si>
    <t>EPI酸性废气处理系统电消耗量</t>
  </si>
  <si>
    <t xml:space="preserve">（1A_4_SEX_E_F01_MC_p*22+
1A_4_SEX_E_F02_MC_p*22+
1A_4_SEX_E_F03_MC_p*22）/100  /3600 </t>
  </si>
  <si>
    <t>1A_4_SEX_E_F01_MC_p|
1A_4_SEX_E_F02_MC_p|
1A_4_SEX_E_F03_MC_p</t>
  </si>
  <si>
    <t>1A_4_SEX_E_F01_MC_p
1A_4_SEX_E_F02_MC_p
1A_4_SEX_E_F03_MC_p</t>
  </si>
  <si>
    <t>1A_4_SEX_E_F01_MC_p</t>
  </si>
  <si>
    <t>STIC_FAB_PGEXENERGY_POWER_CONSUMPTION</t>
  </si>
  <si>
    <t xml:space="preserve">（1A_R_PGEX_F01_MC_p*75+
1A_R_PGEX_F02_MC_p*75+
1A_R_PGEX_F03_MC_p*75）/100  /3600 </t>
  </si>
  <si>
    <t>1A_R_PGEX_F01_MC_p|
1A_R_PGEX_F02_MC_p|
1A_R_PGEX_F03_MC_p</t>
  </si>
  <si>
    <t>1A_R_PGEX_F01_MC_p
1A_R_PGEX_F02_MC_p
1A_R_PGEX_F03_MC_p</t>
  </si>
  <si>
    <t>1A_R_PGEX_F01_MC_p</t>
  </si>
  <si>
    <t>1A_4_ASX_F01_MC_p_5034_CALCULATE</t>
  </si>
  <si>
    <t>(1A_4_ASX_F01_MC_p*15+
1A_4_ASX_F02_MC_p*15)/100/3600</t>
  </si>
  <si>
    <t>1A_4_ASX_F01_MC_p|1A_4_ASX_F02_MC_p</t>
  </si>
  <si>
    <t>1A_4_ASX_F01_MC_p
1A_4_ASX_F02_MC_p</t>
  </si>
  <si>
    <t>1A_4_ASX_F01_MC_p</t>
  </si>
  <si>
    <t>1A_4_AEX_F01_MC_p|1A_4_AEX_F02_MC_p</t>
  </si>
  <si>
    <t>1A_4_AEX_F01_MC_p
1A_4_AEX_F02_MC_p</t>
  </si>
  <si>
    <t>1A_4_AEX_F01_MC_p</t>
  </si>
  <si>
    <t>STIC_FAB_AEXENERGY_POWER_CONSUMPTION</t>
  </si>
  <si>
    <t xml:space="preserve">（1A_4_AEX_F01_MC_p*75+
1A_4_AEX_F02_MC_p*75）/100  /3600 </t>
  </si>
  <si>
    <t>时间积分（1A_4_AEX_F01_MC_p
1A_4_AEX_F02_MC_p）</t>
  </si>
  <si>
    <t>1A_4_AEX_F01_I_AI_HMI</t>
  </si>
  <si>
    <t>1A_4_AEX_F01_I_AI_HMI_9494_CALCULATE</t>
  </si>
  <si>
    <t>（if 1A_4_AEX_F02_I_AI_HMI ＞3，30000*1A_4_AEX_F01_I_AI_HMI/50/3600）+（if 1A_4_AEX_F02_I_AI_HMI ＞3，30000*1A_4_AEX_F02_I_AI_HMI/50/3600）</t>
  </si>
  <si>
    <t>STIC_FAB_SEXENERGY_POWER_CONSUMPTION</t>
  </si>
  <si>
    <t xml:space="preserve">（1A_4_SEX_F01_MC_p*110+
1A_4_SEX_F02_MC_p*110+
1A_4_SEX_F03_MC_p*110+
1A_4_SEX_F04_MC_p*110）/100  / 3600 </t>
  </si>
  <si>
    <t>1A_4_SEX_F01_MC_p|1A_4_SEX_F02_MC_p|1A_4_SEX_F03_MC_p|1A_4_SEX_F04_MC_p</t>
  </si>
  <si>
    <t>1A_4_SEX_F01_MC_p|
1A_4_SEX_F02_MC_p|
1A_4_SEX_F03_MC_p|
1A_4_SEX_F04_MC_p</t>
  </si>
  <si>
    <t>1A_4_SEX_F01_MC_p</t>
  </si>
  <si>
    <t>1A_4_SEX_F01_I_AI_HMI_6910_CALCULATE</t>
  </si>
  <si>
    <t xml:space="preserve">（ 38500+16500*1A_4_SEX_F01_I_AI_HMI/50 +
38500+16500*1A_4_SEX_F02_I_AI_HMI/50 +
38500+16500*1A_4_SEX_F03_I_AI_HMI/50 +
38500+16500*1A_4_SEX_F04_I_AI_HMI/50 ）/3600 </t>
  </si>
  <si>
    <t>1A_4_SEX_F01_I_AI_HMI|1A_4_SEX_F02_I_AI_HMI|1A_4_SEX_F03_I_AI_HMI|1A_4_SEX_F04_I_AI_HMI</t>
  </si>
  <si>
    <t>1A_4_SEX_F01_I_AI_HMI</t>
  </si>
  <si>
    <t>STIC_FAB_SYS_EXH</t>
  </si>
  <si>
    <t>FAB_F4_LV_30D1_2_DM\MMTR1\DmdWh+FAB_F4_LV_30D4_4_DM\MMTR1\DmdWh+FAB_F4_LV_40D4_1_DM\MMTR1\DmdWh+FAB_F4_UPS_2C_2_DM\MMTR1\DmdWh+FAB_F4_UPS_2D_1_DM\MMTR1\DmdWh+</t>
  </si>
  <si>
    <t>FAB_F4_LV_30D1_2_DM\MMTR1\DmdWh|FAB_F4_LV_30D4_4_DM\MMTR1\DmdWh|FAB_F4_LV_40D4_1_DM\MMTR1\DmdWh|FAB_F4_UPS_2C_2_DM\MMTR1\DmdWh|FAB_F4_UPS_2D_1_DM\MMTR1\DmdWh|</t>
  </si>
  <si>
    <t>FAB_F4_LV_30D1_2_DM\MMTR1\DmdWh</t>
  </si>
  <si>
    <t>1A_R_VEX_F01_I_AI_HMI_7120_CALCULATE</t>
  </si>
  <si>
    <t xml:space="preserve">（ 28000+12000*1A_R_VEX_F01_I_AI_HMI/50  +
28000+12000*1A_R_VEX_F02_I_AI_HMI/50 ）/3600 </t>
  </si>
  <si>
    <t>1A_R_VEX_F01_I_AI_HMI|1A_R_VEX_F02_I_AI_HMI</t>
  </si>
  <si>
    <t>1A_R_VEX_F01_I_AI_HMI</t>
  </si>
  <si>
    <t>DCC系统12°C 水消耗量</t>
  </si>
  <si>
    <t>STIC_FAB_FFU_POWER_CALCULATE</t>
  </si>
  <si>
    <t>STIC_FAB_FFU_POWER：常量点位155kW，每小时固定155kWh</t>
  </si>
  <si>
    <t>STIC_FAB_FFU_POWER</t>
  </si>
  <si>
    <t>MAU系统自来水消耗量</t>
  </si>
  <si>
    <t>STIC_FAB_UPW_FIQ_4013_ACT_4113_CALCULATE</t>
  </si>
  <si>
    <t>MAU系统RO水消耗量</t>
  </si>
  <si>
    <t>STIC_FAB_UPW_FIQ_4013_ACT-1A_4_PCW_FT02_I_AI_HMI</t>
  </si>
  <si>
    <t>STIC_FAB_UPW_FIQ_4013_ACT|1A_4_PCW_FT02_I_AI_HMI</t>
  </si>
  <si>
    <t>STIC_FAB_UPW_FIQ_4013_ACT</t>
  </si>
  <si>
    <t>MAU系统90℃水消耗量</t>
  </si>
  <si>
    <t>1A_4_MAU001_TCV01_I_AI_HMI</t>
  </si>
  <si>
    <t>1A_4_MAU001_TCV04_I_AI_HMI_2181_CALCULATE</t>
  </si>
  <si>
    <t>MAU系统38℃水消耗量</t>
  </si>
  <si>
    <t>1A_4_MAU001_TCV04_I_AI_HMI</t>
  </si>
  <si>
    <t>1A_4_MAU001_TCV03_I_AI_HMI_2777_CALCULATE</t>
  </si>
  <si>
    <t>MAU系统12℃水消耗量</t>
  </si>
  <si>
    <t>1A_4_MAU001_TCV03_I_AI_HMI</t>
  </si>
  <si>
    <t>1A_4_MAU001_TCV02_I_AI_HMI_3406_CALCULATE</t>
  </si>
  <si>
    <t>MAU系统6℃水消耗量</t>
  </si>
  <si>
    <t>1A_4_MAU001_TCV02_I_AI_HMI</t>
  </si>
  <si>
    <t>1A_4_MAU001_FT01_I_AI_HMI_8957_CALCULATE</t>
  </si>
  <si>
    <t xml:space="preserve">（ 1A_4_MAU001_FT01_I_AI_HMI+
1A_4_MAU002_FT01_I_AI_HMI+
1A_4_MAU003_FT01_I_AI_HMI+
1A_4_MAU004_FT01_I_AI_HMI+
1A_4_MAU005_FT01_I_AI_HMI ） /3600 </t>
  </si>
  <si>
    <t>1A_4_MAU001_FT01_I_AI_HMI|1A_4_MAU002_FT01_I_AI_HMI|1A_4_MAU003_FT01_I_AI_HMI|1A_4_MAU004_FT01_I_AI_HMI|1A_4_MAU005_FT01_I_AI_HMI</t>
  </si>
  <si>
    <t>1A_4_MAU001_FT01_I_AI_HMI</t>
  </si>
  <si>
    <t>冷却水系统电消耗量（废弃）</t>
  </si>
  <si>
    <t xml:space="preserve">（2_R_CW_F11_MC_p*45+
2_R_CW_F10_MC_p*45+
2_R_CW_F9_MC_p*45+
2_R_CW_F8_MC_p*45+
2_R_CW_F7_MC_p*45+
2_R_CW_F5_MC_p*45+
2_R_CW_F6_MC_p*45+
2_R_CW_F2_MC_p*45+
2_R_CW_F4_MC_p*45+
2_R_CW_F1_MC_p*45+
2_R_CW_F12_MC_p*45+
2_R_CW_F3_MC_p*45）/100  /3600 </t>
  </si>
  <si>
    <t>STIC_CIW_CUB_FIT_1_AI_3172_CALCULATE</t>
  </si>
  <si>
    <t xml:space="preserve">STIC_CIW_CUB_FIT_1_AI_2705_CALCULATE </t>
  </si>
  <si>
    <t>冷却水系统中水消耗量</t>
  </si>
  <si>
    <t>市政再生水</t>
  </si>
  <si>
    <t>STIC_CIW_CUB_FIT_1_AI_3172_CALCULATE /3600</t>
  </si>
  <si>
    <t>冷却水系统自来水水消耗量</t>
  </si>
  <si>
    <t>和中水合并，设计使用再生水，目前实际使用自来水</t>
  </si>
  <si>
    <t>Nm³</t>
  </si>
  <si>
    <t>MICH_GAS_EPI_METER|MICH_GAS_VOC1_METER|MICH_GAS_VOC2_METER</t>
  </si>
  <si>
    <t>MICH_GAS_EPI_METER</t>
  </si>
  <si>
    <t>2_B1_OIL4_LIT1_I_AI_HMI_CALCULATE</t>
  </si>
  <si>
    <t>2_B1_OIL4_LIT1_I_AI_HMI</t>
  </si>
  <si>
    <t>市政天然气供给量</t>
  </si>
  <si>
    <t>LNG_EPI_ODdata
LNG_VOC1_ODdata
LNG_VOC2_ODdata</t>
  </si>
  <si>
    <t>LNG_EPI_ODdata_CALCULATE</t>
  </si>
  <si>
    <t>EPI机台天然气消耗量</t>
  </si>
  <si>
    <t>LNG_EPI_ODdata</t>
  </si>
  <si>
    <t>VOC燃气炉天然气消耗量</t>
  </si>
  <si>
    <t>LNG_VOC1_ODdata+LNG_VOC2_ODdata</t>
  </si>
  <si>
    <t>LNG_VOC1_ODdata|LNG_VOC2_ODdata</t>
  </si>
  <si>
    <t>V0520</t>
  </si>
  <si>
    <t>MICH_GAS_CANTEEN_METER_CALCULATE</t>
  </si>
  <si>
    <t>PMD餐厅天然气消耗量</t>
  </si>
  <si>
    <t>MICH_GAS_CANTEEN_METER</t>
  </si>
  <si>
    <t>FCU系统</t>
  </si>
  <si>
    <t>FCU非生产区</t>
  </si>
  <si>
    <t>HPM/SGS一般空调系统90℃水消耗量</t>
  </si>
  <si>
    <t>CUB/34M4一般空调系统90℃水消耗量</t>
  </si>
  <si>
    <t>PMD空调</t>
  </si>
  <si>
    <t>STIC_FAB_UPW_FIQ_9023_TOT_ACC_CALCULATE</t>
  </si>
  <si>
    <t>UPW2B再生+SBP再生</t>
  </si>
  <si>
    <t>STIC_FAB_UPW_FIQ_9023_TOT_ACC*0.96554*0.12578</t>
  </si>
  <si>
    <t>STIC_FAB_UPW_FIQ_9023_TOT_ACC*(2_B1_HWS_TIT1_I_AI_HMI-2_B1_HWR_TIT1_I_AI_HMI)*0.0036*4.18/3.6  @鲜于文攀 20250915  GJ</t>
  </si>
  <si>
    <t>STIC_FAB_UPW_FIQ_9023_TOT_ACC</t>
  </si>
  <si>
    <t>STIC_LSR_90WATER_CONSUMPTION</t>
  </si>
  <si>
    <t>CUB LSR2B再生</t>
  </si>
  <si>
    <t>STIC_CUB_REC_TV7061_PID_CV/3600*60*0.96554*0.12578</t>
  </si>
  <si>
    <t>STIC_LSR_90WATER_CONSUMPTION*(2_B1_HWS_TIT1_I_AI_HMI-2_B1_HWR_TIT1_I_AI_HMI)*0.0036*4.18/3.6 @鲜于文攀 20250915  GJ</t>
  </si>
  <si>
    <t>STIC_CUB_REC_TV7061_PID_CV</t>
  </si>
  <si>
    <t>氨氮系统</t>
  </si>
  <si>
    <t>STIC_WWT_90WATER_CONSUMPTION</t>
  </si>
  <si>
    <t>氨氮系统90°水消耗量</t>
  </si>
  <si>
    <t>STIC_AMT_TCV_303_VALUE/100/3600*35*0.96554*0.12578</t>
  </si>
  <si>
    <t>STIC_WWT_90WATER_CONSUMPTION*(2_B1_HWS_TIT1_I_AI_HMI-2_B1_HWR_TIT1_I_AI_HMI)*0.0036*4.18/3.6 @鲜于文攀 20250915  GJ</t>
  </si>
  <si>
    <t>STIC_AMT_TCV_303_VALUE</t>
  </si>
  <si>
    <t>（( if 1A_4_MAU001_TCV04_I_AI_HMI ＞ 1% ， 1.2*1.005*(1A_4_MAU001_MT04_T_AI_HMI-1A_4_MAU001_MT02_H_AI_HMI)*( ( 1A_4_MAU001_F01_I_AI_HMI / 50 )*(3000)+7000  )/3600 )+
( if 1A_4_MAU002_TCV04_I_AI_HMI ＞ 1% ， 1.2*1.005*(1A_4_MAU002_MT04_T_AI_HMI-1A_4_MAU002_MT02_H_AI_HMI)*( ( 1A_4_MAU002_F01_I_AI_HMI / 50 )*(3000)+7000 )/3600 )+
( if 1A_4_MAU003_TCV04_I_AI_HMI ＞ 1% ， 1.2*1.005*(1A_4_MAU003_MT04_T_AI_HMI-1A_4_MAU003_MT02_H_AI_HMI)*( ( 1A_4_MAU003_F01_I_AI_HMI/ 50 )*(3000)+7000  )/3600 )+
( if 1A_4_MAU004_TCV04_I_AI_HMI ＞ 1% ， 1.2*1.005*(1A_4_MAU004_MT04_T_AI_HMI-1A_4_MAU004_MT02_H_AI_HMI)*( ( 1A_4_MAU004_F01_I_AI_HMI / 50 )*(3000)+7000  )/3600 )+
( if 1A_4_MAU005_TCV04_I_AI_HMI ＞ 1% ，1.2*1.005*(1A_4_MAU005_MT04_T_AI_HMI-1A_4_MAU005_MT02_H_AI_HMI)*( ( 1A_4_MAU005_F01_I_AI_HMI / 50 )*(1-0.7)+7000  )/3600 )）的时间积分/（4.18*60）*0.0036@鲜于文攀</t>
  </si>
  <si>
    <t>MAU再热</t>
  </si>
  <si>
    <t>UPW系统</t>
  </si>
  <si>
    <t>upw的38度水点位</t>
  </si>
  <si>
    <t>预处理101换热气</t>
  </si>
  <si>
    <t>预处理201换热气</t>
  </si>
  <si>
    <t>自来水系统</t>
  </si>
  <si>
    <t>自来水供给量</t>
  </si>
  <si>
    <t>再生水系统</t>
  </si>
  <si>
    <t>再生水供给量</t>
  </si>
  <si>
    <t>STIC_UPW_CNSWATER_CONSUMPTION</t>
  </si>
  <si>
    <t>UPW纯水生产线系统</t>
  </si>
  <si>
    <t>scada</t>
  </si>
  <si>
    <t>STIC_FAB_UPW_FIQ_5071A_TOT_ACC-STIC_FAB_UPW_FIQ_5072A_TOT_ACC</t>
  </si>
  <si>
    <t>（STIC_FAB_UPW_FIQ_5071A_ACT）-（STIC_FAB_UPW_FIQ_5072A_ACT）</t>
  </si>
  <si>
    <t>STIC_FAB_UPW_FIQ_5071A_TOT_ACC|STIC_FAB_UPW_FIQ_5072A_TOT_ACC</t>
  </si>
  <si>
    <t>STIC_FAB_UPW_FIQ_5071A_ACT|STIC_FAB_UPW_FIQ_5072A_ACT</t>
  </si>
  <si>
    <t>STIC_FAB_UPW_FIQ_5071A_ACT</t>
  </si>
  <si>
    <t>FAB_F4_LV_30D1_2_DM\MMTR1\DmdWh+FAB_F4_LV_30D4_4_DM\MMTR1\DmdWh+FAB_F4_LV_40D4_1_DM\MMTR1\DmdWh+FAB_F4_UPS_2C_2_DM\MMTR1\DmdWh+FAB_F4_UPS_2D_1_DM\MMTR1\DmdWh</t>
  </si>
  <si>
    <t>FAB_F4_LV_30D1_2_DM\MMTR1\DmdWh+
FAB_F4_LV_30D4_4_DM\MMTR1\DmdWh+
FAB_F4_LV_40D4_1_DM\MMTR1\DmdWh+
FAB_F4_UPS_2C_2_DM\MMTR1\DmdWh+
FAB_F4_UPS_2D_1_DM\MMTR1\DmdWh</t>
  </si>
  <si>
    <t>FAB_F4_LV_30D1_2_DM\MMTR1\DmdWh|FAB_F4_LV_30D4_4_DM\MMTR1\DmdWh|FAB_F4_LV_40D4_1_DM\MMTR1\DmdWh|FAB_F4_UPS_2C_2_DM\MMTR1\DmdWh|FAB_F4_UPS_2D_1_DM\MMTR1\DmdWh</t>
  </si>
  <si>
    <t>STIC_FAB_SYS_MAU</t>
  </si>
  <si>
    <t>(1A_4_MAU002_F01_MC_p*110+
1A_4_MAU004_F01_MC_p*110+
1A_4_MAU003_F01_MC_p*110+
1A_4_MAU005_F01_MC_p*110+
1A_4_MAU001_F01_MC_p*110)/100+
(
if 1A_4_MAU001_P01_M_stop2run =1，3的时间积分求和
if 1A_4_MAU001_P02_M_stop2run =1,  15的时间积分求和
if 1A_4_MAU001_P02B_M_stop2run = 1, 15的时间积分求和
if 1A_4_MAU002_P01_M_stop2run = 1, 3的时间积分求和
if 1A_4_MAU002_P02_M_stop2run =1,  15的时间积分求和
if 1A_4_MAU002_P02B_M_stop2run = 1,  15的时间积分求和
if 1A_4_MAU003_P01_M_stop2run = 1, 3的时间积分求和
if 1A_4_MAU003_P02_M_stop2run = 1,  15的时间积分求和
if 1A_4_MAU003_P02B_M_stop2run = 1,   15的时间积分求和
if 1A_4_MAU004_P01_M_stop2run = 1, 3的时间积分求和
if 1A_4_MAU004_P02_M_stop2run = 1,   15的时间积分求和
1A_4_MAU004_P02B_M_stop2run = 1,   15的时间积分求和
1A_4_MAU005_P01_M_stop2run = 1, 3的时间积分求和
1A_4_MAU005_P02_M_stop2run = 1,  15的时间积分求和
1A_4_MAU005_P02B_M_stop2run = 1,  15的时间积分求和
） @所有人</t>
  </si>
  <si>
    <t>1A_4_MAU002_F01_MC_p+
1A_4_MAU004_F01_MC_p+
1A_4_MAU003_F01_MC_p+
1A_4_MAU005_F01_MC_p+
1A_4_MAU001_F01_MC_p</t>
  </si>
  <si>
    <t>FAB_F4_LV_30D4_1_DM\MMTR1\DmdWh|FAB_F4_LV_30D4_2_DM\MMTR1\DmdWh|FAB_F4_UPS_1D_1_DM\MMTR1\DmdWh|FAB_F4_UPS_1D_2_DM\MMTR1\DmdWh|FAB_F4_UPS_1D_3_DM\MMTR1\DmdWh</t>
  </si>
  <si>
    <t>FAB_F4_LV_30D4_1_DM\MMTR1\DmdWh</t>
  </si>
  <si>
    <t>STIC_FAB_SYS_PW</t>
  </si>
  <si>
    <t>纯水生产线系统UPW电消耗量(废弃)</t>
  </si>
  <si>
    <t>FAB_F4_LV_30D3_1_DM\MMTR1\DmdWh+FAB_F4_LV_30D3_3_DM\MMTR1\DmdWh+FAB_F4_LV_40D2_1_DM\MMTR1\DmdWh+FAB_F4_LV_40E4_1_DM\MMTR1\DmdWh+FAB_F4_LV_40E2_1_DM\MMTR1\DmdWh</t>
  </si>
  <si>
    <t>FAB_F4_LV_30D3_1_DM\MMTR1\DmdWh+
FAB_F4_LV_30D3_3_DM\MMTR1\DmdWh+
FAB_F4_LV_40D2_1_DM\MMTR1\DmdWh+
FAB_F4_LV_40E4_1_DM\MMTR1\DmdWh+
FAB_F4_LV_40E2_1_DM\MMTR1\DmdWh</t>
  </si>
  <si>
    <t>FAB_F4_LV_30D3_1_DM\MMTR1\DmdWh|FAB_F4_LV_30D3_3_DM\MMTR1\DmdWh|FAB_F4_LV_40D2_1_DM\MMTR1\DmdWh|FAB_F4_LV_40E4_1_DM\MMTR1\DmdWh|FAB_F4_LV_40E2_1_DM\MMTR1\DmdWh</t>
  </si>
  <si>
    <t>FAB_F4_LV_30D3_1_DM\MMTR1\DmdWh</t>
  </si>
  <si>
    <t>STIC_FAB_UPW_POWER_CONSUMPTION</t>
  </si>
  <si>
    <t>纯水生产线系统UPW电消耗量</t>
  </si>
  <si>
    <t>STIC_FAB_UPW_preKVAh_TOTAL+STIC_FAB_UPW_mkuKVAh_TOTAL+STIC_FAB_UPW_polKVAh_TOTAL+STIC_CUB_REC_KVAh_TOTAL+STIC_FAB_UPW_rsKVAh_TOTAL+STIC_CUB_REC_NpwrM_Kwh_PV+STIC_CUB_REC_EpwrM_Kwh_PV</t>
  </si>
  <si>
    <t>后一时间减前一时间后加和</t>
  </si>
  <si>
    <t>STIC_FAB_UPW_preKVAh_TOTAL|STIC_FAB_UPW_mkuKVAh_TOTAL|STIC_FAB_UPW_polKVAh_TOTAL|STIC_CUB_REC_KVAh_TOTAL|STIC_FAB_UPW_rsKVAh_TOTAL|STIC_CUB_REC_NpwrM_Kwh_PV|STIC_CUB_REC_EpwrM_Kwh_PV</t>
  </si>
  <si>
    <t>STIC_FAB_UPW_preKVAh_TOTAL</t>
  </si>
  <si>
    <t>STIC_FAB_UPW_FIQ_1011A_ACT_CALCULATE</t>
  </si>
  <si>
    <t>纯水生产线系统UPW自来水消耗量</t>
  </si>
  <si>
    <t>STIC_FAB_UPW_FIQ_1011A_ACT</t>
  </si>
  <si>
    <t>STIC_FAB_UPW_FIQ_9020_TOT_ACC_CALCULATE</t>
  </si>
  <si>
    <t>STIC_FAB_UPW_FIQ_9020_TOT_ACC</t>
  </si>
  <si>
    <t>STIC_FAB_UPW_FIQ_9022_TOT_ACC_CALCULATE</t>
  </si>
  <si>
    <t>STIC_FAB_UPW_FIQ_9022_TOT_ACC</t>
  </si>
  <si>
    <t>STIC_FAB_UPW_FIQ_9021_TOT_ACC_CALCULATE</t>
  </si>
  <si>
    <t>STIC_FAB_UPW_FIQ_9021_TOT_ACC</t>
  </si>
  <si>
    <t>STIC_UPW_12WATER_CONSUMPTION</t>
  </si>
  <si>
    <t>纯水生产线系统UPW12°C水消耗量</t>
  </si>
  <si>
    <t>(STIC_FAB_UPW_FIQ_9024_TOT_ACC)-(STIC_CUB_REC_TV6031_PID_CV/100*25/3600)</t>
  </si>
  <si>
    <t>STIC_CUB_REC_TV6031_PID_CV</t>
  </si>
  <si>
    <t>STIC_FAB_UPW_FIQ_9024_TOT_ACC</t>
  </si>
  <si>
    <t>STIC_FAB_UPW_FIQ_9024_TOT_ACC|STIC_CUB_REC_TV6031_PID_CV</t>
  </si>
  <si>
    <t>STIC_FAB_UPW_FIQ_9025_TOT_ACC_CALCULATE</t>
  </si>
  <si>
    <t>纯水生产线系统UPW38°C水消耗量</t>
  </si>
  <si>
    <t>STIC_FAB_UPW_FIQ_9025_TOT_ACC</t>
  </si>
  <si>
    <t>纯水生产线系统UPW90°C水消耗量</t>
  </si>
  <si>
    <t>STIC_FAB_UPW_TT_1011_ACT</t>
  </si>
  <si>
    <t>STIC_FAB_UPW_CIA_101A_ACT</t>
  </si>
  <si>
    <t>μs/cm</t>
  </si>
  <si>
    <t>STIC_FAB_UPW_TOC_101A_ACT</t>
  </si>
  <si>
    <t>STIC_FAB_UPW_PH_101_ACT</t>
  </si>
  <si>
    <t>STIC_FAB_UPW_pH_101_ACT</t>
  </si>
  <si>
    <t>纯水验证线系统UPW</t>
  </si>
  <si>
    <t>UPW_FIT_572_LJ_8096_CALCULATE</t>
  </si>
  <si>
    <t>纯水验证线UPW 纯水产出量</t>
  </si>
  <si>
    <t>UPW纯水验证线系统</t>
  </si>
  <si>
    <t>（UPW_FIT_571_LJ）-（UPW_FIT_572_LJ）</t>
  </si>
  <si>
    <t>UPW_FIT_571_LJ|UPW_FIT_572_LJ</t>
  </si>
  <si>
    <t>UPW_LJ_Power_CALCULATE</t>
  </si>
  <si>
    <t>纯水验证线系统UPW电消耗量</t>
  </si>
  <si>
    <t>UPW_LJ_Power</t>
  </si>
  <si>
    <t>纯水验证线系统UPWCDA消耗量</t>
  </si>
  <si>
    <t>使用量较小，归为其他类</t>
  </si>
  <si>
    <t>UPW_FIT_101_VAL_CALCULATE</t>
  </si>
  <si>
    <t>纯水验证线系统UPW自来水消耗量</t>
  </si>
  <si>
    <t>UPW_FIT_101_VAL</t>
  </si>
  <si>
    <t>UPW_FIT_902_LJ_CALCULATE</t>
  </si>
  <si>
    <t>纯水验证线系统UPWPN2消耗量</t>
  </si>
  <si>
    <t>UPW_FIT_902_LJ</t>
  </si>
  <si>
    <t>UPW_FIT_901_LJ_CALCULATE</t>
  </si>
  <si>
    <t>纯水验证线系统UPWGN2消耗量</t>
  </si>
  <si>
    <t>UPW_FIT_901_LJ</t>
  </si>
  <si>
    <t>STIC_FAB_UPW2_12WATER_CONSUMPTION</t>
  </si>
  <si>
    <t>纯水验证线系统UPW12°C水消耗量</t>
  </si>
  <si>
    <t>1、TCV511阀门开度×流量（74m3/h）×时间
2、AV-451阀门状态（1）×流量（4.17m3/h）×阀门开启时间
3、AV-251阀门状态（1）×流量（4.17m3/h）×阀门开启时间
4、TCV211阀门开度×流量（80.3m3/h）×时间（夏季）</t>
  </si>
  <si>
    <t>UPW_AV_251_OPD|UPW_AV_451_OPD|UPW_PID_TCV_211_FBK|UPW_PID_TCV_511_FBK</t>
  </si>
  <si>
    <t>UPW_AV_251_OPD</t>
  </si>
  <si>
    <t>STIC_FAB_UPW2_38WATER_CONSUMPTION</t>
  </si>
  <si>
    <t>纯水验证线系统UPW38°C水消耗量</t>
  </si>
  <si>
    <t>(UPW_PID_TCV_101_FBK/100/3600*203)+(UPW_PID_TCV_211_FBK/100/3600*80.3)</t>
  </si>
  <si>
    <t>1、TCV101阀门开度×流量（203m3/h）×时间
2、TCV211阀门开度×流量（80.3m3/h）×时间（冬季）</t>
  </si>
  <si>
    <t>UPW_PID_TCV_101_FBK|UPW_PID_TCV_211_FBK</t>
  </si>
  <si>
    <t>UPW_PID_TCV_101_FBK</t>
  </si>
  <si>
    <t>STIC_FAB_UPW2_90WATER_CONSUMPTION</t>
  </si>
  <si>
    <t>纯水验证线系统UPW90°C水消耗量</t>
  </si>
  <si>
    <t>(UPW_PID_TCV_261_FBK/100/3600*42)+(UPW_PID_TCV_421_FBK/100/3600*6.9)</t>
  </si>
  <si>
    <t>1、TCV261阀门开度×流量（42m3/h）×时间
2、TCV421阀门开度×流量（6.9m3/h）×时间</t>
  </si>
  <si>
    <t>UPW_PID_TCV_261_FBK|UPW_PID_TCV_421_FBK</t>
  </si>
  <si>
    <t>UPW_PID_TCV_261_FBK</t>
  </si>
  <si>
    <t>UPW_TT_101A_VAL</t>
  </si>
  <si>
    <t>UPW_CT_101_VAL</t>
  </si>
  <si>
    <t>UPW_TOC_101_VAL</t>
  </si>
  <si>
    <t>ppm</t>
  </si>
  <si>
    <t>UPW_PH_111_VAL</t>
  </si>
  <si>
    <t>STIC_CUB_REC_FIQ_7091_TOT_ACC</t>
  </si>
  <si>
    <t>LSR系统</t>
  </si>
  <si>
    <t>STIC_FAB_LSR_POWER_CONSUMPTION</t>
  </si>
  <si>
    <t>STIC_CUB_REC_NpwrM_Kwh_PV+STIC_CUB_REC_EpwrM_Kwh_PV</t>
  </si>
  <si>
    <t>STIC_CUB_REC_NpwrM_Kwh_PV</t>
  </si>
  <si>
    <t>STIC_CUB_REC_NpwrM_Kwh_PV|STIC_CUB_REC_EpwrM_Kwh_PV</t>
  </si>
  <si>
    <t>STIC_CIW_CUB_FIT_6_TOT_CALCULATE</t>
  </si>
  <si>
    <t>纯水生产线系统LSR自来水消耗量</t>
  </si>
  <si>
    <t>STIC_CIW_CUB_FIT_6_TOT</t>
  </si>
  <si>
    <t>STIC_LSR_12WATER_CONSUMPTION</t>
  </si>
  <si>
    <t>纯水生产线系统LSR12°C水消耗量</t>
  </si>
  <si>
    <t>STIC_CUB_REC_TV7021_PID_CV*60/3600/100+STIC_CUB_REC_TV7091_PID_CV*60/3600/100</t>
  </si>
  <si>
    <t>1、TV-7021阀门开度×流量（60m3/h）×时间
2、TV-7091阀门开度×流量（60m3/h）×时间</t>
  </si>
  <si>
    <t>STIC_CUB_REC_TV7021_PID_CV|STIC_CUB_REC_TV7091_PID_CV</t>
  </si>
  <si>
    <t>STIC_CUB_REC_TV7021_PID_CV</t>
  </si>
  <si>
    <t>STIC_CUB_REC_TV7061_PID_CV*60/3600/100</t>
  </si>
  <si>
    <t>TV-7061阀门开度×流量（60m3/h）×时间</t>
  </si>
  <si>
    <t>STIC_CUB_REC_FIQ_7011_ACT</t>
  </si>
  <si>
    <t>STIC_CUB_REC_CIA_701_ACT</t>
  </si>
  <si>
    <t>STIC_UPW_RECWATER_DISCHARGE</t>
  </si>
  <si>
    <t>RINSE系统</t>
  </si>
  <si>
    <t>STIC_CUB_REC_FIQ_6011_TOT_ACC+STIC_CUB_REC_FIQ_6061_TOT_ACC</t>
  </si>
  <si>
    <t>STIC_CUB_REC_FIQ_6011_TOT_ACC|STIC_CUB_REC_FIQ_6061_TOT_ACC</t>
  </si>
  <si>
    <t>STIC_CUB_REC_FIQ_6011_TOT_ACC</t>
  </si>
  <si>
    <t>STIC_FAB_RINSE_POWER_CONSUMPTION</t>
  </si>
  <si>
    <t>纯水生产线系统RINSE电消耗量</t>
  </si>
  <si>
    <t>STIC_FAB_UPW_rsKVAh_TOTAL</t>
  </si>
  <si>
    <t>STIC_RINSE_12WATER_CONSUMPTION</t>
  </si>
  <si>
    <t>纯水生产线系统RINSE12°C水消耗量</t>
  </si>
  <si>
    <t>STIC_CUB_REC_TV6031_PID_CV*25/3600/100</t>
  </si>
  <si>
    <t>TV-6031阀门开度×流量（25m3/h）×时间</t>
  </si>
  <si>
    <t>STIC_CUB_REC_CIA_601_ACT</t>
  </si>
  <si>
    <t>STIC_CUB_REC_TOC_601_ACT</t>
  </si>
  <si>
    <t>STIC_CUB_REC_PH_601_ACT</t>
  </si>
  <si>
    <t>水</t>
  </si>
  <si>
    <t>STIC_WWT_FIT_109_TOT_CALCULATE</t>
  </si>
  <si>
    <t>STIC_WWT_FIT_109_TOT</t>
  </si>
  <si>
    <t>STIC_FAB_WWT_POWER_CONSUMPTION</t>
  </si>
  <si>
    <t>STIC_WWT_CUB_E_DN+STIC_WWT_CUB_N_DN</t>
  </si>
  <si>
    <t>STIC_WWT_CUB_E_DN|STIC_WWT_CUB_N_DN</t>
  </si>
  <si>
    <t>STIC_WWT_CDA_CONSUMPTION</t>
  </si>
  <si>
    <t>废水系统CDA消耗量</t>
  </si>
  <si>
    <t>STIC_WWT_FIT_1205_TOT+STIC_WWT_FIT_1206_TOT+STIC_WWT_FIT_1207_TOT</t>
  </si>
  <si>
    <t>STIC_WWT_FIT_1205_TOT|STIC_WWT_FIT_1206_TOT|STIC_WWT_FIT_1207_TOT</t>
  </si>
  <si>
    <t>STIC_WWT_FIT_1205_TOT</t>
  </si>
  <si>
    <t>废水系统90°C水消耗量</t>
  </si>
  <si>
    <t>STIC_AMT_TCV_303_VALUE*35/3600</t>
  </si>
  <si>
    <t>TCV-303阀门开度×流量（35m3/d）×时间</t>
  </si>
  <si>
    <t>给水系统</t>
  </si>
  <si>
    <t>WATER_BALANCE_POINT_1+WATER_BALANCE_POINT_2</t>
  </si>
  <si>
    <t>水供给总量</t>
  </si>
  <si>
    <t>抄表</t>
  </si>
  <si>
    <t>手抄表</t>
  </si>
  <si>
    <t>FIQT_101|FIQT_201</t>
  </si>
  <si>
    <t>FIQT_101</t>
  </si>
  <si>
    <t>市政再生水供给总量</t>
  </si>
  <si>
    <t>FIQT_201</t>
  </si>
  <si>
    <t>市政自来水供给总量</t>
  </si>
  <si>
    <t>能流平衡</t>
  </si>
  <si>
    <t>STIC_CIW_FAB_FIT_9_TOT_6961_CALCULATE</t>
  </si>
  <si>
    <t>MAU / PCW/CUS自来水进水量   PCW/MAU用水FIQ4013</t>
  </si>
  <si>
    <t>STIC_CIW_FAB_FIT_9_TOT+STIC_CIW_CUB_FIT_4_TOT</t>
  </si>
  <si>
    <t>STIC_CIW_FAB_FIT_9_TOT|STIC_CIW_CUB_FIT_4_TOT</t>
  </si>
  <si>
    <t>STIC_CIW_FAB_FIT_9_TOT</t>
  </si>
  <si>
    <t>STIC_FAB_UPW_TAP_WATER_CONSUMPTION</t>
  </si>
  <si>
    <t>纯水原水池自来水进水量     原水进水FIQ1011A</t>
  </si>
  <si>
    <t>STIC_FAB_UPW_AV_1011A_O为1时STIC_FAB_UPW_FIQ_1011A_TOT_ACC的自身做差</t>
  </si>
  <si>
    <t>STIC_UPW_COOLINGTOWER_CNSWATER_DISCHARGE</t>
  </si>
  <si>
    <t>冷却塔自来水进水量  冷却塔用水量[CUB-FIT-1]-[CUB-FIT-2]</t>
  </si>
  <si>
    <t>STIC_CIW_CUB_FIT_1_TOT-STIC_CIW_CUB_FIT_2_TOT</t>
  </si>
  <si>
    <t>判断规则？所有水量从水平衡取，修正数优先</t>
  </si>
  <si>
    <t>STIC_CIW_CUB_FIT_1_TOT|STIC_CIW_CUB_FIT_2_TOT</t>
  </si>
  <si>
    <t>STIC_CIW_CUB_FIT_1_TOT
STIC_CIW_CUB_FIT_2_TOT</t>
  </si>
  <si>
    <t>STIC_CIW_FAB_FIT_4_TOT_CALCULATE</t>
  </si>
  <si>
    <t>生活用水自来水进水</t>
  </si>
  <si>
    <t>STIC_CIW_FAB_FIT_4_TOT</t>
  </si>
  <si>
    <t>STIC_UPW_SCRUBBER_CNSWATER_DISCHARGE</t>
  </si>
  <si>
    <t>废气洗涤塔自来水进水量</t>
  </si>
  <si>
    <t>STIC_CIW_FAB_FIT_14_TOT+STIC_CIW_FAB_FIT_15_TOT</t>
  </si>
  <si>
    <t>STIC_CIW_FAB_FIT_14_TOT|STIC_CIW_FAB_FIT_15_TOT</t>
  </si>
  <si>
    <t>STIC_CIW_FAB_FIT_14_TOT
STIC_CIW_FAB_FIT_15_TOT</t>
  </si>
  <si>
    <t xml:space="preserve">LSR系统自来水进水量  </t>
  </si>
  <si>
    <t>STIC_FAB_UPW_REC_WATER_CONSUMPTION</t>
  </si>
  <si>
    <t>纯水原水池再生水进水量  原水进水FIQ1011A</t>
  </si>
  <si>
    <t>STIC_FAB_UPW_AV_1011B_O为1时STIC_FAB_UPW_FIQ_1011A_TOT_ACC的自身做差</t>
  </si>
  <si>
    <t>冷却塔再生水进水量  冷却塔用水量[CUB-FIT-1]-[CUB-FIT-2]</t>
  </si>
  <si>
    <t>STIC_CIW_CUB_FIT_1_TOT</t>
  </si>
  <si>
    <t>废弃洗涤塔再生水进水量</t>
  </si>
  <si>
    <t>STIC_CIW_FAB_FIT_14_TOT</t>
  </si>
  <si>
    <t>判断规则？</t>
  </si>
  <si>
    <t>STIC_FAB_UPW_UPW_CONSUMPTION</t>
  </si>
  <si>
    <t>机台侧纯水使用量</t>
  </si>
  <si>
    <t>STIC_FAB_UPW_FIQ_5071A_ACT-STIC_FAB_UPW_FIQ_5072A_ACT</t>
  </si>
  <si>
    <t>STIC_FAB_UPW_FIQ_5071A_TOT_ACC</t>
  </si>
  <si>
    <t>STIC_FAB_UPW_UPW_SUPPLY</t>
  </si>
  <si>
    <t>UPW纯水供给量（产出量）</t>
  </si>
  <si>
    <t>大宗气</t>
  </si>
  <si>
    <t>CDA系统</t>
  </si>
  <si>
    <t>BGMS_CDA_FLOW_01_Total_CALCULATE</t>
  </si>
  <si>
    <t>CDA/IA供给总量</t>
  </si>
  <si>
    <t>CDA/IA</t>
  </si>
  <si>
    <t>BGMS_CDA_FLOW_01_Total</t>
  </si>
  <si>
    <t>BGMS_HPCDA_FLOW_01_Total_CALCULATE</t>
  </si>
  <si>
    <t>HPCDA供给总量</t>
  </si>
  <si>
    <t>HPCDA</t>
  </si>
  <si>
    <t>BGMS_HPCDA_FLOW_01_Total</t>
  </si>
  <si>
    <t>BGMS_XCDA_FLOW_01_Total_CALCULATE</t>
  </si>
  <si>
    <t>XCDA供给总量</t>
  </si>
  <si>
    <t>XCDA</t>
  </si>
  <si>
    <t>BGMS_XCDA_FLOW_01_Total</t>
  </si>
  <si>
    <t>N2系统</t>
  </si>
  <si>
    <t>BGMS_GN2_FLOW_01_Total_CALCULATE</t>
  </si>
  <si>
    <t>GN2供给总量</t>
  </si>
  <si>
    <t>BGMS_GN2_FLOW_01_Total</t>
  </si>
  <si>
    <t>BGMS_PN2_FLOW_01_Total_CALCULATE</t>
  </si>
  <si>
    <t>PN2供给总量</t>
  </si>
  <si>
    <t>BGMS_PN2_FLOW_01_Total</t>
  </si>
  <si>
    <t>Ar系统</t>
  </si>
  <si>
    <t>BGMS_PAr_FLOW_01_Total_CALCULATE</t>
  </si>
  <si>
    <t>Ar</t>
  </si>
  <si>
    <t>BGMS_PAr_FLOW_01_Total</t>
  </si>
  <si>
    <t>O2系统</t>
  </si>
  <si>
    <t>BGMS_PO2_FLOW_01_Total_CALCULATE</t>
  </si>
  <si>
    <t>O2</t>
  </si>
  <si>
    <t>BGMS_PO2_FLOW_01_Total</t>
  </si>
  <si>
    <t>He系统</t>
  </si>
  <si>
    <t>BGMS_PHe_FLOW_01_Total_CALCULATE</t>
  </si>
  <si>
    <t>He</t>
  </si>
  <si>
    <t>BGMS_PHe_FLOW_01_Total</t>
  </si>
  <si>
    <t>H2系统</t>
  </si>
  <si>
    <t>BGMS_H2_FLOW_01_Total_CALCULATE</t>
  </si>
  <si>
    <t>H2</t>
  </si>
  <si>
    <t>BGMS_H2_FLOW_01_Total</t>
  </si>
  <si>
    <t>CO2系统</t>
  </si>
  <si>
    <t>BGMS_PCO2_FLOW_01_Total_CALCULATE</t>
  </si>
  <si>
    <t>CO2</t>
  </si>
  <si>
    <t>BGMS_PCO2_FLOW_01_Total</t>
  </si>
  <si>
    <t>STIC_GMS_FAC_CDA_Total</t>
  </si>
  <si>
    <t>BGMS_CDA_FLOW_01_Total+BGMS_HPCDA_FLOW_01_Total+BGMS_XCDA_FLOW_01_Total</t>
  </si>
  <si>
    <t>BGMS_CDA_FLOW_01_Total|BGMS_HPCDA_FLOW_01_Total|BGMS_XCDA_FLOW_01_Total</t>
  </si>
  <si>
    <t>BGMS_CDA_FLOW_01_Total+
BGMS_HPCDA_FLOW_01_Total+
BGMS_XCDA_FLOW_01_Total</t>
  </si>
  <si>
    <t>BGMS_CDA_FLOW_01_Total+</t>
  </si>
  <si>
    <t>工艺机台CDA消耗量</t>
  </si>
  <si>
    <t>大宗气系统CDA消耗量</t>
  </si>
  <si>
    <t>特气系统CDA消耗量</t>
  </si>
  <si>
    <t>化学品系统CDA消耗量</t>
  </si>
  <si>
    <t>纯水系统CDA消耗量</t>
  </si>
  <si>
    <t>VOC系统CDA消耗量</t>
  </si>
  <si>
    <t>制程排气系统CDA消耗量</t>
  </si>
  <si>
    <t>Clean room CDA消耗量</t>
  </si>
  <si>
    <t>冷热水系统CDA消耗量</t>
  </si>
  <si>
    <t>PCW/PV/HV系统CDA消耗量</t>
  </si>
  <si>
    <t>N2</t>
  </si>
  <si>
    <t>STIC_GMS_FAC_N2_Total</t>
  </si>
  <si>
    <t>BGMS_GN2_FLOW_01_Total+BGMS_PN2_FLOW_01_Total</t>
  </si>
  <si>
    <t>BGMS_GN2_FLOW_01_Total|BGMS_PN2_FLOW_01_Total</t>
  </si>
  <si>
    <t>工艺机台N2消耗量</t>
  </si>
  <si>
    <t>大宗气系统N2消耗量</t>
  </si>
  <si>
    <t>特气系统N2消耗量</t>
  </si>
  <si>
    <t>化学品系统N2消耗量</t>
  </si>
  <si>
    <t>纯水系统N2消耗量</t>
  </si>
  <si>
    <t>VOC系统N2消耗量</t>
  </si>
  <si>
    <t>工艺机台O2消耗量</t>
  </si>
  <si>
    <t>大宗气系统O2消耗量</t>
  </si>
  <si>
    <t>工艺机台Ar消耗量</t>
  </si>
  <si>
    <t>工艺机台H2消耗量</t>
  </si>
  <si>
    <t>大宗气系统H2消耗量</t>
  </si>
  <si>
    <t>工艺机台CO2消耗量</t>
  </si>
  <si>
    <t>FAB_F4_LV_30D2_1_DM\MMTR1\DmdWh_1174_CALCULATE</t>
  </si>
  <si>
    <t>FAB_F4_LV_30D2_1_DM\MMTR1\DmdWh+FAB_F4_LV_30D2_2_DM\MMTR1\DmdWh+FAB_F4_LV_30D1_2_DM\MMTR1\DmdWh+FAB_F4_LV_40E4_3_DM\MMTR1\DmdWh+FAB_F4_LV_40E5_6_DM\MMTR1\DmdWh+FAB_F4_LV_40E5_2_DM\MMTR1\DmdWh+FAB_F4_LV_40E4_1_DM\MMTR1\DmdWh+CUB_F3_LV_40B3_2_DM\MMTR1\DmdWh+CUB_F3_LV_40C3_3_DM\MMTR1\DmdWh</t>
  </si>
  <si>
    <t>FAB_F4_LV_30D2_1_DM\MMTR1\DmdWh|FAB_F4_LV_30D2_2_DM\MMTR1\DmdWh|FAB_F4_LV_30D1_2_DM\MMTR1\DmdWh|FAB_F4_LV_40E4_3_DM\MMTR1\DmdWh|FAB_F4_LV_40E5_6_DM\MMTR1\DmdWh|FAB_F4_LV_40E5_2_DM\MMTR1\DmdWh|FAB_F4_LV_40E4_1_DM\MMTR1\DmdWh|CUB_F3_LV_40B3_2_DM\MMTR1\DmdWh|CUB_F3_LV_40C3_3_DM\MMTR1\DmdWh</t>
  </si>
  <si>
    <t>FAB_F4_LV_30D2_1_DM\MMTR1\DmdWh</t>
  </si>
  <si>
    <t>特气&amp;GMS&amp;化学品系统</t>
  </si>
  <si>
    <t>FAB_F4_LV_30D4_3_DM\MMTR1\DmdWh_8014_CALCULATE</t>
  </si>
  <si>
    <t>特气&amp;GMS&amp;化学品系统电消耗量</t>
  </si>
  <si>
    <t>FAB_F4_LV_30D4_3_DM\MMTR1\DmdWh+FAB_F4_LV_30E5_1_DM\MMTR1\DmdWh</t>
  </si>
  <si>
    <t>FAB_F4_LV_30D4_3_DM\MMTR1\DmdWh|FAB_F4_LV_30E5_1_DM\MMTR1\DmdWh</t>
  </si>
  <si>
    <t>FAB_F4_LV_30D4_3_DM\MMTR1\DmdWh</t>
  </si>
  <si>
    <t>高压供电</t>
  </si>
  <si>
    <t>STIC_POWER_CONS_MV_TOTAL_KWH</t>
  </si>
  <si>
    <t>电供给总量</t>
  </si>
  <si>
    <t>FAB_F1_MV_10M_PM\MMTR1\TotWh+FAB_F1_MV_20M_PM\MMTR1\TotWh+CUB_F3_MV_30M_PM\MMTR1\TotWh+CUB_F3_MV_40M_PM\MMTR1\TotWh</t>
  </si>
  <si>
    <t>T10+T20+T30+T40</t>
  </si>
  <si>
    <t>FAB_F1_MV_10M_PM\MMTR1\TotWh|FAB_F1_MV_20M_PM\MMTR1\TotWh|CUB_F3_MV_30M_PM\MMTR1\TotWh|CUB_F3_MV_40M_PM\MMTR1\TotWh</t>
  </si>
  <si>
    <t>FAB_F1_MV_10M_PM\MMTR1\TotWh</t>
  </si>
  <si>
    <t>STIC_POWER_CONS_CUB_KV</t>
  </si>
  <si>
    <t>厂务侧电供给总量</t>
  </si>
  <si>
    <t>FAB_F1_MV_10M_PM\MMTR1\TotWh+FAB_F1_MV_20M_PM\MMTR1\TotWh</t>
  </si>
  <si>
    <t>FAB_F1_MV_10M_PM\MMTR1\TotWh|FAB_F1_MV_20M_PM\MMTR1\TotWh</t>
  </si>
  <si>
    <t>STIC_POWER_CONS_FAB_KV</t>
  </si>
  <si>
    <t>机台侧电供给总量</t>
  </si>
  <si>
    <t>CUB_F3_MV_30M_PM\MMTR1\TotWh+CUB_F3_MV_40M_PM\MMTR1\TotWh</t>
  </si>
  <si>
    <t>CUB_F3_MV_30M_PM\MMTR1\TotWh|CUB_F3_MV_40M_PM\MMTR1\TotWh</t>
  </si>
  <si>
    <t>CUB_F3_MV_30M_PM\MMTR1\TotWh</t>
  </si>
  <si>
    <t>STIC_POWER_SUPPLY_MV_TOTAL_kWh</t>
  </si>
  <si>
    <t>电供给总量（废弃）</t>
  </si>
  <si>
    <t>FAB_F1_MV_10M_PM\MMTR01\DmdWh+FAB_F1_MV_20M_PM\MMTR01\DmdWh+CUB_F3_MV_30M_PM\MMTR01\DmdWh+CUB_F3_MV_40M_PM\MMTR01\DmdWh</t>
  </si>
  <si>
    <t>FAB_F1_MV_10M_PM\MMTR01\DmdWh+FAB_F1_MV_20M_PM\MMTR01\DmdWh+
CUB_F3_MV_30M_PM\MMTR01\DmdWh+
CUB_F3_MV_40M_PM\MMTR01\DmdWh</t>
  </si>
  <si>
    <t>FAB_F1_MV_10M_PM\MMTR01\DmdWh|FAB_F1_MV_20M_PM\MMTR01\DmdWh|CUB_F3_MV_30M_PM\MMTR01\DmdWh|CUB_F3_MV_40M_PM\MMTR01\DmdWh</t>
  </si>
  <si>
    <t>创新中心1期电供给量</t>
  </si>
  <si>
    <t>FAB_F1_MV_10M_PM\MMTR1\TotWh_CALCULATE</t>
  </si>
  <si>
    <t>市政进线T10-DS10电供给量</t>
  </si>
  <si>
    <t>FAB_F1_MV_20M_PM\MMTR1\TotWh_CALCULATE</t>
  </si>
  <si>
    <t>市政进线T20-DS20电供给量</t>
  </si>
  <si>
    <t>FAB_F1_MV_20M_PM\MMTR1\TotWh</t>
  </si>
  <si>
    <t>CUB_F3_MV_30M_PM\MMTR1\TotWh_CALCULATE</t>
  </si>
  <si>
    <t>市政进线T30-DS30电供给量</t>
  </si>
  <si>
    <t>CUB_F3_MV_40M_PM\MMTR1\TotWh_CALCULATE</t>
  </si>
  <si>
    <t>市政进线T40-DS40电供给量</t>
  </si>
  <si>
    <t>CUB_F3_MV_40M_PM\MMTR1\TotWh</t>
  </si>
  <si>
    <t>FAB_F1_MV_10M_PM\MMTR01\DmdWh</t>
  </si>
  <si>
    <t>中压馈线柜MV20M电消耗量</t>
  </si>
  <si>
    <t>FAB_F1_MV_20M_PM\MMTR01\DmdWh</t>
  </si>
  <si>
    <t>CUB_F3_MV_30M_PM\MMTR01\DmdWh</t>
  </si>
  <si>
    <t>CUB_F3_MV_40M_PM\MMTR01\DmdWh</t>
  </si>
  <si>
    <t>FAB_F1_MV_10A_PM\MMTR1\DmdWh_CALCULATE</t>
  </si>
  <si>
    <t>中压馈线柜MV10A电消耗量</t>
  </si>
  <si>
    <t>FAB_F1_MV_10A_PM\MMTR1\DmdWh</t>
  </si>
  <si>
    <t>FAB_F1_MV_10B_PM\MMTR1\DmdWh_CALCULATE</t>
  </si>
  <si>
    <t>中压馈线柜MV10B电消耗量</t>
  </si>
  <si>
    <t>FAB_F1_MV_10B_PM\MMTR1\DmdWh</t>
  </si>
  <si>
    <t>FAB_F1_MV_10C_PM\MMTR1\DmdWh_CALCULATE</t>
  </si>
  <si>
    <t>中压馈线柜MV10C电消耗量</t>
  </si>
  <si>
    <t>FAB_F1_MV_10C_PM\MMTR1\DmdWh</t>
  </si>
  <si>
    <t>FAB_F1_MV_10D_PM\MMTR1\DmdWh_CALCULATE</t>
  </si>
  <si>
    <t>中压馈线柜MV10D电消耗量</t>
  </si>
  <si>
    <t>FAB_F1_MV_10D_PM\MMTR1\DmdWh</t>
  </si>
  <si>
    <t>FAB_F1_MV_10E_PM\MMTR1\DmdWh_CALCULATE</t>
  </si>
  <si>
    <t>中压馈线柜MV10E电消耗量</t>
  </si>
  <si>
    <t>FAB_F1_MV_10E_PM\MMTR1\DmdWh</t>
  </si>
  <si>
    <t>FAB_F1_MV_10F_PM\MMTR1\DmdWh_CALCULATE</t>
  </si>
  <si>
    <t>中压馈线柜MV10F电消耗量</t>
  </si>
  <si>
    <t>FAB_F1_MV_10F_PM\MMTR1\DmdWh</t>
  </si>
  <si>
    <t>FAB_F1_MV_10G_PM\MMTR1\DmdWh_CALCULATE</t>
  </si>
  <si>
    <t>中压馈线柜MV10G电消耗量</t>
  </si>
  <si>
    <t>FAB_F1_MV_10G_PM\MMTR1\DmdWh</t>
  </si>
  <si>
    <t>FAB_F1_MV_20A_PM\MMTR1\DmdWh_CALCULATE</t>
  </si>
  <si>
    <t>中压馈线柜MV20A电消耗量</t>
  </si>
  <si>
    <t>FAB_F1_MV_20A_PM\MMTR1\DmdWh</t>
  </si>
  <si>
    <t>FAB_F1_MV_20B_PM\MMTR1\DmdWh_CALCULATE</t>
  </si>
  <si>
    <t>中压馈线柜MV20B电消耗量</t>
  </si>
  <si>
    <t>FAB_F1_MV_20B_PM\MMTR1\DmdWh</t>
  </si>
  <si>
    <t>FAB_F1_MV_20C_PM\MMTR1\DmdWh_CALCULATE</t>
  </si>
  <si>
    <t>中压馈线柜MV20C电消耗量</t>
  </si>
  <si>
    <t>FAB_F1_MV_20C_PM\MMTR1\DmdWh</t>
  </si>
  <si>
    <t>FAB_F1_MV_20D_PM\MMTR1\DmdWh_CALCULATE</t>
  </si>
  <si>
    <t>中压馈线柜MV20D电消耗量</t>
  </si>
  <si>
    <t>FAB_F1_MV_20D_PM\MMTR1\DmdWh</t>
  </si>
  <si>
    <t>FAB_F1_MV_20E_PM\MMTR1\DmdWh_CALCULATE</t>
  </si>
  <si>
    <t>中压馈线柜MV20E电消耗量</t>
  </si>
  <si>
    <t>FAB_F1_MV_20E_PM\MMTR1\DmdWh</t>
  </si>
  <si>
    <t>FAB_F1_MV_20F_PM\MMTR1\DmdWh_CALCULATE</t>
  </si>
  <si>
    <t>中压馈线柜MV20F电消耗量</t>
  </si>
  <si>
    <t>FAB_F1_MV_20F_PM\MMTR1\DmdWh</t>
  </si>
  <si>
    <t>FAB_F1_MV_20G_PM\MMTR1\DmdWh_CALCULATE</t>
  </si>
  <si>
    <t>中压馈线柜MV20G电消耗量</t>
  </si>
  <si>
    <t>FAB_F1_MV_20G_PM\MMTR1\DmdWh</t>
  </si>
  <si>
    <t>CUB_F3_MV_30A_PM\MMTR1\DmdWh_CALCULATE</t>
  </si>
  <si>
    <t>中压馈线柜MV30A电消耗量</t>
  </si>
  <si>
    <t>CUB_F3_MV_30A_PM\MMTR1\DmdWh</t>
  </si>
  <si>
    <t>CUB_F3_MV_30B_PM\MMTR1\DmdWh_CALCULATE</t>
  </si>
  <si>
    <t>中压馈线柜MV30B电消耗量</t>
  </si>
  <si>
    <t>CUB_F3_MV_30B_PM\MMTR1\DmdWh</t>
  </si>
  <si>
    <t>CUB_F3_MV_30C_PM\MMTR1\DmdWh_CALCULATE</t>
  </si>
  <si>
    <t>中压馈线柜MV30C电消耗量</t>
  </si>
  <si>
    <t>CUB_F3_MV_30C_PM\MMTR1\DmdWh</t>
  </si>
  <si>
    <t>CUB_F3_MV_30D_PM\MMTR1\DmdWh_CALCULATE</t>
  </si>
  <si>
    <t>中压馈线柜MV30D电消耗量</t>
  </si>
  <si>
    <t>CUB_F3_MV_30D_PM\MMTR1\DmdWh</t>
  </si>
  <si>
    <t>CUB_F3_MV_30E_PM\MMTR1\DmdWh_CALCULATE</t>
  </si>
  <si>
    <t>中压馈线柜MV30E电消耗量</t>
  </si>
  <si>
    <t>CUB_F3_MV_30E_PM\MMTR1\DmdWh</t>
  </si>
  <si>
    <t>CUB_F3_MV_30F_PM\MMTR1\DmdWh_CALCULATE</t>
  </si>
  <si>
    <t>中压馈线柜MV30F电消耗量</t>
  </si>
  <si>
    <t>CUB_F3_MV_30F_PM\MMTR1\DmdWh</t>
  </si>
  <si>
    <t>CUB_F3_MV_30G_PM\MMTR1\DmdWh_CALCULATE</t>
  </si>
  <si>
    <t>中压馈线柜MV30G电消耗量</t>
  </si>
  <si>
    <t>CUB_F3_MV_30G_PM\MMTR1\DmdWh</t>
  </si>
  <si>
    <t>CUB_F3_MV_30H_PM\MMTR1\DmdWh_CALCULATE</t>
  </si>
  <si>
    <t>中压馈线柜MV30H电消耗量</t>
  </si>
  <si>
    <t>CUB_F3_MV_30H_PM\MMTR1\DmdWh</t>
  </si>
  <si>
    <t>CUB_F3_MV_40A_PM\MMTR1\DmdWh_CALCULATE</t>
  </si>
  <si>
    <t>中压馈线柜MV40A电消耗量</t>
  </si>
  <si>
    <t>CUB_F3_MV_40A_PM\MMTR1\DmdWh</t>
  </si>
  <si>
    <t>CUB_F3_MV_40B_PM\MMTR1\DmdWh_CALCULATE</t>
  </si>
  <si>
    <t>中压馈线柜MV40B电消耗量</t>
  </si>
  <si>
    <t>CUB_F3_MV_40B_PM\MMTR1\DmdWh</t>
  </si>
  <si>
    <t>CUB_F3_MV_40C_PM\MMTR1\DmdWh_CALCULATE</t>
  </si>
  <si>
    <t>中压馈线柜MV40C电消耗量</t>
  </si>
  <si>
    <t>CUB_F3_MV_40C_PM\MMTR1\DmdWh</t>
  </si>
  <si>
    <t>CUB_F3_MV_40D_PM\MMTR1\DmdWh_CALCULATE</t>
  </si>
  <si>
    <t>中压馈线柜MV40D电消耗量</t>
  </si>
  <si>
    <t>CUB_F3_MV_40D_PM\MMTR1\DmdWh</t>
  </si>
  <si>
    <t>CUB_F3_MV_40E_PM\MMTR1\DmdWh_CALCULATE</t>
  </si>
  <si>
    <t>中压馈线柜MV40E电消耗量</t>
  </si>
  <si>
    <t>CUB_F3_MV_40E_PM\MMTR1\DmdWh</t>
  </si>
  <si>
    <t>CUB_F3_MV_40F_PM\MMTR1\DmdWh_CALCULATE</t>
  </si>
  <si>
    <t>中压馈线柜MV40F电消耗量</t>
  </si>
  <si>
    <t>CUB_F3_MV_40F_PM\MMTR1\DmdWh</t>
  </si>
  <si>
    <t>CUB_F3_MV_40G_PM\MMTR1\DmdWh_CALCULATE</t>
  </si>
  <si>
    <t>中压馈线柜MV40G电消耗量</t>
  </si>
  <si>
    <t>CUB_F3_MV_40G_PM\MMTR1\DmdWh</t>
  </si>
  <si>
    <t>CUB_F3_MV_40H_PM\MMTR1\DmdWh_CALCULATE</t>
  </si>
  <si>
    <t>中压馈线柜MV40H电消耗量</t>
  </si>
  <si>
    <t>CUB_F3_MV_40H_PM\MMTR1\DmdWh</t>
  </si>
  <si>
    <t>FAB_F1_LV_10AM_PM\MMTR01\DmdWh_CALCULATE</t>
  </si>
  <si>
    <t>低压进线柜LV-10AM电消耗量</t>
  </si>
  <si>
    <t>FAB_F1_LV_10AM_PM\MMTR01\DmdWh</t>
  </si>
  <si>
    <t>FAB_F1_LV_10BM_PM\MMTR01\DmdWh_CALCULATE</t>
  </si>
  <si>
    <t>低压进线柜LV-10BM电消耗量</t>
  </si>
  <si>
    <t>FAB_F1_LV_10BM_PM\MMTR01\DmdWh</t>
  </si>
  <si>
    <t>FAB_F1_LV_10CM_PM\MMTR01\DmdWh_CALCULATE</t>
  </si>
  <si>
    <t>低压进线柜LV-10CM电消耗量</t>
  </si>
  <si>
    <t>FAB_F1_LV_10CM_PM\MMTR01\DmdWh</t>
  </si>
  <si>
    <t>FAB_F1_LV_10DM_PM\MMTR01\DmdWh_CALCULATE</t>
  </si>
  <si>
    <t>低压进线柜LV-10DM电消耗量</t>
  </si>
  <si>
    <t>FAB_F1_LV_10DM_PM\MMTR01\DmdWh</t>
  </si>
  <si>
    <t>FAB_F1_LV_10EM_PM\MMTR01\DmdWh_CALCULATE</t>
  </si>
  <si>
    <t>低压进线柜LV-10EM电消耗量</t>
  </si>
  <si>
    <t>FAB_F1_LV_10EM_PM\MMTR01\DmdWh</t>
  </si>
  <si>
    <t>FAB_F1_LV_10FM_PM\MMTR01\DmdWh_CALCULATE</t>
  </si>
  <si>
    <t>低压进线柜LV-10FM电消耗量</t>
  </si>
  <si>
    <t>FAB_F1_LV_10FM_PM\MMTR01\DmdWh</t>
  </si>
  <si>
    <t>FAB_F1_LV_20AM_PM\MMTR01\DmdWh_CALCULATE</t>
  </si>
  <si>
    <t>低压进线柜LV-20AM电消耗量</t>
  </si>
  <si>
    <t>FAB_F1_LV_20AM_PM\MMTR01\DmdWh</t>
  </si>
  <si>
    <t>FAB_F1_LV_20BM_PM\MMTR01\DmdWh_CALCULATE</t>
  </si>
  <si>
    <t>低压进线柜LV-20BM电消耗量</t>
  </si>
  <si>
    <t>FAB_F1_LV_20BM_PM\MMTR01\DmdWh</t>
  </si>
  <si>
    <t>FAB_F1_LV_20CM_PM\MMTR01\DmdWh_CALCULATE</t>
  </si>
  <si>
    <t>低压进线柜LV-20CM电消耗量</t>
  </si>
  <si>
    <t>FAB_F1_LV_20CM_PM\MMTR01\DmdWh</t>
  </si>
  <si>
    <t>FAB_F1_LV_20DM_PM\MMTR01\DmdWh_CALCULATE</t>
  </si>
  <si>
    <t>低压进线柜LV-20DM电消耗量</t>
  </si>
  <si>
    <t>FAB_F1_LV_20DM_PM\MMTR01\DmdWh</t>
  </si>
  <si>
    <t>FAB_F1_LV_20EM_PM\MMTR01\DmdWh_CALCULATE</t>
  </si>
  <si>
    <t>低压进线柜LV-20EM电消耗量</t>
  </si>
  <si>
    <t>FAB_F1_LV_20EM_PM\MMTR01\DmdWh</t>
  </si>
  <si>
    <t>FAB_F1_LV_20FM_PM\MMTR01\DmdWh_CALCULATE</t>
  </si>
  <si>
    <t>低压进线柜LV-20FM电消耗量</t>
  </si>
  <si>
    <t>FAB_F1_LV_20FM_PM\MMTR01\DmdWh</t>
  </si>
  <si>
    <t>CUB_F3_MV_30AM_PM\MMTR1\DmdWh_CALCULATE</t>
  </si>
  <si>
    <t>中压进线柜MV-30AM电消耗量</t>
  </si>
  <si>
    <t>CUB_F3_MV_30AM_PM\MMTR1\DmdWh</t>
  </si>
  <si>
    <t>CUB_F3_LV_30BM_PM\MMTR01\DmdWh_CALCULATE</t>
  </si>
  <si>
    <t>低压进线柜LV-30BM电消耗量</t>
  </si>
  <si>
    <t>CUB_F3_LV_30BM_PM\MMTR01\DmdWh</t>
  </si>
  <si>
    <t>CUB_F3_LV_30CM_PM\MMTR01\DmdWh_CALCULATE</t>
  </si>
  <si>
    <t>低压进线柜LV-30CM电消耗量</t>
  </si>
  <si>
    <t>CUB_F3_LV_30CM_PM\MMTR01\DmdWh</t>
  </si>
  <si>
    <t>CUB_F3_LV_30DM_PM\MMTR01\DmdWh_CALCULATE</t>
  </si>
  <si>
    <t>低压进线柜LV-30DM电消耗量</t>
  </si>
  <si>
    <t>FAB_F4_LV_30DM_PM\MMTR01\DmdWh</t>
  </si>
  <si>
    <t>FAB_F4_LV_30DM_PM\MMTR01\DmdWh_CALCULATE</t>
  </si>
  <si>
    <t>CUB_F3_LV_30EM_PM\MMTR01\DmdWh_CALCULATE</t>
  </si>
  <si>
    <t>低压进线柜LV-30EM电消耗量</t>
  </si>
  <si>
    <t>FAB_F4_LV_30EM_PM\MMTR01\DmdWh</t>
  </si>
  <si>
    <t>FAB_F4_LV_30EM_PM\MMTR01\DmdWh_CALCULATE</t>
  </si>
  <si>
    <t>CUB_F3_LV_30FM_PM\MMTR01\DmdWh_CALCULATE</t>
  </si>
  <si>
    <t>低压进线柜LV-30FM电消耗量</t>
  </si>
  <si>
    <t>PMD_B2_LV_30FM_PM\MMTR01\DmdWh</t>
  </si>
  <si>
    <t>PMD_B2_LV_30FM_PM\MMTR01\DmdWh_CALCULATE</t>
  </si>
  <si>
    <t>CUB_F3_MV_40AM_PM\MMTR1\DmdWh_CALCULATE</t>
  </si>
  <si>
    <t>中压进线柜MV-40AM电消耗量</t>
  </si>
  <si>
    <t>CUB_F3_MV_40AM_PM\MMTR1\DmdWh</t>
  </si>
  <si>
    <t>CUB_F3_LV_40BM_PM\MMTR01\DmdWh_CALCULATE</t>
  </si>
  <si>
    <t>低压进线柜LV-40BM电消耗量</t>
  </si>
  <si>
    <t>CUB_F3_LV_40BM_PM\MMTR01\DmdWh</t>
  </si>
  <si>
    <t>STIC_MV40C_POWER_CONSUMPTION</t>
  </si>
  <si>
    <t>低压进线柜LV-40CM电消耗量</t>
  </si>
  <si>
    <t>CUB_F3_LV_40CM_PM\MMTR01\DmdWh</t>
  </si>
  <si>
    <t>STIC_MV40D_POWER_CONSUMPTION</t>
  </si>
  <si>
    <t>低压进线柜LV-40DM电消耗量</t>
  </si>
  <si>
    <t>FAB_F4_LV_40DM_PM\MMTR01\DmdWh</t>
  </si>
  <si>
    <t>STIC_MV40E_POWER_CONSUMPTION</t>
  </si>
  <si>
    <t>低压进线柜LV-40EM电消耗量</t>
  </si>
  <si>
    <t>FAB_F4_LV_40EM_PM\MMTR01\DmdWh</t>
  </si>
  <si>
    <t>STIC_MV40F_POWER_CONSUMPTION</t>
  </si>
  <si>
    <t>低压进线柜LV-40FM电消耗量</t>
  </si>
  <si>
    <t>PMD_B2_LV_40FM_PM\MMTR01\DmdWh</t>
  </si>
  <si>
    <t>FAB_F1_LV_10A1_1_DM\MMTR1\DmdWh_CALCULATE</t>
  </si>
  <si>
    <t>LV_10A1_1用电量</t>
  </si>
  <si>
    <t>FAB_F1_LV_10A1_1_DM\MMTR1\DmdWh</t>
  </si>
  <si>
    <t>FAB_F1_LV_10A1_2_DM\MMTR1\DmdWh_CALCULATE</t>
  </si>
  <si>
    <t>LV_10A1_2用电量</t>
  </si>
  <si>
    <t>FAB_F1_LV_10A1_2_DM\MMTR1\DmdWh</t>
  </si>
  <si>
    <t>FAB_F1_LV_10A2_1_DM\MMTR1\DmdWh_CALCULATE</t>
  </si>
  <si>
    <t>LV_10A2_1用电量</t>
  </si>
  <si>
    <t>FAB_F1_LV_10A2_1_DM\MMTR1\DmdWh</t>
  </si>
  <si>
    <t>FAB_F1_LV_10A2_2_DM\MMTR1\DmdWh_CALCULATE</t>
  </si>
  <si>
    <t>LV_10A2_2用电量</t>
  </si>
  <si>
    <t>FAB_F1_LV_10A2_2_DM\MMTR1\DmdWh</t>
  </si>
  <si>
    <t>FAB_F1_LV_10B1_1_DM\MMTR1\DmdWh_CALCULATE</t>
  </si>
  <si>
    <t>LV_10B1_1用电量</t>
  </si>
  <si>
    <t>FAB_F1_LV_10B1_1_DM\MMTR1\DmdWh</t>
  </si>
  <si>
    <t>FAB_F1_LV_10B1_2_DM\MMTR1\DmdWh_CALCULATE</t>
  </si>
  <si>
    <t>LV_10B1_2用电量</t>
  </si>
  <si>
    <t>FAB_F1_LV_10B1_2_DM\MMTR1\DmdWh</t>
  </si>
  <si>
    <t>FAB_F1_LV_10B2_1_DM\MMTR1\DmdWh_CALCULATE</t>
  </si>
  <si>
    <t>LV_10B2_1用电量</t>
  </si>
  <si>
    <t>FAB_F1_LV_10B2_1_DM\MMTR1\DmdWh</t>
  </si>
  <si>
    <t>FAB_F1_LV_10B2_2_DM\MMTR1\DmdWh_CALCULATE</t>
  </si>
  <si>
    <t>LV_10B2_2用电量</t>
  </si>
  <si>
    <t>FAB_F1_LV_10B2_2_DM\MMTR1\DmdWh</t>
  </si>
  <si>
    <t>FAB_F1_LV_10C1_1_DM\MMTR1\DmdWh_CALCULATE</t>
  </si>
  <si>
    <t>LV_10C1_1用电量</t>
  </si>
  <si>
    <t>FAB_F1_LV_10C1_1_DM\MMTR1\DmdWh</t>
  </si>
  <si>
    <t>FAB_F1_LV_10C1_2_DM\MMTR1\DmdWh_CALCULATE</t>
  </si>
  <si>
    <t>LV_10C1_2用电量</t>
  </si>
  <si>
    <t>FAB_F1_LV_10C1_2_DM\MMTR1\DmdWh</t>
  </si>
  <si>
    <t>FAB_F1_LV_10C2_1_DM\MMTR1\DmdWh_CALCULATE</t>
  </si>
  <si>
    <t>LV_10C2_1用电量</t>
  </si>
  <si>
    <t>FAB_F1_LV_10C2_1_DM\MMTR1\DmdWh</t>
  </si>
  <si>
    <t>FAB_F1_LV_10C2_2_DM\MMTR1\DmdWh_CALCULATE</t>
  </si>
  <si>
    <t>LV_10C2_2用电量</t>
  </si>
  <si>
    <t>FAB_F1_LV_10C2_2_DM\MMTR1\DmdWh</t>
  </si>
  <si>
    <t>FAB_F1_LV_10D1_1_DM\MMTR1\DmdWh_CALCULATE</t>
  </si>
  <si>
    <t>LV_10D1_1用电量</t>
  </si>
  <si>
    <t>FAB_F1_LV_10D1_1_DM\MMTR1\DmdWh</t>
  </si>
  <si>
    <t>FAB_F1_LV_10D1_2_DM\MMTR1\DmdWh_CALCULATE</t>
  </si>
  <si>
    <t>LV_10D1_2用电量</t>
  </si>
  <si>
    <t>FAB_F1_LV_10D1_2_DM\MMTR1\DmdWh</t>
  </si>
  <si>
    <t>FAB_F1_LV_10D2_1_DM\MMTR1\DmdWh_CALCULATE</t>
  </si>
  <si>
    <t>LV_10D2_1用电量</t>
  </si>
  <si>
    <t>FAB_F1_LV_10D2_1_DM\MMTR1\DmdWh</t>
  </si>
  <si>
    <t>FAB_F1_LV_10D2_2_DM\MMTR1\DmdWh_CALCULATE</t>
  </si>
  <si>
    <t>LV_10D2_2用电量</t>
  </si>
  <si>
    <t>FAB_F1_LV_10D2_2_DM\MMTR1\DmdWh</t>
  </si>
  <si>
    <t>FAB_F1_LV_10E1_1_DM\MMTR1\DmdWh_CALCULATE</t>
  </si>
  <si>
    <t>LV_10E1_1用电量</t>
  </si>
  <si>
    <t>FAB_F1_LV_10E1_1_DM\MMTR1\DmdWh</t>
  </si>
  <si>
    <t>FAB_F1_LV_10E1_2_DM\MMTR1\DmdWh_CALCULATE</t>
  </si>
  <si>
    <t>LV_10E1_2用电量</t>
  </si>
  <si>
    <t>FAB_F1_LV_10E1_2_DM\MMTR1\DmdWh</t>
  </si>
  <si>
    <t>FAB_F1_LV_10E2_1_DM\MMTR1\DmdWh_CALCULATE</t>
  </si>
  <si>
    <t>LV_10E2_1用电量</t>
  </si>
  <si>
    <t>FAB_F1_LV_10E2_1_DM\MMTR1\DmdWh</t>
  </si>
  <si>
    <t>FAB_F1_LV_10E2_2_DM\MMTR1\DmdWh_CALCULATE</t>
  </si>
  <si>
    <t>LV_10E2_2用电量</t>
  </si>
  <si>
    <t>FAB_F1_LV_10E2_2_DM\MMTR1\DmdWh</t>
  </si>
  <si>
    <t>FAB_F1_LV_10F1_1_DM\MMTR1\DmdWh_CALCULATE</t>
  </si>
  <si>
    <t>LV_10F1_1用电量</t>
  </si>
  <si>
    <t>FAB_F1_LV_10F1_1_DM\MMTR1\DmdWh</t>
  </si>
  <si>
    <t>FAB_F1_LV_10F1_2_DM\MMTR1\DmdWh_CALCULATE</t>
  </si>
  <si>
    <t>LV_10F1_2用电量</t>
  </si>
  <si>
    <t>FAB_F1_LV_10F1_2_DM\MMTR1\DmdWh</t>
  </si>
  <si>
    <t>FAB_F1_LV_10F2_1_DM\MMTR1\DmdWh_CALCULATE</t>
  </si>
  <si>
    <t>LV_10F2_1用电量</t>
  </si>
  <si>
    <t>FAB_F1_LV_10F2_1_DM\MMTR1\DmdWh</t>
  </si>
  <si>
    <t>FAB_F1_LV_10F2_2_DM\MMTR1\DmdWh_CALCULATE</t>
  </si>
  <si>
    <t>LV_10F2_2用电量</t>
  </si>
  <si>
    <t>FAB_F1_LV_10F2_2_DM\MMTR1\DmdWh</t>
  </si>
  <si>
    <t>FAB_F1_LV_20A1_1_DM\MMTR1\DmdWh_CALCULATE</t>
  </si>
  <si>
    <t>LV_20A1_1用电量</t>
  </si>
  <si>
    <t>FAB_F1_LV_20A1_1_DM\MMTR1\DmdWh</t>
  </si>
  <si>
    <t>FAB_F1_LV_20A1_2_DM\MMTR1\DmdWh_CALCULATE</t>
  </si>
  <si>
    <t>LV_20A1_2用电量</t>
  </si>
  <si>
    <t>FAB_F1_LV_20A1_2_DM\MMTR1\DmdWh</t>
  </si>
  <si>
    <t>FAB_F1_LV_20A2_1_DM\MMTR1\DmdWh_CALCULATE</t>
  </si>
  <si>
    <t>LV_20A2_1用电量</t>
  </si>
  <si>
    <t>FAB_F1_LV_20A2_1_DM\MMTR1\DmdWh</t>
  </si>
  <si>
    <t>FAB_F1_LV_20A2_2_DM\MMTR1\DmdWh_CALCULATE</t>
  </si>
  <si>
    <t>LV_20A2_2用电量</t>
  </si>
  <si>
    <t>FAB_F1_LV_20A2_2_DM\MMTR1\DmdWh</t>
  </si>
  <si>
    <t>FAB_F1_LV_20B1_1_DM\MMTR1\DmdWh_CALCULATE</t>
  </si>
  <si>
    <t>LV_20B1_1用电量</t>
  </si>
  <si>
    <t>FAB_F1_LV_20B1_1_DM\MMTR1\DmdWh</t>
  </si>
  <si>
    <t>FAB_F1_LV_20B1_2_DM\MMTR1\DmdWh_CALCULATE</t>
  </si>
  <si>
    <t>LV_20B1_2用电量</t>
  </si>
  <si>
    <t>FAB_F1_LV_20B1_2_DM\MMTR1\DmdWh</t>
  </si>
  <si>
    <t>FAB_F1_LV_20B2_1_DM\MMTR1\DmdWh_CALCULATE</t>
  </si>
  <si>
    <t>LV_20B2_1用电量</t>
  </si>
  <si>
    <t>FAB_F1_LV_20B2_1_DM\MMTR1\DmdWh</t>
  </si>
  <si>
    <t>FAB_F1_LV_20B2_2_DM\MMTR1\DmdWh_CALCULATE</t>
  </si>
  <si>
    <t>LV_20B2_2用电量</t>
  </si>
  <si>
    <t>FAB_F1_LV_20B2_2_DM\MMTR1\DmdWh</t>
  </si>
  <si>
    <t>FAB_F1_LV_20C1_1_DM\MMTR1\DmdWh_CALCULATE</t>
  </si>
  <si>
    <t>LV_20C1_1用电量</t>
  </si>
  <si>
    <t>FAB_F1_LV_20C1_1_DM\MMTR1\DmdWh</t>
  </si>
  <si>
    <t>FAB_F1_LV_20C1_2_DM\MMTR1\DmdWh_CALCULATE</t>
  </si>
  <si>
    <t>LV_20C1_2用电量</t>
  </si>
  <si>
    <t>FAB_F1_LV_20C1_2_DM\MMTR1\DmdWh</t>
  </si>
  <si>
    <t>FAB_F1_LV_20C2_1_DM\MMTR1\DmdWh_CALCULATE</t>
  </si>
  <si>
    <t>LV_20C2_1用电量</t>
  </si>
  <si>
    <t>FAB_F1_LV_20C2_1_DM\MMTR1\DmdWh</t>
  </si>
  <si>
    <t>FAB_F1_LV_20C2_2_DM\MMTR1\DmdWh_CALCULATE</t>
  </si>
  <si>
    <t>LV_20C2_2用电量</t>
  </si>
  <si>
    <t>FAB_F1_LV_20C2_2_DM\MMTR1\DmdWh</t>
  </si>
  <si>
    <t>FAB_F1_LV_20D1_1_DM\MMTR1\DmdWh_CALCULATE</t>
  </si>
  <si>
    <t>LV_20D1_1用电量</t>
  </si>
  <si>
    <t>FAB_F1_LV_20D1_1_DM\MMTR1\DmdWh</t>
  </si>
  <si>
    <t>FAB_F1_LV_20D1_2_DM\MMTR1\DmdWh_CALCULATE</t>
  </si>
  <si>
    <t>LV_20D1_2用电量</t>
  </si>
  <si>
    <t>FAB_F1_LV_20D1_2_DM\MMTR1\DmdWh</t>
  </si>
  <si>
    <t>FAB_F1_LV_20D2_1_DM\MMTR1\DmdWh_CALCULATE</t>
  </si>
  <si>
    <t>LV_20D2_1用电量</t>
  </si>
  <si>
    <t>FAB_F1_LV_20D2_1_DM\MMTR1\DmdWh</t>
  </si>
  <si>
    <t>FAB_F1_LV_20D2_2_DM\MMTR1\DmdWh_CALCULATE</t>
  </si>
  <si>
    <t>LV_20D2_2用电量</t>
  </si>
  <si>
    <t>FAB_F1_LV_20D2_2_DM\MMTR1\DmdWh</t>
  </si>
  <si>
    <t>FAB_F1_LV_20E1_1_DM\MMTR1\DmdWh_CALCULATE</t>
  </si>
  <si>
    <t>LV_20E1_1用电量</t>
  </si>
  <si>
    <t>FAB_F1_LV_20E1_1_DM\MMTR1\DmdWh</t>
  </si>
  <si>
    <t>FAB_F1_LV_20E1_2_DM\MMTR1\DmdWh_CALCULATE</t>
  </si>
  <si>
    <t>LV_20E1_2用电量</t>
  </si>
  <si>
    <t>FAB_F1_LV_20E1_2_DM\MMTR1\DmdWh</t>
  </si>
  <si>
    <t>FAB_F1_LV_20E2_1_DM\MMTR1\DmdWh_CALCULATE</t>
  </si>
  <si>
    <t>LV_20E2_1用电量</t>
  </si>
  <si>
    <t>FAB_F1_LV_20E2_1_DM\MMTR1\DmdWh</t>
  </si>
  <si>
    <t>FAB_F1_LV_20E2_2_DM\MMTR1\DmdWh_CALCULATE</t>
  </si>
  <si>
    <t>LV_20E2_2用电量</t>
  </si>
  <si>
    <t>FAB_F1_LV_20E2_2_DM\MMTR1\DmdWh</t>
  </si>
  <si>
    <t>FAB_F1_LV_20F1_1_DM\MMTR1\DmdWh_CALCULATE</t>
  </si>
  <si>
    <t>LV_20F1_1用电量</t>
  </si>
  <si>
    <t>FAB_F1_LV_20F1_1_DM\MMTR1\DmdWh</t>
  </si>
  <si>
    <t>FAB_F1_LV_20F1_2_DM\MMTR1\DmdWh_CALCULATE</t>
  </si>
  <si>
    <t>LV_20F1_2用电量</t>
  </si>
  <si>
    <t>FAB_F1_LV_20F1_2_DM\MMTR1\DmdWh</t>
  </si>
  <si>
    <t>FAB_F1_LV_20F2_1_DM\MMTR1\DmdWh_CALCULATE</t>
  </si>
  <si>
    <t>LV_20F2_1用电量</t>
  </si>
  <si>
    <t>FAB_F1_LV_20F2_1_DM\MMTR1\DmdWh</t>
  </si>
  <si>
    <t>FAB_F1_LV_20F2_2_DM\MMTR1\DmdWh_CALCULATE</t>
  </si>
  <si>
    <t>LV_20F2_2用电量</t>
  </si>
  <si>
    <t>FAB_F1_LV_20F2_2_DM\MMTR1\DmdWh</t>
  </si>
  <si>
    <t>FAB_F1_LV_20F3_1_DM\MMTR1\DmdWh_CALCULATE</t>
  </si>
  <si>
    <t>LV_20F3_1用电量</t>
  </si>
  <si>
    <t>FAB_F1_LV_20F3_1_DM\MMTR1\DmdWh</t>
  </si>
  <si>
    <t>FAB_F1_LV_20F3_2_DM\MMTR1\DmdWh_CALCULATE</t>
  </si>
  <si>
    <t>LV_20F3_2用电量</t>
  </si>
  <si>
    <t>FAB_F1_LV_20F3_2_DM\MMTR1\DmdWh</t>
  </si>
  <si>
    <t>CUB_F3_MV_E30AA_PM\MMTR1\DmdWh_CALCULATE</t>
  </si>
  <si>
    <t>MV_E30AA用电量</t>
  </si>
  <si>
    <t>CUB_F3_MV_E30AA_PM\MMTR1\DmdWh</t>
  </si>
  <si>
    <t>CUB_F3_MV_E30AB_PM\MMTR1\DmdWh_CALCULATE</t>
  </si>
  <si>
    <t>MV_E30AB用电量</t>
  </si>
  <si>
    <t>CUB_F3_MV_E30AB_PM\MMTR1\DmdWh</t>
  </si>
  <si>
    <t>CUB_F3_MV_E30AC_PM\MMTR1\DmdWh_CALCULATE</t>
  </si>
  <si>
    <t>MV_E30AC用电量</t>
  </si>
  <si>
    <t>CUB_F3_MV_E30AC_PM\MMTR1\DmdWh</t>
  </si>
  <si>
    <t>CUB_F3_MV_E30AD_PM\MMTR1\DmdWh_CALCULATE</t>
  </si>
  <si>
    <t>MV_E30AD用电量</t>
  </si>
  <si>
    <t>CUB_F3_MV_E30AD_PM\MMTR1\DmdWh</t>
  </si>
  <si>
    <t>CUB_F3_MV_E30AE_PM\MMTR1\DmdWh_CALCULATE</t>
  </si>
  <si>
    <t>MV_E30AE用电量</t>
  </si>
  <si>
    <t>CUB_F3_MV_E30AE_PM\MMTR1\DmdWh</t>
  </si>
  <si>
    <t>CUB_F3_LV_30B1_DM\MMTR1\DmdWh_CALCULATE</t>
  </si>
  <si>
    <t>LV_30B1用电量</t>
  </si>
  <si>
    <t>CUB_F3_LV_30B1_DM\MMTR1\DmdWh</t>
  </si>
  <si>
    <t>CUB_F3_LV_30B2_1_DM\MMTR1\DmdWh_CALCULATE</t>
  </si>
  <si>
    <t>LV_30B2_1用电量</t>
  </si>
  <si>
    <t>CUB_F3_LV_30B2_1_DM\MMTR1\DmdWh</t>
  </si>
  <si>
    <t>CUB_F3_LV_30B2_2_DM\MMTR1\DmdWh_CALCULATE</t>
  </si>
  <si>
    <t>LV_30B2_2用电量</t>
  </si>
  <si>
    <t>CUB_F3_LV_30B2_2_DM\MMTR1\DmdWh</t>
  </si>
  <si>
    <t>CUB_F3_LV_30B3_1_DM\MMTR1\DmdWh_CALCULATE</t>
  </si>
  <si>
    <t>LV_30B3_1用电量</t>
  </si>
  <si>
    <t>CUB_F3_LV_30B3_1_DM\MMTR1\DmdWh</t>
  </si>
  <si>
    <t>CUB_F3_LV_30B3_2_DM\MMTR1\DmdWh_CALCULATE</t>
  </si>
  <si>
    <t>LV_30B3_2用电量</t>
  </si>
  <si>
    <t>CUB_F3_LV_30B3_2_DM\MMTR1\DmdWh</t>
  </si>
  <si>
    <t>CUB_F3_LV_30B4_1_DM\MMTR1\DmdWh_CALCULATE</t>
  </si>
  <si>
    <t>LV_30B4_1用电量</t>
  </si>
  <si>
    <t>CUB_F3_LV_30B4_1_DM\MMTR1\DmdWh</t>
  </si>
  <si>
    <t>CUB_F3_LV_30B4_2_DM\MMTR1\DmdWh_CALCULATE</t>
  </si>
  <si>
    <t>LV_30B4_2用电量</t>
  </si>
  <si>
    <t>CUB_F3_LV_30B4_2_DM\MMTR1\DmdWh</t>
  </si>
  <si>
    <t>CUB_F3_LV_30B4_3_DM\MMTR1\DmdWh_CALCULATE</t>
  </si>
  <si>
    <t>LV_30B4_3用电量</t>
  </si>
  <si>
    <t>CUB_F3_LV_30B4_3_DM\MMTR1\DmdWh</t>
  </si>
  <si>
    <t>CUB_F3_LV_30B4_4_DM\MMTR1\DmdWh_CALCULATE</t>
  </si>
  <si>
    <t>LV_30B4_4用电量</t>
  </si>
  <si>
    <t>CUB_F3_LV_30B4_4_DM\MMTR1\DmdWh</t>
  </si>
  <si>
    <t>CUB_F3_LV_30B5_1_DM\MMTR1\DmdWh_CALCULATE</t>
  </si>
  <si>
    <t>LV_30B5_1用电量</t>
  </si>
  <si>
    <t>CUB_F3_LV_30B5_1_DM\MMTR1\DmdWh</t>
  </si>
  <si>
    <t>CUB_F3_LV_30B5_2_DM\MMTR1\DmdWh_CALCULATE</t>
  </si>
  <si>
    <t>LV_30B5_2用电量</t>
  </si>
  <si>
    <t>CUB_F3_LV_30B5_2_DM\MMTR1\DmdWh</t>
  </si>
  <si>
    <t>CUB_F3_LV_30B5_3_DM\MMTR1\DmdWh_CALCULATE</t>
  </si>
  <si>
    <t>LV_30B5_3用电量</t>
  </si>
  <si>
    <t>CUB_F3_LV_30B5_3_DM\MMTR1\DmdWh</t>
  </si>
  <si>
    <t>CUB_F3_LV_30B5_4_DM\MMTR1\DmdWh_CALCULATE</t>
  </si>
  <si>
    <t>LV_30B5_4用电量</t>
  </si>
  <si>
    <t>CUB_F3_LV_30B5_4_DM\MMTR1\DmdWh</t>
  </si>
  <si>
    <t>CUB_F3_LV_30B5_5_DM\MMTR1\DmdWh_CALCULATE</t>
  </si>
  <si>
    <t>LV_30B5_5用电量</t>
  </si>
  <si>
    <t>CUB_F3_LV_30B5_5_DM\MMTR1\DmdWh</t>
  </si>
  <si>
    <t>CUB_F3_LV_30C1_1_DM\MMTR1\DmdWh_CALCULATE</t>
  </si>
  <si>
    <t>LV_30C1_1用电量</t>
  </si>
  <si>
    <t>CUB_F3_LV_30C1_1_DM\MMTR1\DmdWh</t>
  </si>
  <si>
    <t>CUB_F3_LV_30C1_2_DM\MMTR1\DmdWh_CALCULATE</t>
  </si>
  <si>
    <t>LV_30C1_2用电量</t>
  </si>
  <si>
    <t>CUB_F3_LV_30C1_2_DM\MMTR1\DmdWh</t>
  </si>
  <si>
    <t>CUB_F3_LV_30C2_1_DM\MMTR1\DmdWh_CALCULATE</t>
  </si>
  <si>
    <t>LV_30C2_1用电量</t>
  </si>
  <si>
    <t>CUB_F3_LV_30C2_1_DM\MMTR1\DmdWh</t>
  </si>
  <si>
    <t>CUB_F3_LV_30C2_2_DM\MMTR1\DmdWh_CALCULATE</t>
  </si>
  <si>
    <t>LV_30C2_2用电量</t>
  </si>
  <si>
    <t>CUB_F3_LV_30C2_2_DM\MMTR1\DmdWh</t>
  </si>
  <si>
    <t>CUB_F3_LV_30C3_1_DM\MMTR1\DmdWh_CALCULATE</t>
  </si>
  <si>
    <t>LV_30C3_1用电量</t>
  </si>
  <si>
    <t>CUB_F3_LV_30C3_1_DM\MMTR1\DmdWh</t>
  </si>
  <si>
    <t>CUB_F3_LV_30C3_2_DM\MMTR1\DmdWh_CALCULATE</t>
  </si>
  <si>
    <t>LV_30C3_2用电量</t>
  </si>
  <si>
    <t>CUB_F3_LV_30C3_2_DM\MMTR1\DmdWh</t>
  </si>
  <si>
    <t>CUB_F3_LV_30C3_3_DM\MMTR1\DmdWh_CALCULATE</t>
  </si>
  <si>
    <t>LV_30C3_3用电量</t>
  </si>
  <si>
    <t>CUB_F3_LV_30C3_3_DM\MMTR1\DmdWh</t>
  </si>
  <si>
    <t>CUB_F3_LV_30C3_4_DM\MMTR1\DmdWh_CALCULATE</t>
  </si>
  <si>
    <t>LV_30C3_4用电量</t>
  </si>
  <si>
    <t>CUB_F3_LV_30C3_4_DM\MMTR1\DmdWh</t>
  </si>
  <si>
    <t>CUB_F3_LV_30C3_5_DM\MMTR1\DmdWh_CALCULATE</t>
  </si>
  <si>
    <t>LV_30C3_5用电量</t>
  </si>
  <si>
    <t>CUB_F3_LV_30C3_5_DM\MMTR1\DmdWh</t>
  </si>
  <si>
    <t>CUB_F3_LV_30C3_6_DM\MMTR1\DmdWh_CALCULATE</t>
  </si>
  <si>
    <t>LV_30C3_6用电量</t>
  </si>
  <si>
    <t>CUB_F3_LV_30C3_6_DM\MMTR1\DmdWh</t>
  </si>
  <si>
    <t>FAB_F4_LV_30D1_1_DM\MMTR1\DmdWh_CALCULATE</t>
  </si>
  <si>
    <t>LV_30D1_1用电量</t>
  </si>
  <si>
    <t>FAB_F4_LV_30D1_1_DM\MMTR1\DmdWh</t>
  </si>
  <si>
    <t>FAB_F4_LV_30D1_2_DM\MMTR1\DmdWh_CALCULATE</t>
  </si>
  <si>
    <t>LV_30D1_2用电量</t>
  </si>
  <si>
    <t>FAB_F4_LV_30D2_1_DM\MMTR1\DmdWh_CALCULATE</t>
  </si>
  <si>
    <t>LV_30D2_1用电量</t>
  </si>
  <si>
    <t>FAB_F4_LV_30D2_2_DM\MMTR1\DmdWh_CALCULATE</t>
  </si>
  <si>
    <t>LV_30D2_2用电量</t>
  </si>
  <si>
    <t>FAB_F4_LV_30D2_2_DM\MMTR1\DmdWh</t>
  </si>
  <si>
    <t>FAB_F4_LV_30D3_1_DM\MMTR1\DmdWh_CALCULATE</t>
  </si>
  <si>
    <t>LV_30D3_1用电量</t>
  </si>
  <si>
    <t>FAB_F4_LV_30D3_2_DM\MMTR1\DmdWh_CALCULATE</t>
  </si>
  <si>
    <t>LV_30D3_2用电量</t>
  </si>
  <si>
    <t>FAB_F4_LV_30D3_3_DM\MMTR1\DmdWh_CALCULATE</t>
  </si>
  <si>
    <t>LV_30D3_3用电量</t>
  </si>
  <si>
    <t>FAB_F4_LV_30D3_3_DM\MMTR1\DmdWh</t>
  </si>
  <si>
    <t>FAB_F4_LV_30D4_1_DM\MMTR1\DmdWh_CALCULATE</t>
  </si>
  <si>
    <t>LV_30D4_1用电量</t>
  </si>
  <si>
    <t>FAB_F4_LV_30D4_2_DM\MMTR1\DmdWh_CALCULATE</t>
  </si>
  <si>
    <t>LV_30D4_2用电量</t>
  </si>
  <si>
    <t>FAB_F4_LV_30D4_2_DM\MMTR1\DmdWh</t>
  </si>
  <si>
    <t>FAB_F4_LV_30D4_3_DM\MMTR1\DmdWh_CALCULATE</t>
  </si>
  <si>
    <t>LV_30D4_3用电量</t>
  </si>
  <si>
    <t>FAB_F4_LV_30D4_4_DM\MMTR1\DmdWh_CALCULATE</t>
  </si>
  <si>
    <t>LV_30D4_4用电量</t>
  </si>
  <si>
    <t>FAB_F4_LV_30D4_4_DM\MMTR1\DmdWh</t>
  </si>
  <si>
    <t>FAB_F4_LV_30D5_1_DM\MMTR1\DmdWh_CALCULATE</t>
  </si>
  <si>
    <t>LV_30D5_1用电量</t>
  </si>
  <si>
    <t>FAB_F4_LV_30D5_1_DM\MMTR1\DmdWh</t>
  </si>
  <si>
    <t>FAB_F4_LV_30D5_2_DM\MMTR1\DmdWh_CALCULATE</t>
  </si>
  <si>
    <t>LV_30D5_2用电量</t>
  </si>
  <si>
    <t>FAB_F4_LV_30D5_2_DM\MMTR1\DmdWh</t>
  </si>
  <si>
    <t>FAB_F4_LV_30D5_3_DM\MMTR1\DmdWh_CALCULATE</t>
  </si>
  <si>
    <t>LV_30D5_3用电量</t>
  </si>
  <si>
    <t>FAB_F4_LV_30D5_3_DM\MMTR1\DmdWh</t>
  </si>
  <si>
    <t>FAB_F4_LV_30D5_4_DM\MMTR1\DmdWh_CALCULATE</t>
  </si>
  <si>
    <t>LV_30D5_4用电量</t>
  </si>
  <si>
    <t>FAB_F4_LV_30D5_4_DM\MMTR1\DmdWh</t>
  </si>
  <si>
    <t>FAB_F4_LV_30D5_5_DM\MMTR1\DmdWh_CALCULATE</t>
  </si>
  <si>
    <t>LV_30D5_5用电量</t>
  </si>
  <si>
    <t>FAB_F4_LV_30D5_5_DM\MMTR1\DmdWh</t>
  </si>
  <si>
    <t>FAB_F4_LV_30D5_6_DM\MMTR1\DmdWh_CALCULATE</t>
  </si>
  <si>
    <t>LV_30D5_6用电量</t>
  </si>
  <si>
    <t>FAB_F4_LV_30D5_6_DM\MMTR1\DmdWh</t>
  </si>
  <si>
    <t>FAB_F4_LV_30E1_1_DM\MMTR1\DmdWh_CALCULATE</t>
  </si>
  <si>
    <t>LV_30E1_1用电量</t>
  </si>
  <si>
    <t>FAB_F4_LV_30E1_1_DM\MMTR1\DmdWh</t>
  </si>
  <si>
    <t>FAB_F4_LV_30E1_2_DM\MMTR1\DmdWh_CALCULATE</t>
  </si>
  <si>
    <t>LV_30E1_2用电量</t>
  </si>
  <si>
    <t>FAB_F4_LV_30E1_2_DM\MMTR1\DmdWh</t>
  </si>
  <si>
    <t>FAB_F4_LV_30E2_1_DM\MMTR1\DmdWh_CALCULATE</t>
  </si>
  <si>
    <t>LV_30E2_1用电量</t>
  </si>
  <si>
    <t>FAB_F4_LV_30E2_1_DM\MMTR1\DmdWh</t>
  </si>
  <si>
    <t>FAB_F4_LV_30E2_2_DM\MMTR1\DmdWh_CALCULATE</t>
  </si>
  <si>
    <t>LV_30E2_2用电量</t>
  </si>
  <si>
    <t>FAB_F4_LV_30E2_2_DM\MMTR1\DmdWh</t>
  </si>
  <si>
    <t>FAB_F4_LV_30E3_1_DM\MMTR1\DmdWh_CALCULATE</t>
  </si>
  <si>
    <t>LV_30E3_1用电量</t>
  </si>
  <si>
    <t>FAB_F4_LV_30E3_1_DM\MMTR1\DmdWh</t>
  </si>
  <si>
    <t>FAB_F4_LV_30E3_2_DM\MMTR1\DmdWh_CALCULATE</t>
  </si>
  <si>
    <t>LV_30E3_2用电量</t>
  </si>
  <si>
    <t>FAB_F4_LV_30E3_2_DM\MMTR1\DmdWh</t>
  </si>
  <si>
    <t>FAB_F4_LV_30E4_1_DM\MMTR1\DmdWh_CALCULATE</t>
  </si>
  <si>
    <t>LV_30E4_1用电量</t>
  </si>
  <si>
    <t>FAB_F4_LV_30E4_1_DM\MMTR1\DmdWh</t>
  </si>
  <si>
    <t>FAB_F4_LV_30E4_2_DM\MMTR1\DmdWh_CALCULATE</t>
  </si>
  <si>
    <t>LV_30E4_2用电量</t>
  </si>
  <si>
    <t>FAB_F4_LV_30E4_2_DM\MMTR1\DmdWh</t>
  </si>
  <si>
    <t>FAB_F4_LV_30E5_1_DM\MMTR1\DmdWh_CALCULATE</t>
  </si>
  <si>
    <t>LV_30E5_1用电量</t>
  </si>
  <si>
    <t>FAB_F4_LV_30E5_1_DM\MMTR1\DmdWh</t>
  </si>
  <si>
    <t>FAB_F4_LV_30E5_2_DM\MMTR1\DmdWh_CALCULATE</t>
  </si>
  <si>
    <t>LV_30E5_2用电量</t>
  </si>
  <si>
    <t>FAB_F4_LV_30E5_2_DM\MMTR1\DmdWh</t>
  </si>
  <si>
    <t>FAB_F4_LV_30E5_3_DM\MMTR1\DmdWh_CALCULATE</t>
  </si>
  <si>
    <t>LV_30E5_3用电量</t>
  </si>
  <si>
    <t>FAB_F4_LV_30E5_3_DM\MMTR1\DmdWh</t>
  </si>
  <si>
    <t>FAB_F4_LV_30E5_4_DM\MMTR1\DmdWh_CALCULATE</t>
  </si>
  <si>
    <t>LV_30E5_4用电量</t>
  </si>
  <si>
    <t>FAB_F4_LV_30E5_4_DM\MMTR1\DmdWh</t>
  </si>
  <si>
    <t>FAB_F4_LV_30E5_5_DM\MMTR1\DmdWh_CALCULATE</t>
  </si>
  <si>
    <t>LV_30E5_5用电量</t>
  </si>
  <si>
    <t>FAB_F4_LV_30E5_5_DM\MMTR1\DmdWh</t>
  </si>
  <si>
    <t>FAB_F4_LV_30E5_6_DM\MMTR1\DmdWh_CALCULATE</t>
  </si>
  <si>
    <t>LV_30E5_6用电量</t>
  </si>
  <si>
    <t>FAB_F4_LV_30E5_6_DM\MMTR1\DmdWh</t>
  </si>
  <si>
    <t>PMD_B2_LV_30F1_1_DM\MMTR1\DmdWh_CALCULATE</t>
  </si>
  <si>
    <t>LV_30F1_1用电量</t>
  </si>
  <si>
    <t>PMD_B2_LV_30F1_1_DM\MMTR1\DmdWh</t>
  </si>
  <si>
    <t>PMD_B2_LV_30F1_2_DM\MMTR1\DmdWh_CALCULATE</t>
  </si>
  <si>
    <t>LV_30F1_2用电量</t>
  </si>
  <si>
    <t>PMD_B2_LV_30F1_2_DM\MMTR1\DmdWh</t>
  </si>
  <si>
    <t>PMD_B2_LV_30F2_1_DM\MMTR1\DmdWh_CALCULATE</t>
  </si>
  <si>
    <t>LV_30F2_1用电量</t>
  </si>
  <si>
    <t>PMD_B2_LV_30F2_1_DM\MMTR1\DmdWh</t>
  </si>
  <si>
    <t>PMD_B2_LV_30F2_2_DM\MMTR1\DmdWh_CALCULATE</t>
  </si>
  <si>
    <t>LV_30F2_2用电量</t>
  </si>
  <si>
    <t>PMD_B2_LV_30F2_2_DM\MMTR1\DmdWh</t>
  </si>
  <si>
    <t>PMD_B2_LV_30F2_3_DM\MMTR1\DmdWh_CALCULATE</t>
  </si>
  <si>
    <t>LV_30F2_3用电量</t>
  </si>
  <si>
    <t>PMD_B2_LV_30F2_3_DM\MMTR1\DmdWh</t>
  </si>
  <si>
    <t>PMD_B2_LV_30F3_1_DM\MMTR1\DmdWh_CALCULATE</t>
  </si>
  <si>
    <t>LV_30F3_1用电量</t>
  </si>
  <si>
    <t>PMD_B2_LV_30F3_1_DM\MMTR1\DmdWh</t>
  </si>
  <si>
    <t>PMD_B2_LV_30F3_2_DM\MMTR1\DmdWh_CALCULATE</t>
  </si>
  <si>
    <t>LV_30F3_2用电量</t>
  </si>
  <si>
    <t>PMD_B2_LV_30F3_2_DM\MMTR1\DmdWh</t>
  </si>
  <si>
    <t>PMD_B2_LV_30F3_3_DM\MMTR1\DmdWh_CALCULATE</t>
  </si>
  <si>
    <t>LV_30F3_3用电量</t>
  </si>
  <si>
    <t>PMD_B2_LV_30F3_3_DM\MMTR1\DmdWh</t>
  </si>
  <si>
    <t>PMD_B2_LV_30F3_4_DM\MMTR1\DmdWh_CALCULATE</t>
  </si>
  <si>
    <t>LV_30F3_4用电量</t>
  </si>
  <si>
    <t>PMD_B2_LV_30F3_4_DM\MMTR1\DmdWh</t>
  </si>
  <si>
    <t>PMD_B2_LV_30F4_1_DM\MMTR1\DmdWh_CALCULATE</t>
  </si>
  <si>
    <t>LV_30F4_1用电量</t>
  </si>
  <si>
    <t>PMD_B2_LV_30F4_1_DM\MMTR1\DmdWh</t>
  </si>
  <si>
    <t>PMD_B2_LV_30F4_2_DM\MMTR1\DmdWh_CALCULATE</t>
  </si>
  <si>
    <t>LV_30F4_2用电量</t>
  </si>
  <si>
    <t>PMD_B2_LV_30F4_2_DM\MMTR1\DmdWh</t>
  </si>
  <si>
    <t>PMD_B2_LV_30F4_3_DM\MMTR1\DmdWh_CALCULATE</t>
  </si>
  <si>
    <t>LV_30F4_3用电量</t>
  </si>
  <si>
    <t>PMD_B2_LV_30F4_3_DM\MMTR1\DmdWh</t>
  </si>
  <si>
    <t>PMD_B2_LV_30F4_4_DM\MMTR1\DmdWh_CALCULATE</t>
  </si>
  <si>
    <t>LV_30F4_4用电量</t>
  </si>
  <si>
    <t>PMD_B2_LV_30F4_4_DM\MMTR1\DmdWh</t>
  </si>
  <si>
    <t>PMD_B2_LV_30F4_5_DM\MMTR1\DmdWh_CALCULATE</t>
  </si>
  <si>
    <t>LV_30F4_5用电量</t>
  </si>
  <si>
    <t>PMD_B2_LV_30F4_5_DM\MMTR1\DmdWh</t>
  </si>
  <si>
    <t>PMD_B2_LV_30F4_6_DM\MMTR1\DmdWh_CALCULATE</t>
  </si>
  <si>
    <t>LV_30F4_6用电量</t>
  </si>
  <si>
    <t>PMD_B2_LV_30F4_6_DM\MMTR1\DmdWh</t>
  </si>
  <si>
    <t>PMD_B2_LV_30F4_7_DM\MMTR1\DmdWh_CALCULATE</t>
  </si>
  <si>
    <t>LV_30F4_7用电量</t>
  </si>
  <si>
    <t>PMD_B2_LV_30F4_7_DM\MMTR1\DmdWh</t>
  </si>
  <si>
    <t>PMD_B2_LV_30F4_8_DM\MMTR1\DmdWh_CALCULATE</t>
  </si>
  <si>
    <t>LV_30F4_8用电量</t>
  </si>
  <si>
    <t>PMD_B2_LV_30F4_8_DM\MMTR1\DmdWh</t>
  </si>
  <si>
    <t>PMD_B2_LV_30F4_9_DM\MMTR1\DmdWh_CALCULATE</t>
  </si>
  <si>
    <t>LV_30F4_9用电量</t>
  </si>
  <si>
    <t>PMD_B2_LV_30F4_9_DM\MMTR1\DmdWh</t>
  </si>
  <si>
    <t>PMD_B2_LV_30F5_1_DM\MMTR1\DmdWh_CALCULATE</t>
  </si>
  <si>
    <t>LV_30F5_1用电量</t>
  </si>
  <si>
    <t>PMD_B2_LV_30F5_1_DM\MMTR1\DmdWh</t>
  </si>
  <si>
    <t>PMD_B2_LV_30F5_2_DM\MMTR1\DmdWh_CALCULATE</t>
  </si>
  <si>
    <t>LV_30F5_2用电量</t>
  </si>
  <si>
    <t>PMD_B2_LV_30F5_2_DM\MMTR1\DmdWh</t>
  </si>
  <si>
    <t>PMD_B2_LV_30F5_3_DM\MMTR1\DmdWh_CALCULATE</t>
  </si>
  <si>
    <t>LV_30F5_3用电量</t>
  </si>
  <si>
    <t>PMD_B2_LV_30F5_3_DM\MMTR1\DmdWh</t>
  </si>
  <si>
    <t>PMD_B2_LV_30F5_4_DM\MMTR1\DmdWh_CALCULATE</t>
  </si>
  <si>
    <t>LV_30F5_4用电量</t>
  </si>
  <si>
    <t>PMD_B2_LV_30F5_4_DM\MMTR1\DmdWh</t>
  </si>
  <si>
    <t>PMD_B2_LV_30F5_5_DM\MMTR1\DmdWh_CALCULATE</t>
  </si>
  <si>
    <t>LV_30F5_5用电量</t>
  </si>
  <si>
    <t>PMD_B2_LV_30F5_5_DM\MMTR1\DmdWh</t>
  </si>
  <si>
    <t>PMD_B2_LV_30F5_6_DM\MMTR1\DmdWh_CALCULATE</t>
  </si>
  <si>
    <t>LV_30F5_6用电量</t>
  </si>
  <si>
    <t>PMD_B2_LV_30F5_6_DM\MMTR1\DmdWh</t>
  </si>
  <si>
    <t>PMD_B2_LV_30F5_7_DM\MMTR1\DmdWh_CALCULATE</t>
  </si>
  <si>
    <t>LV_30F5_7用电量</t>
  </si>
  <si>
    <t>PMD_B2_LV_30F5_7_DM\MMTR1\DmdWh</t>
  </si>
  <si>
    <t>CUB_F3_MV_E40AA_PM\MMTR1\DmdWh_CALCULATE</t>
  </si>
  <si>
    <t>MV_E40AA用电量</t>
  </si>
  <si>
    <t>CUB_F3_MV_E40AA_PM\MMTR1\DmdWh</t>
  </si>
  <si>
    <t>CUB_F3_MV_E40AB_PM\MMTR1\DmdWh_CALCULATE</t>
  </si>
  <si>
    <t>MV_E40AB用电量</t>
  </si>
  <si>
    <t>CUB_F3_MV_E40AB_PM\MMTR1\DmdWh</t>
  </si>
  <si>
    <t>CUB_F3_MV_E40AC_PM\MMTR1\DmdWh_CALCULATE</t>
  </si>
  <si>
    <t>MV_E40AC用电量</t>
  </si>
  <si>
    <t>CUB_F3_MV_E40AC_PM\MMTR1\DmdWh</t>
  </si>
  <si>
    <t>CUB_F3_MV_E40AD_PM\MMTR1\DmdWh_CALCULATE</t>
  </si>
  <si>
    <t>MV_E40AD用电量</t>
  </si>
  <si>
    <t>CUB_F3_MV_E40AD_PM\MMTR1\DmdWh</t>
  </si>
  <si>
    <t>CUB_F3_MV_E40AE_PM\MMTR1\DmdWh_CALCULATE</t>
  </si>
  <si>
    <t>MV_E40AE用电量</t>
  </si>
  <si>
    <t>CUB_F3_MV_E40AE_PM\MMTR1\DmdWh</t>
  </si>
  <si>
    <t>CUB_F3_LV_40B1_1_DM\MMTR1\DmdWh_CALCULATE</t>
  </si>
  <si>
    <t>LV_40B1_1用电量</t>
  </si>
  <si>
    <t>CUB_F3_LV_40B1_1_DM\MMTR1\DmdWh</t>
  </si>
  <si>
    <t>CUB_F3_LV_40B1_2_DM\MMTR1\DmdWh_CALCULATE</t>
  </si>
  <si>
    <t>LV_40B1_2用电量</t>
  </si>
  <si>
    <t>CUB_F3_LV_40B1_2_DM\MMTR1\DmdWh</t>
  </si>
  <si>
    <t>CUB_F3_LV_40B2_1_DM\MMTR1\DmdWh_CALCULATE</t>
  </si>
  <si>
    <t>LV_40B2_1用电量</t>
  </si>
  <si>
    <t>CUB_F3_LV_40B2_1_DM\MMTR1\DmdWh</t>
  </si>
  <si>
    <t>CUB_F3_LV_40B2_2_DM\MMTR1\DmdWh_CALCULATE</t>
  </si>
  <si>
    <t>LV_40B2_2用电量</t>
  </si>
  <si>
    <t>CUB_F3_LV_40B2_2_DM\MMTR1\DmdWh</t>
  </si>
  <si>
    <t>CUB_F3_LV_40B3_1_DM\MMTR1\DmdWh_CALCULATE</t>
  </si>
  <si>
    <t>LV_40B3_1用电量</t>
  </si>
  <si>
    <t>CUB_F3_LV_40B3_1_DM\MMTR1\DmdWh</t>
  </si>
  <si>
    <t>CUB_F3_LV_40B3_2_DM\MMTR1\DmdWh_CALCULATE</t>
  </si>
  <si>
    <t>LV_40B3_2用电量</t>
  </si>
  <si>
    <t>CUB_F3_LV_40B3_2_DM\MMTR1\DmdWh</t>
  </si>
  <si>
    <t>CUB_F3_LV_40B3_3_DM\MMTR1\DmdWh_CALCULATE</t>
  </si>
  <si>
    <t>LV_40B3_3用电量</t>
  </si>
  <si>
    <t>CUB_F3_LV_40B3_3_DM\MMTR1\DmdWh</t>
  </si>
  <si>
    <t>CUB_F3_LV_40B4_1_DM\MMTR1\DmdWh_CALCULATE</t>
  </si>
  <si>
    <t>LV_40B4_1用电量</t>
  </si>
  <si>
    <t>CUB_F3_LV_40B4_1_DM\MMTR1\DmdWh</t>
  </si>
  <si>
    <t>CUB_F3_LV_40B4_2_DM\MMTR1\DmdWh_CALCULATE</t>
  </si>
  <si>
    <t>LV_40B4_2用电量</t>
  </si>
  <si>
    <t>CUB_F3_LV_40B4_2_DM\MMTR1\DmdWh</t>
  </si>
  <si>
    <t>CUB_F3_LV_40B4_3_DM\MMTR1\DmdWh_CALCULATE</t>
  </si>
  <si>
    <t>LV_40B4_3用电量</t>
  </si>
  <si>
    <t>CUB_F3_LV_40B4_3_DM\MMTR1\DmdWh</t>
  </si>
  <si>
    <t>CUB_F3_LV_40B4_4_DM\MMTR1\DmdWh_CALCULATE</t>
  </si>
  <si>
    <t>LV_40B4_4用电量</t>
  </si>
  <si>
    <t>CUB_F3_LV_40B4_4_DM\MMTR1\DmdWh</t>
  </si>
  <si>
    <t>CUB_F3_LV_40B4_5_DM\MMTR1\DmdWh_CALCULATE</t>
  </si>
  <si>
    <t>LV_40B4_5用电量</t>
  </si>
  <si>
    <t>CUB_F3_LV_40B4_5_DM\MMTR1\DmdWh</t>
  </si>
  <si>
    <t>CUB_F3_LV_40B4_6_DM\MMTR1\DmdWh_CALCULATE</t>
  </si>
  <si>
    <t>LV_40B4_6用电量</t>
  </si>
  <si>
    <t>CUB_F3_LV_40B4_6_DM\MMTR1\DmdWh</t>
  </si>
  <si>
    <t>CUB_F3_LV_40C1_1_DM\MMTR1\DmdWh_CALCULATE</t>
  </si>
  <si>
    <t>LV_40C1_1用电量</t>
  </si>
  <si>
    <t>CUB_F3_LV_40C1_1_DM\MMTR1\DmdWh</t>
  </si>
  <si>
    <t>CUB_F3_LV_40C1_2_DM\MMTR1\DmdWh_CALCULATE</t>
  </si>
  <si>
    <t>LV_40C1_2用电量</t>
  </si>
  <si>
    <t>CUB_F3_LV_40C1_2_DM\MMTR1\DmdWh</t>
  </si>
  <si>
    <t>CUB_F3_LV_40C2_1_DM\MMTR1\DmdWh_CALCULATE</t>
  </si>
  <si>
    <t>LV_40C2_1用电量</t>
  </si>
  <si>
    <t>CUB_F3_LV_40C2_1_DM\MMTR1\DmdWh</t>
  </si>
  <si>
    <t>CUB_F3_LV_40C2_2_DM\MMTR1\DmdWh_CALCULATE</t>
  </si>
  <si>
    <t>LV_40C2_2用电量</t>
  </si>
  <si>
    <t>CUB_F3_LV_40C2_2_DM\MMTR1\DmdWh</t>
  </si>
  <si>
    <t>CUB_F3_LV_40C3_1_DM\MMTR1\DmdWh_CALCULATE</t>
  </si>
  <si>
    <t>LV_40C3_1用电量</t>
  </si>
  <si>
    <t>CUB_F3_LV_40C3_1_DM\MMTR1\DmdWh</t>
  </si>
  <si>
    <t>CUB_F3_LV_40C3_2_DM\MMTR1\DmdWh_CALCULATE</t>
  </si>
  <si>
    <t>LV_40C3_2用电量</t>
  </si>
  <si>
    <t>CUB_F3_LV_40C3_2_DM\MMTR1\DmdWh</t>
  </si>
  <si>
    <t>CUB_F3_LV_40C3_3_DM\MMTR1\DmdWh_CALCULATE</t>
  </si>
  <si>
    <t>LV_40C3_3用电量</t>
  </si>
  <si>
    <t>CUB_F3_LV_40C3_3_DM\MMTR1\DmdWh</t>
  </si>
  <si>
    <t>CUB_F3_LV_40C3_4_DM\MMTR1\DmdWh_CALCULATE</t>
  </si>
  <si>
    <t>LV_40C3_4用电量</t>
  </si>
  <si>
    <t>CUB_F3_LV_40C3_4_DM\MMTR1\DmdWh</t>
  </si>
  <si>
    <t>CUB_F3_LV_40C3_5_DM\MMTR1\DmdWh_CALCULATE</t>
  </si>
  <si>
    <t>LV_40C3_5用电量</t>
  </si>
  <si>
    <t>CUB_F3_LV_40C3_5_DM\MMTR1\DmdWh</t>
  </si>
  <si>
    <t>CUB_F3_LV_40C3_6_DM\MMTR1\DmdWh_CALCULATE</t>
  </si>
  <si>
    <t>LV_40C3_6用电量</t>
  </si>
  <si>
    <t>CUB_F3_LV_40C3_6_DM\MMTR1\DmdWh</t>
  </si>
  <si>
    <t>FAB_F4_LV_40D1_1_DM\MMTR1\DmdWh_CALCULATE</t>
  </si>
  <si>
    <t>LV_40D1_1用电量</t>
  </si>
  <si>
    <t>FAB_F4_LV_40D1_1_DM\MMTR1\DmdWh</t>
  </si>
  <si>
    <t>FAB_F4_LV_40D1_2_DM\MMTR1\DmdWh_CALCULATE</t>
  </si>
  <si>
    <t>LV_40D1_2用电量</t>
  </si>
  <si>
    <t>FAB_F4_LV_40D1_2_DM\MMTR1\DmdWh</t>
  </si>
  <si>
    <t>FAB_F4_LV_40D2_1_DM\MMTR1\DmdWh_CALCULATE</t>
  </si>
  <si>
    <t>LV_40D2_1用电量</t>
  </si>
  <si>
    <t>FAB_F4_LV_40D2_1_DM\MMTR1\DmdWh</t>
  </si>
  <si>
    <t>FAB_F4_LV_40D2_2_DM\MMTR1\DmdWh_CALCULATE</t>
  </si>
  <si>
    <t>LV_40D2_2用电量</t>
  </si>
  <si>
    <t>FAB_F4_LV_40D2_2_DM\MMTR1\DmdWh</t>
  </si>
  <si>
    <t>FAB_F4_LV_40D3_1_DM\MMTR1\DmdWh_CALCULATE</t>
  </si>
  <si>
    <t>LV_40D3_1用电量</t>
  </si>
  <si>
    <t>FAB_F4_LV_40D3_1_DM\MMTR1\DmdWh</t>
  </si>
  <si>
    <t>FAB_F4_LV_40D3_2_DM\MMTR1\DmdWh_CALCULATE</t>
  </si>
  <si>
    <t>LV_40D3_2用电量</t>
  </si>
  <si>
    <t>FAB_F4_LV_40D3_2_DM\MMTR1\DmdWh</t>
  </si>
  <si>
    <t>FAB_F4_LV_40D4_1_DM\MMTR1\DmdWh_CALCULATE</t>
  </si>
  <si>
    <t>LV_40D4_1用电量</t>
  </si>
  <si>
    <t>FAB_F4_LV_40D4_1_DM\MMTR1\DmdWh</t>
  </si>
  <si>
    <t>FAB_F4_LV_40D4_2_DM\MMTR1\DmdWh_CALCULATE</t>
  </si>
  <si>
    <t>LV_40D4_2用电量</t>
  </si>
  <si>
    <t>FAB_F4_LV_40D4_2_DM\MMTR1\DmdWh</t>
  </si>
  <si>
    <t>FAB_F4_LV_40D4_3_DM\MMTR1\DmdWh_CALCULATE</t>
  </si>
  <si>
    <t>LV_40D4_3用电量</t>
  </si>
  <si>
    <t>FAB_F4_LV_40D4_3_DM\MMTR1\DmdWh</t>
  </si>
  <si>
    <t>FAB_F4_LV_40D4_4_DM\MMTR1\DmdWh_CALCULATE</t>
  </si>
  <si>
    <t>LV_40D4_4用电量</t>
  </si>
  <si>
    <t>FAB_F4_LV_40D4_4_DM\MMTR1\DmdWh</t>
  </si>
  <si>
    <t>FAB_F4_LV_40D5_1_DM\MMTR1\DmdWh_CALCULATE</t>
  </si>
  <si>
    <t>LV_40D5_1用电量</t>
  </si>
  <si>
    <t>FAB_F4_LV_40D5_1_DM\MMTR1\DmdWh</t>
  </si>
  <si>
    <t>FAB_F4_LV_40D5_2_DM\MMTR1\DmdWh_CALCULATE</t>
  </si>
  <si>
    <t>LV_40D5_2用电量</t>
  </si>
  <si>
    <t>FAB_F4_LV_40D5_2_DM\MMTR1\DmdWh</t>
  </si>
  <si>
    <t>FAB_F4_LV_40D5_3_DM\MMTR1\DmdWh_CALCULATE</t>
  </si>
  <si>
    <t>LV_40D5_3用电量</t>
  </si>
  <si>
    <t>FAB_F4_LV_40D5_3_DM\MMTR1\DmdWh</t>
  </si>
  <si>
    <t>FAB_F4_LV_40D5_4_DM\MMTR1\DmdWh_CALCULATE</t>
  </si>
  <si>
    <t>LV_40D5_4用电量</t>
  </si>
  <si>
    <t>FAB_F4_LV_40D5_4_DM\MMTR1\DmdWh</t>
  </si>
  <si>
    <t>FAB_F4_LV_40D5_5_DM\MMTR1\DmdWh_CALCULATE</t>
  </si>
  <si>
    <t>LV_40D5_5用电量</t>
  </si>
  <si>
    <t>FAB_F4_LV_40D5_5_DM\MMTR1\DmdWh</t>
  </si>
  <si>
    <t>FAB_F4_LV_40D5_6_DM\MMTR1\DmdWh_CALCULATE</t>
  </si>
  <si>
    <t>LV_40D5_6用电量</t>
  </si>
  <si>
    <t>FAB_F4_LV_40D5_6_DM\MMTR1\DmdWh</t>
  </si>
  <si>
    <t>FAB_F4_LV_40E1_1_DM\MMTR1\DmdWh_CALCULATE</t>
  </si>
  <si>
    <t>LV_40E1_1用电量</t>
  </si>
  <si>
    <t>FAB_F4_LV_40E1_1_DM\MMTR1\DmdWh</t>
  </si>
  <si>
    <t>FAB_F4_LV_40E1_2_DM\MMTR1\DmdWh_CALCULATE</t>
  </si>
  <si>
    <t>LV_40E1_2用电量</t>
  </si>
  <si>
    <t>FAB_F4_LV_40E1_2_DM\MMTR1\DmdWh</t>
  </si>
  <si>
    <t>FAB_F4_LV_40E2_1_DM\MMTR1\DmdWh_CALCULATE</t>
  </si>
  <si>
    <t>LV_40E2_1用电量</t>
  </si>
  <si>
    <t>FAB_F4_LV_40E2_1_DM\MMTR1\DmdWh</t>
  </si>
  <si>
    <t>FAB_F4_LV_40E2_2_DM\MMTR1\DmdWh_CALCULATE</t>
  </si>
  <si>
    <t>LV_40E2_2用电量</t>
  </si>
  <si>
    <t>FAB_F4_LV_40E2_2_DM\MMTR1\DmdWh</t>
  </si>
  <si>
    <t>FAB_F4_LV_40E3_1_DM\MMTR1\DmdWh_CALCULATE</t>
  </si>
  <si>
    <t>LV_40E3_1用电量</t>
  </si>
  <si>
    <t>FAB_F4_LV_40E3_1_DM\MMTR1\DmdWh</t>
  </si>
  <si>
    <t>FAB_F4_LV_40E3_2_DM\MMTR1\DmdWh_CALCULATE</t>
  </si>
  <si>
    <t>LV_40E3_2用电量</t>
  </si>
  <si>
    <t>FAB_F4_LV_40E3_2_DM\MMTR1\DmdWh</t>
  </si>
  <si>
    <t>FAB_F4_LV_40E3_3_DM\MMTR1\DmdWh_CALCULATE</t>
  </si>
  <si>
    <t>LV_40E3_3用电量</t>
  </si>
  <si>
    <t>FAB_F4_LV_40E3_3_DM\MMTR1\DmdWh</t>
  </si>
  <si>
    <t>FAB_F4_LV_40E4_1_DM\MMTR1\DmdWh_CALCULATE</t>
  </si>
  <si>
    <t>LV_40E4_1用电量</t>
  </si>
  <si>
    <t>FAB_F4_LV_40E4_1_DM\MMTR1\DmdWh</t>
  </si>
  <si>
    <t>FAB_F4_LV_40E4_2_DM\MMTR1\DmdWh_CALCULATE</t>
  </si>
  <si>
    <t>LV_40E4_2用电量</t>
  </si>
  <si>
    <t>FAB_F4_LV_40E4_2_DM\MMTR1\DmdWh</t>
  </si>
  <si>
    <t>FAB_F4_LV_40E4_3_DM\MMTR1\DmdWh_CALCULATE</t>
  </si>
  <si>
    <t>LV_40E4_3用电量</t>
  </si>
  <si>
    <t>FAB_F4_LV_40E4_3_DM\MMTR1\DmdWh</t>
  </si>
  <si>
    <t>FAB_F4_LV_40E5_1_DM\MMTR1\DmdWh_CALCULATE</t>
  </si>
  <si>
    <t>LV_40E5_1用电量</t>
  </si>
  <si>
    <t>FAB_F4_LV_40E5_1_DM\MMTR1\DmdWh</t>
  </si>
  <si>
    <t>FAB_F4_LV_40E5_2_DM\MMTR1\DmdWh_CALCULATE</t>
  </si>
  <si>
    <t>LV_40E5_2用电量</t>
  </si>
  <si>
    <t>FAB_F4_LV_40E5_2_DM\MMTR1\DmdWh</t>
  </si>
  <si>
    <t>FAB_F4_LV_40E5_3_DM\MMTR1\DmdWh_CALCULATE</t>
  </si>
  <si>
    <t>LV_40E5_3用电量</t>
  </si>
  <si>
    <t>FAB_F4_LV_40E5_3_DM\MMTR1\DmdWh</t>
  </si>
  <si>
    <t>FAB_F4_LV_40E5_4_DM\MMTR1\DmdWh_CALCULATE</t>
  </si>
  <si>
    <t>LV_40E5_4用电量</t>
  </si>
  <si>
    <t>FAB_F4_LV_40E5_4_DM\MMTR1\DmdWh</t>
  </si>
  <si>
    <t>FAB_F4_LV_40E5_5_DM\MMTR1\DmdWh_CALCULATE</t>
  </si>
  <si>
    <t>LV_40E5_5用电量</t>
  </si>
  <si>
    <t>FAB_F4_LV_40E5_5_DM\MMTR1\DmdWh</t>
  </si>
  <si>
    <t>FAB_F4_LV_40E5_6_DM\MMTR1\DmdWh_CALCULATE</t>
  </si>
  <si>
    <t>LV_40E5_6用电量</t>
  </si>
  <si>
    <t>FAB_F4_LV_40E5_6_DM\MMTR1\DmdWh</t>
  </si>
  <si>
    <t>PMD_B2_LV_40F1_1_DM\MMTR1\DmdWh_CALCULATE</t>
  </si>
  <si>
    <t>LV_40F1_1用电量</t>
  </si>
  <si>
    <t>PMD_B2_LV_40F1_1_DM\MMTR1\DmdWh</t>
  </si>
  <si>
    <t>PMD_B2_LV_40F1_2_DM\MMTR1\DmdWh_CALCULATE</t>
  </si>
  <si>
    <t>LV_40F1_2用电量</t>
  </si>
  <si>
    <t>PMD_B2_LV_40F1_2_DM\MMTR1\DmdWh</t>
  </si>
  <si>
    <t>PMD_B2_LV_40F1_3_DM\MMTR1\DmdWh_CALCULATE</t>
  </si>
  <si>
    <t>LV_40F1_3用电量</t>
  </si>
  <si>
    <t>PMD_B2_LV_40F1_3_DM\MMTR1\DmdWh</t>
  </si>
  <si>
    <t>PMD_B2_LV_40F2_1_DM\MMTR1\DmdWh_CALCULATE</t>
  </si>
  <si>
    <t>LV_40F2_1用电量</t>
  </si>
  <si>
    <t>PMD_B2_LV_40F2_1_DM\MMTR1\DmdWh</t>
  </si>
  <si>
    <t>PMD_B2_LV_40F2_2_DM\MMTR1\DmdWh_CALCULATE</t>
  </si>
  <si>
    <t>LV_40F2_2用电量</t>
  </si>
  <si>
    <t>PMD_B2_LV_40F2_2_DM\MMTR1\DmdWh</t>
  </si>
  <si>
    <t>PMD_B2_LV_40F2_3_DM\MMTR1\DmdWh_CALCULATE</t>
  </si>
  <si>
    <t>LV_40F2_3用电量</t>
  </si>
  <si>
    <t>PMD_B2_LV_40F2_3_DM\MMTR1\DmdWh</t>
  </si>
  <si>
    <t>PMD_B2_LV_40F2_4_DM\MMTR1\DmdWh_CALCULATE</t>
  </si>
  <si>
    <t>LV_40F2_4用电量</t>
  </si>
  <si>
    <t>PMD_B2_LV_40F2_4_DM\MMTR1\DmdWh</t>
  </si>
  <si>
    <t>PMD_B2_LV_40F3_1_DM\MMTR1\DmdWh_CALCULATE</t>
  </si>
  <si>
    <t>LV_40F3_1用电量</t>
  </si>
  <si>
    <t>PMD_B2_LV_40F3_1_DM\MMTR1\DmdWh</t>
  </si>
  <si>
    <t>PMD_B2_LV_40F3_2_DM\MMTR1\DmdWh_CALCULATE</t>
  </si>
  <si>
    <t>LV_40F3_2用电量</t>
  </si>
  <si>
    <t>PMD_B2_LV_40F3_2_DM\MMTR1\DmdWh</t>
  </si>
  <si>
    <t>PMD_B2_LV_40F3_3_DM\MMTR1\DmdWh_CALCULATE</t>
  </si>
  <si>
    <t>LV_40F3_3用电量</t>
  </si>
  <si>
    <t>PMD_B2_LV_40F3_3_DM\MMTR1\DmdWh</t>
  </si>
  <si>
    <t>PMD_B2_LV_40F4_1_DM\MMTR1\DmdWh_CALCULATE</t>
  </si>
  <si>
    <t>LV_40F4_1用电量</t>
  </si>
  <si>
    <t>PMD_B2_LV_40F4_1_DM\MMTR1\DmdWh</t>
  </si>
  <si>
    <t>PMD_B2_LV_40F4_2_DM\MMTR1\DmdWh_CALCULATE</t>
  </si>
  <si>
    <t>LV_40F4_2用电量</t>
  </si>
  <si>
    <t>PMD_B2_LV_40F4_2_DM\MMTR1\DmdWh</t>
  </si>
  <si>
    <t>PMD_B2_LV_40F4_3_DM\MMTR1\DmdWh_CALCULATE</t>
  </si>
  <si>
    <t>LV_40F4_3用电量</t>
  </si>
  <si>
    <t>PMD_B2_LV_40F4_3_DM\MMTR1\DmdWh</t>
  </si>
  <si>
    <t>PMD_B2_LV_40F4_4_DM\MMTR1\DmdWh_CALCULATE</t>
  </si>
  <si>
    <t>LV_40F4_4用电量</t>
  </si>
  <si>
    <t>PMD_B2_LV_40F4_4_DM\MMTR1\DmdWh</t>
  </si>
  <si>
    <t>PMD_B2_LV_40F4_5_DM\MMTR1\DmdWh_CALCULATE</t>
  </si>
  <si>
    <t>LV_40F4_5用电量</t>
  </si>
  <si>
    <t>PMD_B2_LV_40F4_5_DM\MMTR1\DmdWh</t>
  </si>
  <si>
    <t>PMD_B2_LV_40F4_6_DM\MMTR1\DmdWh_CALCULATE</t>
  </si>
  <si>
    <t>LV_40F4_6用电量</t>
  </si>
  <si>
    <t>PMD_B2_LV_40F4_6_DM\MMTR1\DmdWh</t>
  </si>
  <si>
    <t>PMD_B2_LV_40F4_7_DM\MMTR1\DmdWh_CALCULATE</t>
  </si>
  <si>
    <t>LV_40F4_7用电量</t>
  </si>
  <si>
    <t>PMD_B2_LV_40F4_7_DM\MMTR1\DmdWh</t>
  </si>
  <si>
    <t>PMD_B2_LV_40F4_8_DM\MMTR1\DmdWh_CALCULATE</t>
  </si>
  <si>
    <t>LV_40F4_8用电量</t>
  </si>
  <si>
    <t>PMD_B2_LV_40F4_8_DM\MMTR1\DmdWh</t>
  </si>
  <si>
    <t>PMD_B2_LV_40F4_9_DM\MMTR1\DmdWh_CALCULATE</t>
  </si>
  <si>
    <t>LV_40F4_9用电量</t>
  </si>
  <si>
    <t>PMD_B2_LV_40F4_9_DM\MMTR1\DmdWh</t>
  </si>
  <si>
    <t>PMD_B2_LV_40F4_10_DM\MMTR1\DmdWh_CALCULATE</t>
  </si>
  <si>
    <t>LV_40F4_10用电量</t>
  </si>
  <si>
    <t>PMD_B2_LV_40F4_10_DM\MMTR1\DmdWh</t>
  </si>
  <si>
    <t>FAB_F1_MV_10M_PM\MMXU1\TotVA</t>
  </si>
  <si>
    <t>市政进线T10-DS10容量</t>
  </si>
  <si>
    <t>FAB_F1_MV_20M_PM\MMXU1\TotVA</t>
  </si>
  <si>
    <t>市政进线T20-DS20容量</t>
  </si>
  <si>
    <t>CUB_F3_MV_30M_PM\MMXU1\TotVA</t>
  </si>
  <si>
    <t>市政进线T30-DS30容量</t>
  </si>
  <si>
    <t>CUB_F3_MV_40M_PM\MMXU1\TotVA</t>
  </si>
  <si>
    <t>市政进线T40-DS40容量</t>
  </si>
  <si>
    <t>FAB_F1_MV_10M_PM\MMXU1\TotVA_3688_CALCULATE</t>
  </si>
  <si>
    <t>中压进线柜MV10M实际负荷率</t>
  </si>
  <si>
    <t>FAB_F1_MV_10M_PM\MMXU1\TotVA/STIC_MV10M_MAX_LOAD</t>
  </si>
  <si>
    <t>FAB_F1_MV_10M_PM\MMXU1\TotVA丨STIC_MV10M_MAX_LOAD</t>
  </si>
  <si>
    <t>FAB_F1_MV_20M_PM\MMXU1\TotVA_3608_CALCULATE</t>
  </si>
  <si>
    <t>中压馈线柜MV20M实际负荷率</t>
  </si>
  <si>
    <t>FAB_F1_MV_20M_PM\MMXU1\TotVA/STIC_MV20M_MAX_LOAD</t>
  </si>
  <si>
    <t>FAB_F1_MV_20M_PM\MMXU1\TotVA丨STIC_MV20M_MAX_LOAD</t>
  </si>
  <si>
    <t>CUB_F3_MV_30M_PM\MMXU1\TotVA_5178_CALCULATE</t>
  </si>
  <si>
    <t>中压进线柜MV30M实际负荷率</t>
  </si>
  <si>
    <t>CUB_F3_MV_30M_PM\MMXU1\TotVA/STIC_MV30M_MAX_LOAD</t>
  </si>
  <si>
    <t>CUB_F3_MV_30M_PM\MMXU1\TotVA丨STIC_MV30M_MAX_LOAD</t>
  </si>
  <si>
    <t>CUB_F3_MV_40M_PM\MMXU1\TotVA_5728_CALCULATE</t>
  </si>
  <si>
    <t>中压进线柜MV40M实际负荷率</t>
  </si>
  <si>
    <t>CUB_F3_MV_40M_PM\MMXU1\TotVA/STIC_MV40M_MAX_LOAD</t>
  </si>
  <si>
    <t>CUB_F3_MV_40M_PM\MMXU1\TotVA丨STIC_MV40M_MAX_LOAD</t>
  </si>
  <si>
    <t>FAB_F1_MV_10M_PM\MMXU1\TotPF</t>
  </si>
  <si>
    <t>市政进线T10-DS10功率因数</t>
  </si>
  <si>
    <t>FAB_F1_MV_20M_PM\MMXU1\TotPF</t>
  </si>
  <si>
    <t>市政进线T20-DS20功率因数</t>
  </si>
  <si>
    <t>CUB_F3_MV_30M_PM\MMXU1\TotPF</t>
  </si>
  <si>
    <t>市政进线T30-DS30功率因数</t>
  </si>
  <si>
    <t>CUB_F3_MV_40M_PM\MMXU1\TotPF</t>
  </si>
  <si>
    <t>市政进线T40-DS40功率因数</t>
  </si>
  <si>
    <t>STIC_FAB_SYS_GMS</t>
  </si>
  <si>
    <t>特气&amp;GMS&amp;化学品系统用电量</t>
  </si>
  <si>
    <t>FAB_F4_LV_30D4_3_DM\MMTR1\DmdWh+
FAB_F4_LV_30E5_1_DM\MMTR1\DmdWh</t>
  </si>
  <si>
    <t xml:space="preserve">FAB_F4_LV_30D4_3_DM\MMTR1\DmdWh 
FAB_F4_LV_30E5_1_DM\MMTR1\DmdWh
</t>
  </si>
  <si>
    <t>STIC_FAB_SYS_WW</t>
  </si>
  <si>
    <t>废水系统用电量</t>
  </si>
  <si>
    <t>CUB_F3_LV_40B3_2_DM\MMTR1\DmdWh+CUB_F3_LV_30C2_1_DM\MMTR1\DmdWh</t>
  </si>
  <si>
    <t>CUB_F3_LV_40B3_2_DM\MMTR1\DmdWh+
CUB_F3_LV_30C2_1_DM\MMTR1\DmdWh</t>
  </si>
  <si>
    <t>CUB_F3_LV_40B3_2_DM\MMTR1\DmdWh|CUB_F3_LV_30C2_1_DM\MMTR1\DmdWh</t>
  </si>
  <si>
    <t xml:space="preserve">CUB_F3_LV_40B3_2_DM\MMTR1\DmdWh 
CUB_F3_LV_30C2_1_DM\MMTR1\DmdWh 
</t>
  </si>
  <si>
    <t>FAB_F2_3N_20E2A_PP_02\MMTR1\MMXN2\DmdWh_4192_CALCULATE</t>
  </si>
  <si>
    <t>天车系统用电量</t>
  </si>
  <si>
    <t>FAB_F2_3N_20E2A_PP_02\MMTR1\MMXN2\DmdWh*0.33+FAB_F2_3N_20E2A_PP_02\MMTR1\MMXN13\DmdWh *0.33+FAB_F2_3N_20E2A_PP_02\MMTR1\MMXN14\DmdWh+FAB_F2_3N_20E2A_PP_02\MMTR1\MMXN22\DmdWh+FAB_F2_3N_20E2A_PP_02\MMTR1\MMXN23\DmdWh+FAB_F2_3N_20E1A_PP_01\MMTR1\MMXN24\DmdWh+FAB_F2_3N_20E1A_PP_01\MMTR1\MMXN25\DmdWh*0.67+FAB_F2_3N_20E2A_PP_01\MMTR1\MMXN25\DmdWh*0.33+FAB_F2_3U_UPS4D_PP_01\MMTR1\MMXN4\DmdWh+FAB_F2_3U_UPS4D_PP_01\MMTR1\MMXN10\DmdWh* 0.67+FAB_F2_3N_20E1A_PP_02\MMTR1\MMXN1\DmdWh+FAB_F2_3N_20E1A_PP_02\MMTR1\MMXN2\DmdWh+FAB_F2_3N_20E1A_PP_02\MMTR1\MMXN3\DmdWh+FAB_F2_3N_20E1A_PP_02\MMTR1\MMXN4\DmdWh+FAB_F2_3N_20E1A_PP_02\MMTR1\MMXN5\DmdWh+FAB_F2_3N_20E1A_PP_02\MMTR1\MMXN6\DmdWh+FAB_F2_3N_20E1A_PP_02\MMTR1\MMXN7\DmdWh*0.33+FAB_F2_3N_20E1A_PP_02\MMTR1\MMXN9\DmdWh*0.33+FAB_F2_3N_10E1A_PP_01\MMTR1\MMXN3\DmdWh*0.33+FAB_F2_3N_10E1A_PP_01\MMTR1\MMXN4\DmdWh+FAB_F2_3N_10E1A_PP_01\MMTR1\MMXN5\DmdWh*0.67+FAB_F2_3N_10E1A_PP_01\MMTR1\MMXN9\DmdWh+FAB_F2_3N_10E1A_PP_01\MMTR1\MMXN10\DmdWh+FAB_F2_3N_10E1A_PP_01\MMTR1\MMXN11\DmdWh*0.33</t>
  </si>
  <si>
    <t>FAB_F2_3N_20E2A_PP_02\MMTR1\MMXN2\DmdWh|FAB_F2_3N_20E2A_PP_02\MMTR1\MMXN13\DmdWh|FAB_F2_3N_20E2A_PP_02\MMTR1\MMXN14\DmdWh|FAB_F2_3N_20E2A_PP_02\MMTR1\MMXN22\DmdWh|FAB_F2_3N_20E2A_PP_02\MMTR1\MMXN23\DmdWh|FAB_F2_3N_20E1A_PP_01\MMTR1\MMXN24\DmdWh|FAB_F2_3N_20E1A_PP_01\MMTR1\MMXN25\DmdWh|FAB_F2_3N_20E2A_PP_01\MMTR1\MMXN25\DmdWh|FAB_F2_3U_UPS4D_PP_01\MMTR1\MMXN4\DmdWh|FAB_F2_3U_UPS4D_PP_01\MMTR1\MMXN10\DmdWh|FAB_F2_3N_20E1A_PP_02\MMTR1\MMXN1\DmdWh|FAB_F2_3N_20E1A_PP_02\MMTR1\MMXN2\DmdWh|FAB_F2_3N_20E1A_PP_02\MMTR1\MMXN3\DmdWh|FAB_F2_3N_20E1A_PP_02\MMTR1\MMXN4\DmdWh|FAB_F2_3N_20E1A_PP_02\MMTR1\MMXN5\DmdWh|FAB_F2_3N_20E1A_PP_02\MMTR1\MMXN6\DmdWh|FAB_F2_3N_20E1A_PP_02\MMTR1\MMXN7\DmdWh|FAB_F2_3N_20E1A_PP_02\MMTR1\MMXN9\DmdWh|FAB_F2_3N_10E1A_PP_01\MMTR1\MMXN3\DmdWh|FAB_F2_3N_10E1A_PP_01\MMTR1\MMXN4\DmdWh|FAB_F2_3N_10E1A_PP_01\MMTR1\MMXN5\DmdWh|FAB_F2_3N_10E1A_PP_01\MMTR1\MMXN9\DmdWh|FAB_F2_3N_10E1A_PP_01\MMTR1\MMXN10\DmdWh|FAB_F2_3N_10E1A_PP_01\MMTR1\MMXN11\DmdWh</t>
  </si>
  <si>
    <t>FAB_F2_3N_20E2A_PP_02\MMTR1\MMXN2\DmdWh</t>
  </si>
  <si>
    <t>FAB_F2_2N_10D1A_PP_01\MMTR1\MMXN3\DmdWh_6770_CALCULATE</t>
  </si>
  <si>
    <t>CPM用电量1/2</t>
  </si>
  <si>
    <t xml:space="preserve">FAB_F2_2N_10D1A_PP_01\MMTR1\MMXN3\DmdWh
|FAB_F2_2N_10D1A_PP_01\MMTR1\MMXN8\DmdWh
|FAB_F2_2N_10D1A_PP_01\MMTR1\MMXN10\DmdWh
|FAB_F2_2N_10D1A_PP_01\MMTR1\MMXN11\DmdWh
|FAB_F2_2N_10D2A_PP_01\MMTR1\MMXN9\DmdWh
|FAB_F2_2N_10D2A_PP_01\MMTR1\MMXN10\DmdWh
|FAB_F2_3N_20E2A_PP_02\MMTR1\MMXN1\DmdWh
|FAB_F2_3N_20E2A_PP_02\MMTR1\MMXN8\DmdWh
|FAB_F2_3N_10F1B_PP_01\MMTR1\MMXN4\DmdWh
|FAB_F2_3N_10F1B_PP_01\MMTR1\MMXN5\DmdWh)*0.33
|FAB_F2_3N_10F1B_PP_01\MMTR1\MMXN22\DmdWh
|FAB_F2_3N_10F1B_PP_01\MMTR1\MMXN24\DmdWh)*0.33
|FAB_F2_3N_10F2B_PP_01\MMTR1\MMXN1\DmdWh
|FAB_F2_3N_10F2B_PP_01\MMTR1\MMXN2\DmdWh
|FAB_F2_3N_10F2B_PP_01\MMTR1\MMXN3\DmdWh
|FAB_F2_3N_10F2B_PP_01\MMTR1\MMXN4\DmdWh
|FAB_F2_3N_10F2B_PP_01\MMTR1\MMXN5\DmdWh
|FAB_F2_3N_10F2B_PP_01\MMTR1\MMXN6\DmdWh
|FAB_F2_3N_10F2B_PP_01\MMTR1\MMXN7\DmdWh
|FAB_F2_3N_10F2B_PP_01\MMTR1\MMXN8\DmdWh
|FAB_F2_3N_10F2B_PP_01\MMTR1\MMXN9\DmdWh
|FAB_F2_3N_10F2B_PP_01\MMTR1\MMXN10\DmdWh
|FAB_F2_3N_10F2B_PP_01\MMTR1\MMXN11\DmdWh
|FAB_F2_3N_10F2B_PP_01\MMTR1\MMXN12\DmdWh
</t>
  </si>
  <si>
    <t>FAB_F2_2N_10D1A_PP_01\MMTR1\MMXN3\DmdWh</t>
  </si>
  <si>
    <t>FAB_F2_3N_10F2B_PP_01\MMTR1\MMXN12\DmdWh_9497_CALCULATE</t>
  </si>
  <si>
    <t>CPM用电量2/2</t>
  </si>
  <si>
    <t xml:space="preserve">FAB_F2_3N_10F2B_PP_01\MMTR1\MMXN13\DmdWh
|FAB_F2_3N_10F2B_PP_01\MMTR1\MMXN14\DmdWh
|FAB_F2_3N_10F2B_PP_01\MMTR1\MMXN15\DmdWh
|FAB_F2_3N_10F2B_PP_01\MMTR1\MMXN16\DmdWh
|FAB_F2_3N_10F2B_PP_01\MMTR1\MMXN17\DmdWh
|FAB_F2_3N_10F2B_PP_01\MMTR1\MMXN18\DmdWh
|FAB_F2_3N_10F2B_PP_01\MMTR1\MMXN22\DmdWh
|FAB_F2_3N_10F2B_PP_01\MMTR1\MMXN23\DmdWh
|FAB_F2_3N_10F2B_PP_01\MMTR1\MMXN24\DmdWh
|FAB_F2_3N_20E2A_PP_01\MMTR1\MMXN1\DmdWh
|FAB_F2_3N_20E2A_PP_01\MMTR1\MMXN2\DmdWh
|FAB_F2_3N_20E2A_PP_01\MMTR1\MMXN3\DmdWh)*0.33
|FAB_F2_3N_20E2A_PP_01\MMTR1\MMXN15\DmdWh
|FAB_F2_3N_20E2A_PP_01\MMTR1\MMXN17\DmdWh
|FAB_F2_3N_20E1A_PP_02\MMTR1\MMXN16\DmdWh
|FAB_F2_3N_20E1A_PP_02\MMTR1\MMXN17\DmdWh
|FAB_F2_3N_10E2A_PP_01\MMTR1\MMXN1\DmdWh
|FAB_F2_3N_10E2A_PP_01\MMTR1\MMXN2\DmdWh
|FAB_F2_3N_10E2A_PP_01\MMTR1\MMXN4\DmdWh
|FAB_F2_3N_10E2A_PP_01\MMTR1\MMXN6\DmdWh)*0.33
|FAB_F2_2N_20C1A_PP_03\MMTR1\MMXN8\DmdWh
|FAB_F2_2N_20C1A_PP_03\MMTR1\MMXN12\DmdWh
|FAB_F2_3N_10E1A_PP_01\MMTR1\MMXN8\DmdWh
</t>
  </si>
  <si>
    <t>FAB_F2_3N_10F2B_PP_01\MMTR1\MMXN12\DmdWh</t>
  </si>
  <si>
    <t>FAB_F2_2N_10C1A_PP_02\MMTR1\MMXN1\DmdWh_9945_CALCULATE</t>
  </si>
  <si>
    <t>DIFF用电量1/2</t>
  </si>
  <si>
    <t xml:space="preserve">FAB_F2_2N_10C1A_PP_02\MMTR1\MMXN1\DmdWh
|FAB_F2_2N_10C1A_PP_02\MMTR1\MMXN2\DmdWh
|FAB_F2_2N_10C1A_PP_02\MMTR1\MMXN10\DmdWh
|FAB_F2_2N_10C1A_PP_02\MMTR1\MMXN11\DmdWh
|FAB_F2_2N_10C1A_PP_02\MMTR1\MMXN12\DmdWh
|FAB_F2_2N_10C1A_PP_02\MMTR1\MMXN13\DmdWh
|FAB_F2_2N_10C1A_PP_02\MMTR1\MMXN14\DmdWh
|FAB_F2_2N_10C1A_PP_02\MMTR1\MMXN25\DmdWh)*0.33
|FAB_F2_2N_20C1A_PP_01\MMTR1\MMXN8\DmdWh
|FAB_F2_2N_20C1A_PP_01\MMTR1\MMXN9\DmdWh
|FAB_F2_2N_20C1A_PP_01\MMTR1\MMXN10\DmdWh
|FAB_F2_2N_20C1A_PP_01\MMTR1\MMXN13\DmdWh
|FAB_F2_2N_20C1A_PP_01\MMTR1\MMXN14\DmdWh
|FAB_F2_2N_20C1A_PP_01\MMTR1\MMXN22\DmdWh
|FAB_F2_2N_20C1A_PP_01\MMTR1\MMXN23\DmdWh
|FAB_F2_2N_20C1A_PP_01\MMTR1\MMXN24\DmdWh
|FAB_F2_3N_20E2A_PP_02\MMTR1\MMXN2\DmdWh)*0.67
|FAB_F2_3N_20E2A_PP_02\MMTR1\MMXN4\DmdWh
|FAB_F2_3N_20E2A_PP_02\MMTR1\MMXN8\DmdWh)*0.67
|FAB_F2_3N_20E2A_PP_02\MMTR1\MMXN10\DmdWh
|FAB_F2_3N_20E2A_PP_02\MMTR1\MMXN11\DmdWh
|FAB_F2_3N_20E2A_PP_02\MMTR1\MMXN12\DmdWh
|FAB_F2_2N_20B2A_PP_01\MMTR1\MMXN8\DmdWh
|FAB_F2_2N_20B2A_PP_01\MMTR1\MMXN9\DmdWh
|FAB_F2_3N_20E1A_PP_01\MMTR1\MMXN7\DmdWh
|FAB_F2_3N_20E1A_PP_01\MMTR1\MMXN18\DmdWh
|FAB_F2_3N_20E1A_PP_01\MMTR1\MMXN23\DmdWh
|FAB_F2_3N_20E1A_PP_01\MMTR1\MMXN25\DmdWh)*0.33
|FAB_F2_3N_20E2A_PP_01\MMTR1\MMXN19\DmdWh
|FAB_F2_3N_20E2A_PP_01\MMTR1\MMXN21\DmdWh
|FAB_F2_3N_20E2A_PP_01\MMTR1\MMXN22\DmdWh)*0.33
|FAB_F2_3N_20E2A_PP_01\MMTR1\MMXN27\DmdWh
</t>
  </si>
  <si>
    <t>FAB_F2_2N_10C1A_PP_02\MMTR1\MMXN1\DmdWh</t>
  </si>
  <si>
    <t>FAB_F2_3N_20E1A_PP_02\MMTR1\MMXN9\DmdWh_1676_CALCULATE</t>
  </si>
  <si>
    <t>DIFF用电量2/2</t>
  </si>
  <si>
    <t>FAB_F2_3N_20E1A_PP_02\MMTR1\MMXN9\DmdWh
|FAB_F2_3N_20E1A_PP_02\MMTR1\MMXN14\DmdWh)*0.33
|FAB_F2_3N_20E1A_PP_02\MMTR1\MMXN18\DmdWh
|FAB_F2_3N_20E1A_PP_02\MMTR1\MMXN19\DmdWh
|FAB_F2_3N_20E1A_PP_02\MMTR1\MMXN21\DmdWh
|FAB_F2_3N_20E1A_PP_02\MMTR1\MMXN22\DmdWh)*0.33
|FAB_F2_3N_20E1A_PP_02\MMTR1\MMXN27\DmdWh
|FAB_F2_3N_20E1A_PP_02\MMTR1\MMXN28\DmdWh
|FAB_F2_3N_10E2A_PP_01\MMTR1\MMXN7\DmdWh
|FAB_F2_3N_10E2A_PP_01\MMTR1\MMXN8\DmdWh
|FAB_F2_3N_10E2A_PP_01\MMTR1\MMXN9\DmdWh
|FAB_F2_3N_10E2A_PP_01\MMTR1\MMXN10\DmdWh
|FAB_F2_2N_10D2A_PP_02\MMTR1\MMXN3\DmdWh
|FAB_F2_2N_10D2A_PP_02\MMTR1\MMXN4\DmdWh
|FAB_F2_2N_10D2A_PP_02\MMTR1\MMXN5\DmdWh
|FAB_F2_2N_10D2A_PP_02\MMTR1\MMXN6\DmdWh
|FAB_F2_2N_10D2A_PP_02\MMTR1\MMXN7\DmdWh
|FAB_F2_2N_10D2A_PP_02\MMTR1\MMXN24\DmdWh
|FAB_F2_4N_10A2A_PP_01\MMTR1\MMXN20\DmdWh
|FAB_F2_2N_10B1A_PP_01\MMTR1\MMXN1\DmdWh
|FAB_F2_2N_10B1A_PP_01\MMTR1\MMXN2\DmdWh
|FAB_F2_2N_10B1A_PP_01\MMTR1\MMXN3\DmdWh
|FAB_F2_2N_10B1A_PP_01\MMTR1\MMXN4\DmdWh
|FAB_F2_2N_10B1A_PP_01\MMTR1\MMXN5\DmdWh
|FAB_F2_2N_10B1A_PP_01\MMTR1\MMXN6\DmdWh
|FAB_F2_2N_10B1A_PP_01\MMTR1\MMXN7\DmdWh
|FAB_F2_2N_10B1A_PP_01\MMTR1\MMXN8\DmdWh
|FAB_F2_2N_10B1A_PP_01\MMTR1\MMXN9\DmdWh
|FAB_F2_2N_10B1A_PP_01\MMTR1\MMXN10\DmdWh
|FAB_F2_2N_10B1A_PP_01\MMTR1\MMXN11\DmdWh
|FAB_F2_2N_10B1A_PP_01\MMTR1\MMXN12\DmdWh
|FAB_F2_2N_10B1A_PP_01\MMTR1\MMXN13\DmdWh</t>
  </si>
  <si>
    <t>FAB_F2_3N_20E1A_PP_02\MMTR1\MMXN9\DmdWh</t>
  </si>
  <si>
    <t>FAB_F2_2N_10D1A_PP_01\MMTR1\MMXN1\DmdWh_6496_CALCULATE</t>
  </si>
  <si>
    <t>ETCH用电量1/3</t>
  </si>
  <si>
    <t xml:space="preserve">FAB_F2_2N_10D1A_PP_01\MMTR1\MMXN1\DmdWh
|FAB_F2_2N_10D1A_PP_01\MMTR1\MMXN2\DmdWh
|FAB_F2_2N_10D1A_PP_01\MMTR1\MMXN4\DmdWh
|FAB_F2_2N_10D1A_PP_01\MMTR1\MMXN5\DmdWh
|FAB_F2_2N_10D1A_PP_01\MMTR1\MMXN6\DmdWh
|FAB_F2_2N_10D1A_PP_01\MMTR1\MMXN7\DmdWh
|FAB_F2_2N_10D1A_PP_01\MMTR1\MMXN16\DmdWh
|FAB_F2_2N_10D1A_PP_01\MMTR1\MMXN19\DmdWh
|FAB_F2_2N_10D1A_PP_01\MMTR1\MMXN20\DmdWh
|FAB_F2_2N_10D1A_PP_01\MMTR1\MMXN26\DmdWh
|FAB_F2_2N_10D1A_PP_01\MMTR1\MMXN27\DmdWh
|FAB_F2_2N_20D2A_PP_01\MMTR1\MMXN20\DmdWh
|FAB_F2_2N_10D2A_PP_01\MMTR1\MMXN4\DmdWh
|FAB_F2_2N_10D2A_PP_01\MMTR1\MMXN5\DmdWh
|FAB_F2_2N_10D2A_PP_01\MMTR1\MMXN6\DmdWh
|FAB_F2_2N_10D2A_PP_01\MMTR1\MMXN7\DmdWh
|FAB_F2_2N_10D2A_PP_01\MMTR1\MMXN11\DmdWh
|FAB_F2_2N_10D2A_PP_01\MMTR1\MMXN15\DmdWh
|FAB_F2_2N_10D2A_PP_01\MMTR1\MMXN16\DmdWh
|FAB_F2_2N_10D2A_PP_01\MMTR1\MMXN17\DmdWh
|FAB_F2_2N_10D2A_PP_01\MMTR1\MMXN18\DmdWh
|FAB_F2_2N_10D2A_PP_01\MMTR1\MMXN19\DmdWh
|FAB_F2_2N_10D2A_PP_01\MMTR1\MMXN20\DmdWh
|FAB_F2_2N_10D2A_PP_01\MMTR1\MMXN24\DmdWh
|FAB_F2_2N_10D2A_PP_01\MMTR1\MMXN25\DmdWh
|FAB_F2_2N_10D2A_PP_01\MMTR1\MMXN26\DmdWh
|FAB_F2_2N_20C2A_PP_02\MMTR1\MMXN11\DmdWh
|FAB_F2_2N_20C2A_PP_02\MMTR1\MMXN13\DmdWh
|FAB_F2_2N_20C2A_PP_02\MMTR1\MMXN19\DmdWh
|FAB_F2_2N_20C2A_PP_02\MMTR1\MMXN20\DmdWh
|FAB_F2_2N_20C2A_PP_02\MMTR1\MMXN21\DmdWh
</t>
  </si>
  <si>
    <t>FAB_F2_2N_10D1A_PP_01\MMTR1\MMXN1\DmdWh</t>
  </si>
  <si>
    <t>FAB_F2_2N_20C1A_PP_01\MMTR1\MMXN2\DmdWh_6278_CALCULATE</t>
  </si>
  <si>
    <t>ETCH用电量2/3</t>
  </si>
  <si>
    <t xml:space="preserve">FAB_F2_2N_20C2A_PP_02\MMTR1\MMXN28\DmdWh
|FAB_F2_2N_10D1A_PP_02\MMTR1\MMXN1\DmdWh
|FAB_F2_2N_10D1A_PP_02\MMTR1\MMXN2\DmdWh
|FAB_F2_2N_10D1A_PP_02\MMTR1\MMXN8\DmdWh
|FAB_F2_2N_10D1A_PP_02\MMTR1\MMXN9\DmdWh
|FAB_F2_2N_20C1A_PP_01\MMTR1\MMXN1\DmdWh
|FAB_F2_2N_20C1A_PP_01\MMTR1\MMXN2\DmdWh
|FAB_F2_2N_20C1A_PP_01\MMTR1\MMXN3\DmdWh
|FAB_F2_2N_20C1A_PP_01\MMTR1\MMXN4\DmdWh
|FAB_F2_2N_20C1A_PP_01\MMTR1\MMXN5\DmdWh
|FAB_F2_2N_20C1A_PP_01\MMTR1\MMXN6\DmdWh
|FAB_F2_2N_20C1A_PP_01\MMTR1\MMXN11\DmdWh
|FAB_F2_2N_20C1A_PP_01\MMTR1\MMXN12\DmdWh
|FAB_F2_2N_20C1A_PP_01\MMTR1\MMXN15\DmdWh
|FAB_F2_2N_20C1A_PP_01\MMTR1\MMXN16\DmdWh
|FAB_F2_2N_20C1A_PP_01\MMTR1\MMXN17\DmdWh
|FAB_F2_2N_20C1A_PP_01\MMTR1\MMXN18\DmdWh
|FAB_F2_2N_20C1A_PP_01\MMTR1\MMXN21\DmdWh
|FAB_F2_2N_20C1A_PP_01\MMTR1\MMXN26\DmdWh
|FAB_F2_2N_20C1A_PP_01\MMTR1\MMXN27\DmdWh
|FAB_F2_2N_20C1A_PP_01\MMTR1\MMXN28\DmdWh
|FAB_F2_3N_20E2A_PP_02\MMTR1\MMXN4\DmdWh)*0.67
|FAB_F2_3N_20E2A_PP_02\MMTR1\MMXN9\DmdWh)*0.33
|FAB_F2_2N_20B2A_PP_01\MMTR1\MMXN2\DmdWh
|FAB_F2_2N_20B2A_PP_01\MMTR1\MMXN27\DmdWh
|FAB_F2_2N_20B2A_PP_01\MMTR1\MMXN28\DmdWh
|FAB_F2_3N_10F1B_PP_01\MMTR1\MMXN17\DmdWh)*0.67
|FAB_F2_3N_20E1A_PP_01\MMTR1\MMXN23\DmdWh)*0.33
|FAB_F2_3N_20E2A_PP_01\MMTR1\MMXN5\DmdWh
|FAB_F2_3N_20E2A_PP_01\MMTR1\MMXN7\DmdWh)*0.33
|FAB_F2_3N_20E2A_PP_01\MMTR1\MMXN11\DmdWh
</t>
  </si>
  <si>
    <t>FAB_F2_2N_20C1A_PP_01\MMTR1\MMXN2\DmdWh</t>
  </si>
  <si>
    <t>FAB_F2_2N_20C1A_PP_02\MMTR1\MMXN12\DmdWh_6693_CALCULATE</t>
  </si>
  <si>
    <t>ETCH用电量3/3</t>
  </si>
  <si>
    <t>FAB_F2_3N_20E2A_PP_01\MMTR1\MMXN18\DmdWh)*0.33
|FAB_F2_3N_20E2A_PP_01\MMTR1\MMXN22\DmdWh)*0.33
|FAB_F2_3N_20E2A_PP_01\MMTR1\MMXN23\DmdWh
|FAB_F2_3N_20E2A_PP_01\MMTR1\MMXN25\DmdWh
|FAB_F2_3N_20E2A_PP_01\MMTR1\MMXN24\DmdWh)*0.33
|FAB_F2_3N_20E2A_PP_01\MMTR1\MMXN28\DmdWh
|FAB_F2_3N_20E1A_PP_02\MMTR1\MMXN22\DmdWh)*0.33
|FAB_F2_3N_10E2A_PP_01\MMTR1\MMXN10\DmdWh)*0.33
|FAB_F2_3N_10E2A_PP_01\MMTR1\MMXN12\DmdWh)*0.33
|FAB_F2_3N_10E2A_PP_01\MMTR1\MMXN13\DmdWh)*0.33
|FAB_F2_2N_20C1A_PP_02\MMTR1\MMXN8\DmdWh
|FAB_F2_2N_20C1A_PP_02\MMTR1\MMXN9\DmdWh
|FAB_F2_2N_20C1A_PP_02\MMTR1\MMXN10\DmdWh
|FAB_F2_2N_20C1A_PP_02\MMTR1\MMXN11\DmdWh
|FAB_F2_2N_20C1A_PP_02\MMTR1\MMXN12\DmdWh
|FAB_F2_2N_20C1A_PP_02\MMTR1\MMXN13\DmdWh
|FAB_F2_2N_20C1A_PP_02\MMTR1\MMXN14\DmdWh
|FAB_F2_2N_20C1A_PP_02\MMTR1\MMXN22\DmdWh
|FAB_F2_2N_10D2A_PP_02\MMTR1\MMXN8\DmdWh
|FAB_F2_2N_10D2A_PP_02\MMTR1\MMXN9\DmdWh
|FAB_F2_2N_10D2A_PP_02\MMTR1\MMXN10\DmdWh
|FAB_F2_2N_10D2A_PP_02\MMTR1\MMXN11\DmdWh
|FAB_F2_2N_10D2A_PP_02\MMTR1\MMXN12\DmdWh
|FAB_F2_2N_10D2A_PP_02\MMTR1\MMXN13\DmdWh
|FAB_F2_2N_10D2A_PP_02\MMTR1\MMXN14\DmdWh
|FAB_F2_2N_10D2A_PP_02\MMTR1\MMXN22\DmdWh
|FAB_F2_2N_10D2A_PP_02\MMTR1\MMXN23\DmdWh
|FAB_F2_2N_10D2A_PP_02\MMTR1\MMXN25\DmdWh
|FAB_F2_2N_10B1A_PP_01\MMTR1\MMXN15\DmdWh
|FAB_F2_2N_10B1A_PP_01\MMTR1\MMXN16\DmdWh
|FAB_F2_2N_10B1A_PP_02\MMTR1\MMXN27\DmdWh
|FAB_F2_2N_20B1A_PP_01\MMTR1\MMXN21\DmdWh</t>
  </si>
  <si>
    <t>FAB_F2_2N_20C1A_PP_02\MMTR1\MMXN12\DmdWh</t>
  </si>
  <si>
    <t>FAB_F2_2N_10D2A_PP_01\MMTR1\MMXN3\DmdWh_4394_CALCULATE</t>
  </si>
  <si>
    <t>MMT用电量1/2</t>
  </si>
  <si>
    <t>FAB_F2_2N_10D2A_PP_01\MMTR1\MMXN3\DmdWh
|FAB_F2_2N_10C1A_PP_02\MMTR1\MMXN24\DmdWh
|FAB_F2_2N_10C1A_PP_02\MMTR1\MMXN25\DmdWh
|FAB_F2_2N_20C1A_PP_01\MMTR1\MMXN7\DmdWh
|FAB_F2_2N_20C1A_PP_01\MMTR1\MMXN25\DmdWh
|FAB_F2_3N_20E2A_PP_02\MMTR1\MMXN9\DmdWh
|FAB_F2_2N_20B2A_PP_01\MMTR1\MMXN10\DmdWh
|FAB_F2_3N_10F1B_PP_01\MMTR1\MMXN23\DmdWh
|FAB_F2_3N_10F1B_PP_01\MMTR1\MMXN24\DmdWh
|FAB_F2_3N_10F1B_PP_01\MMTR1\MMXN25\DmdWh
|FAB_F2_3N_10F2B_PP_01\MMTR1\MMXN25\DmdWh)*0.33
|FAB_F2_3N_20E1A_PP_01\MMTR1\MMXN2\DmdWh
|FAB_F2_3N_20E1A_PP_01\MMTR1\MMXN3\DmdWh)*0.33
|FAB_F2_3N_20E1A_PP_01\MMTR1\MMXN6\DmdWh
|FAB_F2_3N_20E1A_PP_01\MMTR1\MMXN9\DmdWh)*0.33
|FAB_F2_3N_20E2A_PP_01\MMTR1\MMXN6\DmdWh
|FAB_F2_3N_20E2A_PP_01\MMTR1\MMXN7\DmdWh
|FAB_F2_3N_20E2A_PP_01\MMTR1\MMXN12\DmdWh
|FAB_F2_3N_20E2A_PP_01\MMTR1\MMXN24\DmdWh
|FAB_F2_3U_UPS4D_PP_01\MMTR1\MMXN1\DmdWh
|FAB_F2_3N_20E1A_PP_02\MMTR1\MMXN7\DmdWh
|FAB_F2_3N_20E1A_PP_02\MMTR1\MMXN9\DmdWh)*0.33</t>
  </si>
  <si>
    <t>FAB_F2_2N_10D2A_PP_01\MMTR1\MMXN3\DmdWh</t>
  </si>
  <si>
    <t>FAB_F2_3N_20E1A_PP_02\MMTR1\MMXN23\DmdWh_3115_CALCULATE</t>
  </si>
  <si>
    <t>MMT用电量2/2</t>
  </si>
  <si>
    <t xml:space="preserve">
FAB_F2_3N_20E1A_PP_02\MMTR1\MMXN11\DmdWh
+FAB_F2_3N_20E1A_PP_02\MMTR1\MMXN12\DmdWh)*0.33
+FAB_F2_3N_20E1A_PP_02\MMTR1\MMXN22\DmdWh
+FAB_F2_3N_20E1A_PP_02\MMTR1\MMXN23\DmdWh
+FAB_F2_3N_20E1A_PP_02\MMTR1\MMXN24\DmdWh)*0.33
+FAB_F2_3N_20E1A_PP_02\MMTR1\MMXN25\DmdWh
+FAB_F2_3N_10E2A_PP_01\MMTR1\MMXN6\DmdWh)*0.33
+FAB_F2_2N_20C1A_PP_02\MMTR1\MMXN1\DmdWh
+FAB_F2_2N_20C1A_PP_03\MMTR1\MMXN1\DmdWh
+FAB_F2_2N_20C1A_PP_03\MMTR1\MMXN2\DmdWh
+FAB_F2_4N_10A2A_PP_01\MMTR1\MMXN1\DmdWh
+FAB_F2_2U_UPS1D_PP_01\MMTR1\MMXN1\DmdWh
+FAB_F2_2U_UPS1D_PP_01\MMTR1\MMXN2\DmdWh
+FAB_F2_2U_UPS1D_PP_01\MMTR1\MMXN3\DmdWh)*0.33
+FAB_F2_2U_UPS1D_PP_01\MMTR1\MMXN4\DmdWh)*0.67
+FAB_F2_2U_UPS1D_PP_01\MMTR1\MMXN5\DmdWh)*0.33
+FAB_F2_2U_UPS1D_PP_01\MMTR1\MMXN9\DmdWh
+FAB_F2_2U_UPS1D_PP_01\MMTR1\MMXN10\DmdWh
+FAB_F2_3N_10E1A_PP_01\MMTR1\MMXN1\DmdWh)*0.67
+FAB_F2_2N_10B1A_PP_02\MMTR1\MMXN1\DmdWh
+FAB_F2_2N_10B1A_PP_02\MMTR1\MMXN2\DmdWh
+FAB_F2_2N_20B1A_PP_01\MMTR1\MMXN1\DmdWh
+FAB_F2_2N_20B1A_PP_01\MMTR1\MMXN20\DmdWh
</t>
  </si>
  <si>
    <t xml:space="preserve">
FAB_F2_3N_20E1A_PP_02\MMTR1\MMXN11\DmdWh
|FAB_F2_3N_20E1A_PP_02\MMTR1\MMXN12\DmdWh)*0.33
|FAB_F2_3N_20E1A_PP_02\MMTR1\MMXN22\DmdWh
|FAB_F2_3N_20E1A_PP_02\MMTR1\MMXN23\DmdWh
|FAB_F2_3N_20E1A_PP_02\MMTR1\MMXN24\DmdWh)*0.33
|FAB_F2_3N_20E1A_PP_02\MMTR1\MMXN25\DmdWh
|FAB_F2_3N_10E2A_PP_01\MMTR1\MMXN6\DmdWh)*0.33
|FAB_F2_2N_20C1A_PP_02\MMTR1\MMXN1\DmdWh
|FAB_F2_2N_20C1A_PP_03\MMTR1\MMXN1\DmdWh
|FAB_F2_2N_20C1A_PP_03\MMTR1\MMXN2\DmdWh
|FAB_F2_4N_10A2A_PP_01\MMTR1\MMXN1\DmdWh
|FAB_F2_2U_UPS1D_PP_01\MMTR1\MMXN1\DmdWh
|FAB_F2_2U_UPS1D_PP_01\MMTR1\MMXN2\DmdWh
|FAB_F2_2U_UPS1D_PP_01\MMTR1\MMXN3\DmdWh)*0.33
|FAB_F2_2U_UPS1D_PP_01\MMTR1\MMXN4\DmdWh)*0.67
|FAB_F2_2U_UPS1D_PP_01\MMTR1\MMXN5\DmdWh)*0.33
|FAB_F2_2U_UPS1D_PP_01\MMTR1\MMXN9\DmdWh
|FAB_F2_2U_UPS1D_PP_01\MMTR1\MMXN10\DmdWh
|FAB_F2_3N_10E1A_PP_01\MMTR1\MMXN1\DmdWh)*0.67
|FAB_F2_2N_10B1A_PP_02\MMTR1\MMXN1\DmdWh
|FAB_F2_2N_10B1A_PP_02\MMTR1\MMXN2\DmdWh
|FAB_F2_2N_20B1A_PP_01\MMTR1\MMXN1\DmdWh
|FAB_F2_2N_20B1A_PP_01\MMTR1\MMXN20\DmdWh
</t>
  </si>
  <si>
    <t>FAB_F2_3N_20E1A_PP_02\MMTR1\MMXN23\DmdWh</t>
  </si>
  <si>
    <t>FAB_F2_2U_UPS2D_PP_01\MMTR1\MMXN14\DmdWh_8904_CALCULATE</t>
  </si>
  <si>
    <t>Litho用电量</t>
  </si>
  <si>
    <t>FAB_F2_2U_UPS2D_PP_01\MMTR1\MMXN14\DmdWh|FAB_F2_2U_UPS2D_PP_01\MMTR1\MMXN18\DmdWh|FAB_F2_2U_UPS2D_PP_01\MMTR1\MMXN19\DmdWh|FAB_F2_2U_UPS2D_PP_01\MMTR1\MMXN27\DmdWh|FAB_F2_2U_UPS2D_PP_01\MMTR1\MMXN28\DmdWh|FAB_F2_3U_UPS4D_PP_01\MMTR1\MMXN2\DmdWh|FAB_F2_3U_UPS4D_PP_01\MMTR1\MMXN3\DmdWh|FAB_F2_3U_UPS4D_PP_01\MMTR1\MMXN8\DmdWh|FAB_F2_3U_UPS4D_PP_01\MMTR1\MMXN9\DmdWh|FAB_F2_3U_UPS4D_PP_01\MMTR1\MMXN11\DmdWh|FAB_F2_3U_UPS4D_PP_01\MMTR1\MMXN12\DmdWh|FAB_F2_3U_UPS4D_PP_01\MMTR1\MMXN13\DmdWh|FAB_F2_3U_UPS4D_PP_01\MMTR1\MMXN14\DmdWh|FAB_F2_3U_UPS4D_PP_01\MMTR1\MMXN27\DmdWh|FAB_F2_3U_UPS4D_PP_01\MMTR1\MMXN28\DmdWh|FAB_F2_2U_UPS1D_PP_01\MMTR1\MMXN8\DmdVarh|FAB_F2_2U_UPS1D_PP_01\MMTR1\MMXN20\DmdVarh|FAB_F2_2U_UPS1D_PP_01\MMTR1\MMXN21\DmdVarh|FAB_F2_2U_UPS1D_PP_01\MMTR1\MMXN27\DmdVarh|FAB_F2_2U_UPS1D_PP_01\MMTR1\MMXN28\DmdVarh</t>
  </si>
  <si>
    <t xml:space="preserve">FAB_F2_2U_UPS2D_PP_01\MMTR1\MMXN14\DmdWh
+ FAB_F2_2U_UPS2D_PP_01\MMTR1\MMXN18\DmdWh
+ FAB_F2_2U_UPS2D_PP_01\MMTR1\MMXN19\DmdWh
+ FAB_F2_2U_UPS2D_PP_01\MMTR1\MMXN27\DmdWh
+ FAB_F2_2U_UPS2D_PP_01\MMTR1\MMXN28\DmdWh
+ FAB_F2_3U_UPS4D_PP_01\MMTR1\MMXN2\DmdWh
+ FAB_F2_3U_UPS4D_PP_01\MMTR1\MMXN3\DmdWh
+ FAB_F2_3U_UPS4D_PP_01\MMTR1\MMXN8\DmdWh
+ FAB_F2_3U_UPS4D_PP_01\MMTR1\MMXN9\DmdWh
+ FAB_F2_3U_UPS4D_PP_01\MMTR1\MMXN11\DmdWh
+ FAB_F2_3U_UPS4D_PP_01\MMTR1\MMXN12\DmdWh
+ FAB_F2_3U_UPS4D_PP_01\MMTR1\MMXN13\DmdWh
+ FAB_F2_3U_UPS4D_PP_01\MMTR1\MMXN14\DmdWh
+ FAB_F2_3U_UPS4D_PP_01\MMTR1\MMXN27\DmdWh
+ FAB_F2_3U_UPS4D_PP_01\MMTR1\MMXN28\DmdWh
+ FAB_F2_2U_UPS1D_PP_01\MMTR1\MMXN8\DmdWh
+ FAB_F2_2U_UPS1D_PP_01\MMTR1\MMXN20\DmdWh
+ FAB_F2_2U_UPS1D_PP_01\MMTR1\MMXN21\DmdWh
+ FAB_F2_2U_UPS1D_PP_01\MMTR1\MMXN27\DmdWh
+ FAB_F2_2U_UPS1D_PP_01\MMTR1\MMXN28\DmdWh
+FAB_F2_3U_UPS4D_PP_01\MMTR1\MMXN10\DmdWh*0.33;
</t>
  </si>
  <si>
    <t>FAB_F2_2N_10D1A_PP_01\MMTR1\MMXN21\DmdWh_3265_CALCULATE</t>
  </si>
  <si>
    <t>PVD/CVD用电量1/5</t>
  </si>
  <si>
    <t>FAB_F2_2N_10D1A_PP_01\MMTR1\MMXN21\DmdWh
|FAB_F2_2N_10D1A_PP_01\MMTR1\MMXN28\DmdWh
|FAB_F2_2N_20D1A_PP_01\MMTR1\MMXN21\DmdWh
|FAB_F2_2N_20D2A_PP_01\MMTR1\MMXN1\DmdWh
|FAB_F2_2N_20D2A_PP_01\MMTR1\MMXN2\DmdWh
|FAB_F2_2N_20D2A_PP_01\MMTR1\MMXN3\DmdWh
|FAB_F2_2N_20D2A_PP_01\MMTR1\MMXN4\DmdWh
|FAB_F2_2N_20D2A_PP_01\MMTR1\MMXN5\DmdWh
|FAB_F2_2N_20D2A_PP_01\MMTR1\MMXN6\DmdWh
|FAB_F2_2N_20D2A_PP_01\MMTR1\MMXN7\DmdWh
|FAB_F2_2N_20D2A_PP_01\MMTR1\MMXN11\DmdWh
|FAB_F2_2N_20D2A_PP_01\MMTR1\MMXN14\DmdWh
|FAB_F2_2N_20D2A_PP_01\MMTR1\MMXN15\DmdWh
|FAB_F2_2N_20D2A_PP_01\MMTR1\MMXN16\DmdWh
|FAB_F2_2N_20D2A_PP_01\MMTR1\MMXN19\DmdWh
|FAB_F2_2N_20D2A_PP_01\MMTR1\MMXN27\DmdWh
|FAB_F2_2N_20D2A_PP_01\MMTR1\MMXN28\DmdWh
|FAB_F2_2N_10D2A_PP_01\MMTR1\MMXN1\DmdWh
|FAB_F2_2N_10D2A_PP_01\MMTR1\MMXN2\DmdWh
|FAB_F2_2N_10D2A_PP_01\MMTR1\MMXN8\DmdWh
|FAB_F2_2N_10D2A_PP_01\MMTR1\MMXN12\DmdWh
|FAB_F2_2N_10D2A_PP_01\MMTR1\MMXN13\DmdWh
|FAB_F2_2N_10D2A_PP_01\MMTR1\MMXN14\DmdWh
|FAB_F2_2N_10D2A_PP_01\MMTR1\MMXN22\DmdWh
|FAB_F2_2N_10D2A_PP_01\MMTR1\MMXN23\DmdWh
|FAB_F2_2N_20C2A_PP_02\MMTR1\MMXN1\DmdWh
|FAB_F2_2N_20C2A_PP_02\MMTR1\MMXN2\DmdWh
|FAB_F2_2N_20C2A_PP_02\MMTR1\MMXN3\DmdWh
|FAB_F2_2N_20C2A_PP_02\MMTR1\MMXN4\DmdWh
|FAB_F2_2N_20C2A_PP_02\MMTR1\MMXN5\DmdWh
|FAB_F2_2N_20C2A_PP_02\MMTR1\MMXN6\DmdWh
|FAB_F2_2N_20C2A_PP_02\MMTR1\MMXN7\DmdWh</t>
  </si>
  <si>
    <t>FAB_F2_2N_10D1A_PP_01\MMTR1\MMXN21\DmdWh</t>
  </si>
  <si>
    <t>FAB_F2_2N_20D2A_PP_01\MMTR1\MMXN19\DmdWh_1545_CALCULATE</t>
  </si>
  <si>
    <t>PVD/CVD用电量2/5</t>
  </si>
  <si>
    <t>FAB_F2_2N_20C2A_PP_02\MMTR1\MMXN8\DmdWh
|FAB_F2_2N_20C2A_PP_02\MMTR1\MMXN9\DmdWh
|FAB_F2_2N_20C2A_PP_02\MMTR1\MMXN10\DmdWh
|FAB_F2_2N_20C2A_PP_02\MMTR1\MMXN15\DmdWh
|FAB_F2_2N_20C2A_PP_02\MMTR1\MMXN16\DmdWh
|FAB_F2_2N_20C2A_PP_02\MMTR1\MMXN17\DmdWh
|FAB_F2_2N_20C2A_PP_02\MMTR1\MMXN18\DmdWh
|FAB_F2_2N_10C1A_PP_01\MMTR1\Main\DmdWh
|FAB_F2_2N_10C2A_PP_01\MMTR1\Main\DmdWh
|FAB_F2_2N_10C2A_PP_01\MMTR1\MMXN18\DmdWh
|FAB_F2_2N_10C2A_PP_01\MMTR1\MMXN19\DmdWh
|FAB_F2_2N_10C2A_PP_01\MMTR1\MMXN20\DmdWh
|FAB_F2_2N_10C2A_PP_01\MMTR1\MMXN21\DmdWh
|FAB_F2_2N_10C2A_PP_01\MMTR1\MMXN26\DmdWh
|FAB_F2_2N_10C2A_PP_01\MMTR1\MMXN27\DmdWh
|FAB_F2_2N_10C2A_PP_01\MMTR1\MMXN28\DmdWh
|FAB_F2_2N_10C1A_PP_02\MMTR1\MMXN3\DmdWh
|FAB_F2_2N_10C1A_PP_02\MMTR1\MMXN4\DmdWh
|FAB_F2_2N_10C1A_PP_02\MMTR1\MMXN7\DmdWh
|FAB_F2_2N_10C1A_PP_02\MMTR1\MMXN15\DmdWh
|FAB_F2_2N_10C1A_PP_02\MMTR1\MMXN16\DmdWh
|FAB_F2_2N_10C1A_PP_02\MMTR1\MMXN17\DmdWh
|FAB_F2_2N_10C1A_PP_02\MMTR1\MMXN19\DmdWh
|FAB_F2_2N_10C1A_PP_02\MMTR1\MMXN21\DmdWh
|FAB_F2_2N_10C1A_PP_02\MMTR1\MMXN22\DmdWh
|FAB_F2_2N_10C1A_PP_02\MMTR1\MMXN26\DmdWh
|FAB_F2_2N_10C1A_PP_02\MMTR1\MMXN27\DmdWh
|FAB_F2_2N_10D1A_PP_02\MMTR1\Main\DmdWh
|FAB_F2_2N_10D1A_PP_02\MMTR1\MMXN1\DmdWh
|FAB_F2_2N_10D1A_PP_02\MMTR1\MMXN2\DmdWh
|FAB_F2_2N_10D1A_PP_02\MMTR1\MMXN8\DmdWh</t>
  </si>
  <si>
    <t>FAB_F2_2N_20C2A_PP_02\MMTR1\MMXN8\DmdWh</t>
  </si>
  <si>
    <t xml:space="preserve">
FAB_F2_2N_20C2A_PP_02\MMTR1\MMXN8\DmdWh
|FAB_F2_2N_20C2A_PP_02\MMTR1\MMXN9\DmdWh
|FAB_F2_2N_20C2A_PP_02\MMTR1\MMXN10\DmdWh
|FAB_F2_2N_20C2A_PP_02\MMTR1\MMXN15\DmdWh
|FAB_F2_2N_20C2A_PP_02\MMTR1\MMXN16\DmdWh
|FAB_F2_2N_20C2A_PP_02\MMTR1\MMXN17\DmdWh
|FAB_F2_2N_20C2A_PP_02\MMTR1\MMXN18\DmdWh
|FAB_F2_2N_10C1A_PP_01\MMTR1\Main\DmdWh
|FAB_F2_2N_10C2A_PP_01\MMTR1\Main\DmdWh
|FAB_F2_2N_10C2A_PP_01\MMTR1\MMXN18\DmdWh
|FAB_F2_2N_10C2A_PP_01\MMTR1\MMXN19\DmdWh
|FAB_F2_2N_10C2A_PP_01\MMTR1\MMXN20\DmdWh
|FAB_F2_2N_10C2A_PP_01\MMTR1\MMXN21\DmdWh
|FAB_F2_2N_10C2A_PP_01\MMTR1\MMXN26\DmdWh
|FAB_F2_2N_10C2A_PP_01\MMTR1\MMXN27\DmdWh
|FAB_F2_2N_10C2A_PP_01\MMTR1\MMXN28\DmdWh
|FAB_F2_2N_10C1A_PP_02\MMTR1\MMXN3\DmdWh
|FAB_F2_2N_10C1A_PP_02\MMTR1\MMXN4\DmdWh
|FAB_F2_2N_10C1A_PP_02\MMTR1\MMXN7\DmdWh
|FAB_F2_2N_10C1A_PP_02\MMTR1\MMXN15\DmdWh
|FAB_F2_2N_10C1A_PP_02\MMTR1\MMXN16\DmdWh
|FAB_F2_2N_10C1A_PP_02\MMTR1\MMXN17\DmdWh
|FAB_F2_2N_10C1A_PP_02\MMTR1\MMXN19\DmdWh
|FAB_F2_2N_10C1A_PP_02\MMTR1\MMXN21\DmdWh
|FAB_F2_2N_10C1A_PP_02\MMTR1\MMXN22\DmdWh
|FAB_F2_2N_10C1A_PP_02\MMTR1\MMXN26\DmdWh
|FAB_F2_2N_10C1A_PP_02\MMTR1\MMXN27\DmdWh
|FAB_F2_2N_10D1A_PP_02\MMTR1\Main\DmdWh
|FAB_F2_2N_10D1A_PP_02\MMTR1\MMXN1\DmdWh
|FAB_F2_2N_10D1A_PP_02\MMTR1\MMXN2\DmdWh
|FAB_F2_2N_10D1A_PP_02\MMTR1\MMXN8\DmdWh</t>
  </si>
  <si>
    <t>FAB_F2_2N_10C1A_PP_01\MMTR1\MMXN16\DmdWh_6688_CALCULATE</t>
  </si>
  <si>
    <t>PVD/CVD用电量3/5</t>
  </si>
  <si>
    <t xml:space="preserve">
FAB_F2_2N_10D1A_PP_02\MMTR1\MMXN9\DmdWh
|FAB_F2_2N_10D1A_PP_02\MMTR1\MMXN17\DmdWh
|FAB_F2_2N_10D1A_PP_02\MMTR1\MMXN18\DmdWh
|FAB_F2_2N_10D1A_PP_02\MMTR1\MMXN19\DmdWh
|FAB_F2_2N_10D1A_PP_02\MMTR1\MMXN20\DmdWh
|FAB_F2_2N_10D1A_PP_02\MMTR1\MMXN28\DmdWh
|FAB_F2_4N_10A1A_PP_01\MMTR1\MMXN20\DmdWh
|FAB_F2_4N_10A1A_PP_01\MMTR1\MMXN21\DmdWh
|FAB_F2_4N_10A1A_PP_01\MMTR1\MMXN27\DmdWh
|FAB_F2_4N_10A1A_PP_01\MMTR1\MMXN28\DmdWh
|FAB_F2_3N_10F1B_PP_01\MMTR1\MMXN8\DmdWh)*0.67
|FAB_F2_3N_20E1A_PP_01\MMTR1\MMXN1\DmdWh)*0.67
|FAB_F2_3N_20E1A_PP_01\MMTR1\MMXN3\DmdWh)*0.33
|FAB_F2_3N_20E1A_PP_01\MMTR1\MMXN6\DmdWh)*0.67
|FAB_F2_3N_20E1A_PP_01\MMTR1\MMXN7\DmdWh)*0.67
|FAB_F2_3N_20E1A_PP_01\MMTR1\MMXN9\DmdWh)*0.67
|FAB_F2_3N_20E1A_PP_01\MMTR1\MMXN14\DmdWh)*0.67
|FAB_F2_3N_20E1A_PP_01\MMTR1\MMXN15\DmdWh
|FAB_F2_3N_20E1A_PP_01\MMTR1\MMXN16\DmdWh
|FAB_F2_3N_20E1A_PP_01\MMTR1\MMXN17\DmdWh)*0.67
|FAB_F2_3N_20E2A_PP_01\MMTR1\MMXN9\DmdWh)*0.67
|FAB_F2_3N_20E2A_PP_01\MMTR1\MMXN12\DmdWh)*0.67
|FAB_F2_3N_20E2A_PP_01\MMTR1\MMXN13\DmdWh)*0.67
|FAB_F2_3N_20E2A_PP_01\MMTR1\MMXN16\DmdWh)*0.33
|FAB_F2_3N_20E2A_PP_01\MMTR1\MMXN18\DmdWh)*0.33
|FAB_F2_3N_20E2A_PP_01\MMTR1\MMXN22\DmdWh)*0.33
|FAB_F2_3N_20E1A_PP_02\MMTR1\MMXN10\DmdWh
|FAB_F2_3N_20E1A_PP_02\MMTR1\MMXN12\DmdWh)*0.33
|FAB_F2_3N_20E1A_PP_02\MMTR1\MMXN13\DmdWh
|FAB_F2_3N_20E1A_PP_02\MMTR1\MMXN14\DmdWh)*0.67
|FAB_F2_3N_10E2A_PP_01\MMTR1\MMXN3\DmdWh
|FAB_F2_3N_10E2A_PP_01\MMTR1\MMXN4\DmdWh)*0.67
|FAB_F2_3N_10E2A_PP_01\MMTR1\MMXN5\DmdWh
|FAB_F2_3N_10E2A_PP_01\MMTR1\MMXN6\DmdWh)*033</t>
  </si>
  <si>
    <t>FAB_F2_2N_10D1A_PP_02\MMTR1\MMXN9\DmdWh</t>
  </si>
  <si>
    <t>FAB_F2_2N_10C1A_PP_02\MMTR1\MMXN6\DmdWh_4716_CALCULATE</t>
  </si>
  <si>
    <t>PVD/CVD用电量4/5</t>
  </si>
  <si>
    <t xml:space="preserve">FAB_F2_3N_10E2A_PP_01\MMTR1\MMXN12\DmdWh)*0.33
|FAB_F2_3N_10E2A_PP_01\MMTR1\MMXN13\DmdWh)*0.33
|FAB_F2_2N_10D2A_PP_02\MMTR1\MMXN21\DmdWh
|FAB_F2_4N_10A2A_PP_01\MMTR1\MMXN19\DmdWh
|FAB_F2_4N_10A2A_PP_01\MMTR1\MMXN26\DmdWh
|FAB_F2_4N_10A2A_PP_01\MMTR1\MMXN27\DmdWh
|FAB_F2_2N_20D1A_PP_01\MMTR1\MMXN1\DmdWh
|FAB_F2_2N_20D1A_PP_01\MMTR1\MMXN2\DmdWh
|FAB_F2_2N_20D1A_PP_01\MMTR1\MMXN3\DmdWh
|FAB_F2_2N_20D1A_PP_01\MMTR1\MMXN4\DmdWh
|FAB_F2_2N_20D1A_PP_01\MMTR1\MMXN5\DmdWh
|FAB_F2_2N_20D1A_PP_01\MMTR1\MMXN6\DmdWh
|FAB_F2_2N_20D1A_PP_01\MMTR1\MMXN7\DmdWh
|FAB_F2_2N_20D1A_PP_01\MMTR1\MMXN8\DmdWh
|FAB_F2_2N_20D1A_PP_01\MMTR1\MMXN9\DmdWh
|FAB_F2_2N_20D1A_PP_01\MMTR1\MMXN10\DmdWh
|FAB_F2_2N_20D1A_PP_01\MMTR1\MMXN11\DmdWh
|FAB_F2_2N_20D1A_PP_01\MMTR1\MMXN12\DmdWh
|FAB_F2_2N_20D1A_PP_01\MMTR1\MMXN13\DmdWh
|FAB_F2_2N_20D1A_PP_01\MMTR1\MMXN14\DmdWh
|FAB_F2_2N_20D1A_PP_01\MMTR1\MMXN15\DmdWh
|FAB_F2_2N_20D1A_PP_01\MMTR1\MMXN16\DmdWh
|FAB_F2_2N_20D1A_PP_01\MMTR1\MMXN17\DmdWh
|FAB_F2_2N_20D1A_PP_01\MMTR1\MMXN18\DmdWh
|FAB_F2_2N_20D1A_PP_01\MMTR1\MMXN19\DmdWh
|FAB_F2_2N_20D1A_PP_01\MMTR1\MMXN20\DmdWh
|FAB_F2_2N_20D1A_PP_01\MMTR1\MMXN22\DmdWh
|FAB_F2_2N_20D1A_PP_01\MMTR1\MMXN23\DmdWh
|FAB_F2_2N_20D1A_PP_01\MMTR1\MMXN24\DmdWh
|FAB_F2_2N_20D1A_PP_01\MMTR1\MMXN25\DmdWh
|FAB_F2_2N_20D2A_PP_01\MMTR1\MMXN8\DmdWh
</t>
  </si>
  <si>
    <t>FAB_F2_2N_10D2A_PP_02\MMTR1\MMXN21\DmdWh</t>
  </si>
  <si>
    <t>FAB_F2_3N_10F1B_PP_01\MMTR1\MMXN16\DmdWh_2342_CALCULATE</t>
  </si>
  <si>
    <t>PVD/CVD用电量5/5</t>
  </si>
  <si>
    <t xml:space="preserve">
FAB_F2_2N_20D2A_PP_01\MMTR1\MMXN9\DmdWh
|FAB_F2_2N_20D2A_PP_01\MMTR1\MMXN10\DmdWh
|FAB_F2_2N_20D2A_PP_01\MMTR1\MMXN12\DmdWh
|FAB_F2_2N_20D2A_PP_01\MMTR1\MMXN13\DmdWh
|FAB_F2_2N_20D2A_PP_01\MMTR1\MMXN17\DmdWh
|FAB_F2_2N_20D2A_PP_01\MMTR1\MMXN18\DmdWh)*0.33
|FAB_F2_2N_20D2A_PP_01\MMTR1\MMXN22\DmdWh
|FAB_F2_2N_20D2A_PP_01\MMTR1\MMXN23\DmdWh
|FAB_F2_2N_20D2A_PP_01\MMTR1\MMXN24\DmdWh
|FAB_F2_2N_20D2A_PP_01\MMTR1\MMXN25\DmdWh
|FAB_F2_2N_20D2A_PP_01\MMTR1\MMXN26\DmdWh
|FAB_F2_2N_10C2A_PP_01\MMTR1\MMXN18\DmdWh
|FAB_F2_2N_10C2A_PP_01\MMTR1\MMXN19\DmdWh
|FAB_F2_2N_10C2A_PP_01\MMTR1\MMXN26\DmdWh
|FAB_F2_2N_10C1A_PP_02\MMTR1\MMXN5\DmdWh
|FAB_F2_2N_10C1A_PP_02\MMTR1\MMXN6\DmdWh
|FAB_F2_2N_10C1A_PP_02\MMTR1\MMXN8\DmdWh
|FAB_F2_2N_10C1A_PP_02\MMTR1\MMXN9\DmdWh
|FAB_F2_2N_10C1A_PP_02\MMTR1\MMXN18\DmdWh
|FAB_F2_2N_10C1A_PP_02\MMTR1\MMXN20\DmdWh
|FAB_F2_2N_10C1A_PP_02\MMTR1\MMXN23\DmdWh
|FAB_F2_2N_20B2A_PP_01\MMTR1\MMXN6\DmdWh
|FAB_F2_3N_10F1B_PP_01\MMTR1\MMXN13\DmdWh
|FAB_F2_3N_10F1B_PP_01\MMTR1\MMXN14\DmdWh
|FAB_F2_3N_10F1B_PP_01\MMTR1\MMXN17\DmdWh)*0.33
|FAB_F2_3N_10F1B_PP_01\MMTR1\MMXN18\DmdWh
|FAB_F2_3N_10F1B_PP_01\MMTR1\MMXN23\DmdWh)*0.33
|FAB_F2_3N_20E1A_PP_01\MMTR1\MMXN1\DmdWh
|FAB_F2_3N_20E1A_PP_01\MMTR1\MMXN3\DmdWh
|FAB_F2_3N_20E1A_PP_01\MMTR1\MMXN14\DmdWh
|FAB_F2_3N_20E1A_PP_01\MMTR1\MMXN17\DmdWh)*0.33
|FAB_F2_3N_20E1A_PP_01\MMTR1\MMXN22\DmdWh
|FAB_F2_3N_20E1A_PP_01\MMTR1\MMXN11\DmdWh)*0.33
|FAB_F2_3N_10E2A_PP_01\MMTR1\MMXN7\DmdWh)*0.33
|FAB_F2_3N_10E2A_PP_01\MMTR1\MMXN13\DmdWh)*0.33
|FAB_F2_2N_10C2A_PP_02\MMTR1\MMXN1\DmdWh
|FAB_F2_2N_10C2A_PP_02\MMTR1\MMXN2\DmdWh
|FAB_F2_2N_10C2A_PP_02\MMTR1\MMXN3\DmdWh
</t>
  </si>
  <si>
    <t>FAB_F2_2N_20D2A_PP_01\MMTR1\MMXN9\DmdWh</t>
  </si>
  <si>
    <t>FAB_F2_2N_10D1A_PP_01\MMTR1\MMXN15\DmdWh_9302_CALCULATE</t>
  </si>
  <si>
    <t>WET用电量1/2</t>
  </si>
  <si>
    <t>FAB_F2_2N_10D1A_PP_01\MMTR1\MMXN9\DmdWh
|FAB_F2_2N_10D1A_PP_01\MMTR1\MMXN12\DmdWh
|FAB_F2_2N_10D1A_PP_01\MMTR1\MMXN13\DmdWh
|FAB_F2_2N_10D1A_PP_01\MMTR1\MMXN14\DmdWh
|FAB_F2_2N_10D1A_PP_01\MMTR1\MMXN15\DmdWh
|FAB_F2_2N_10D1A_PP_01\MMTR1\MMXN17\DmdWh
|FAB_F2_2N_10D1A_PP_01\MMTR1\MMXN18\DmdWh)*0.67
|FAB_F2_2N_10D1A_PP_01\MMTR1\MMXN22\DmdWh
|FAB_F2_2N_10D1A_PP_01\MMTR1\MMXN23\DmdWh
|FAB_F2_2N_10D1A_PP_01\MMTR1\MMXN24\DmdWh
|FAB_F2_2N_10D1A_PP_01\MMTR1\MMXN25\DmdWh
|FAB_F2_2N_20D1A_PP_01\MMTR1\MMXN26\DmdWh
|FAB_F2_2N_20D1A_PP_01\MMTR1\MMXN28\DmdWh
|FAB_F2_2N_20C2A_PP_02\MMTR1\MMXN12\DmdWh
|FAB_F2_2N_20C2A_PP_02\MMTR1\MMXN14\DmdWh
|FAB_F2_2N_20C2A_PP_02\MMTR1\MMXN22\DmdWh
|FAB_F2_2N_20C2A_PP_02\MMTR1\MMXN23\DmdWh
|FAB_F2_3N_20E2A_PP_02\MMTR1\MMXN3\DmdWh
|FAB_F2_2N_20B2A_PP_01\MMTR1\MMXN1\DmdWh
|FAB_F2_2N_20B2A_PP_01\MMTR1\MMXN3\DmdWh
|FAB_F2_2N_20B2A_PP_01\MMTR1\MMXN4\DmdWh)*0.67
|FAB_F2_2N_20B2A_PP_01\MMTR1\MMXN5\DmdWh)*0.33
|FAB_F2_2N_20B2A_PP_01\MMTR1\MMXN9\DmdWh)*0.33
|FAB_F2_2N_20B2A_PP_01\MMTR1\MMXN23\DmdWh
|FAB_F2_3N_10F1B_PP_01\MMTR1\MMXN5\DmdWh
|FAB_F2_3N_10F1B_PP_01\MMTR1\MMXN7\DmdWh
|FAB_F2_3N_10F1B_PP_01\MMTR1\MMXN8\DmdWh
|FAB_F2_3N_10F1B_PP_01\MMTR1\MMXN9\DmdWh
|FAB_F2_3N_10F1B_PP_01\MMTR1\MMXN10\DmdWh
|FAB_F2_3N_10F1B_PP_01\MMTR1\MMXN11\DmdWh
|FAB_F2_3N_20E1A_PP_01\MMTR1\MMXN4\DmdWh
|FAB_F2_3N_20E1A_PP_01\MMTR1\MMXN5\DmdWh
|FAB_F2_3N_20E1A_PP_01\MMTR1\MMXN10\DmdWh
|FAB_F2_3N_20E1A_PP_01\MMTR1\MMXN12\DmdWh
|FAB_F2_3N_20E1A_PP_01\MMTR1\MMXN20\DmdWh
|FAB_F2_3N_20E1A_PP_01\MMTR1\MMXN21\DmdWh</t>
  </si>
  <si>
    <t>FAB_F2_2N_10D1A_PP_01\MMTR1\MMXN15\DmdWh</t>
  </si>
  <si>
    <t>FAB_F2_3N_20E1A_PP_01\MMTR1\MMXN27\DmdWh_3867_CALCULATE</t>
  </si>
  <si>
    <t>WET用电量2/2</t>
  </si>
  <si>
    <t xml:space="preserve">FAB_F2_3N_20E1A_PP_01\MMTR1\MMXN26\DmdWh
+FAB_F2_3N_20E1A_PP_01\MMTR1\MMXN27\DmdWh
+FAB_F2_3N_20E1A_PP_01\MMTR1\MMXN28\DmdWh
+FAB_F2_3N_20E2A_PP_01\MMTR1\MMXN5\DmdWh)*0.33
+FAB_F2_3N_20E2A_PP_01\MMTR1\MMXN10\DmdWh
+FAB_F2_3N_20E2A_PP_01\MMTR1\MMXN13\DmdWh
+FAB_F2_3N_20E2A_PP_01\MMTR1\MMXN14\DmdWh
+FAB_F2_3N_20E2A_PP_01\MMTR1\MMXN15\DmdWh)*0.67
+FAB_F2_3N_20E2A_PP_01\MMTR1\MMXN16\DmdWh)*0.67
+FAB_F2_3N_20E1A_PP_02\MMTR1\MMXN7\DmdWh)*0.33
+FAB_F2_3N_20E1A_PP_02\MMTR1\MMXN8\DmdWh)*0.33
+FAB_F2_3N_20E1A_PP_02\MMTR1\MMXN15\DmdWh
+FAB_F2_3N_20E1A_PP_02\MMTR1\MMXN20\DmdWh
+FAB_F2_3N_20E1A_PP_02\MMTR1\MMXN26\DmdWh
+FAB_F2_3N_10E2A_PP_01\MMTR1\MMXN11\DmdWh
+FAB_F2_3N_10E2A_PP_01\MMTR1\MMXN15\DmdWh
+FAB_F2_2N_20C1A_PP_03\MMTR1\MMXN3\DmdWh
+FAB_F2_2N_20C1A_PP_03\MMTR1\MMXN4\DmdWh
+FAB_F2_2N_10D2A_PP_02\MMTR1\MMXN1\DmdWh
+FAB_F2_2N_10D2A_PP_02\MMTR1\MMXN2\DmdWh
+FAB_F2_2N_10D2A_PP_02\MMTR1\MMXN15\DmdWh
+FAB_F2_2N_10D2A_PP_02\MMTR1\MMXN16\DmdWh
+FAB_F2_2N_10D2A_PP_02\MMTR1\MMXN17\DmdWh
+FAB_F2_2N_10D2A_PP_02\MMTR1\MMXN18\DmdWh
+FAB_F2_2N_10D2A_PP_02\MMTR1\MMXN19\DmdWh
+FAB_F2_2N_10D2A_PP_02\MMTR1\MMXN20\DmdWh
+FAB_F2_2N_10D2A_PP_02\MMTR1\MMXN24\DmdWh)*0.33
+FAB_F2_2N_10D2A_PP_02\MMTR1\MMXN28\DmdWh
+FAB_F2_2N_10B1A_PP_01\MMTR1\MMXN21\DmdWh
+FAB_F2_2N_10B1A_PP_02\MMTR1\MMXN19\DmdWh
+FAB_F2_2N_10B1A_PP_02\MMTR1\MMXN20\DmdWh
+FAB_F2_2N_10B1A_PP_02\MMTR1\MMXN21\DmdWh
+FAB_F2_2N_10B1A_PP_02\MMTR1\MMXN28\DmdWh
</t>
  </si>
  <si>
    <t xml:space="preserve">FAB_F2_3N_20E1A_PP_01\MMTR1\MMXN26\DmdWh
|FAB_F2_3N_20E1A_PP_01\MMTR1\MMXN27\DmdWh
|FAB_F2_3N_20E1A_PP_01\MMTR1\MMXN28\DmdWh
|FAB_F2_3N_20E2A_PP_01\MMTR1\MMXN5\DmdWh)*0.33
|FAB_F2_3N_20E2A_PP_01\MMTR1\MMXN10\DmdWh
|FAB_F2_3N_20E2A_PP_01\MMTR1\MMXN13\DmdWh
|FAB_F2_3N_20E2A_PP_01\MMTR1\MMXN14\DmdWh
|FAB_F2_3N_20E2A_PP_01\MMTR1\MMXN15\DmdWh)*0.67
|FAB_F2_3N_20E2A_PP_01\MMTR1\MMXN16\DmdWh)*0.67
|FAB_F2_3N_20E1A_PP_02\MMTR1\MMXN7\DmdWh)*0.33
|FAB_F2_3N_20E1A_PP_02\MMTR1\MMXN8\DmdWh)*0.33
|FAB_F2_3N_20E1A_PP_02\MMTR1\MMXN15\DmdWh
|FAB_F2_3N_20E1A_PP_02\MMTR1\MMXN20\DmdWh
|FAB_F2_3N_20E1A_PP_02\MMTR1\MMXN26\DmdWh
|FAB_F2_3N_10E2A_PP_01\MMTR1\MMXN11\DmdWh
|FAB_F2_3N_10E2A_PP_01\MMTR1\MMXN15\DmdWh
|FAB_F2_2N_20C1A_PP_03\MMTR1\MMXN3\DmdWh
|FAB_F2_2N_20C1A_PP_03\MMTR1\MMXN4\DmdWh
|FAB_F2_2N_10D2A_PP_02\MMTR1\MMXN1\DmdWh
|FAB_F2_2N_10D2A_PP_02\MMTR1\MMXN2\DmdWh
|FAB_F2_2N_10D2A_PP_02\MMTR1\MMXN15\DmdWh
|FAB_F2_2N_10D2A_PP_02\MMTR1\MMXN16\DmdWh
|FAB_F2_2N_10D2A_PP_02\MMTR1\MMXN17\DmdWh
|FAB_F2_2N_10D2A_PP_02\MMTR1\MMXN18\DmdWh
|FAB_F2_2N_10D2A_PP_02\MMTR1\MMXN19\DmdWh
|FAB_F2_2N_10D2A_PP_02\MMTR1\MMXN20\DmdWh
|FAB_F2_2N_10D2A_PP_02\MMTR1\MMXN24\DmdWh)*0.33
|FAB_F2_2N_10D2A_PP_02\MMTR1\MMXN28\DmdWh
|FAB_F2_2N_10B1A_PP_01\MMTR1\MMXN21\DmdWh
|FAB_F2_2N_10B1A_PP_02\MMTR1\MMXN19\DmdWh
|FAB_F2_2N_10B1A_PP_02\MMTR1\MMXN20\DmdWh
|FAB_F2_2N_10B1A_PP_02\MMTR1\MMXN21\DmdWh
|FAB_F2_2N_10B1A_PP_02\MMTR1\MMXN28\DmdWh
</t>
  </si>
  <si>
    <t>FAB_F2_3N_20E1A_PP_01\MMTR1\MMXN27\DmdWh</t>
  </si>
  <si>
    <t>FAB_F2_3N_10E1A_PP_01\MMTR1\MMXN3\DmdWh_5703_CALCULATE</t>
  </si>
  <si>
    <t>LAB用电量</t>
  </si>
  <si>
    <t>FAB_F2_3N_10E1A_PP_01\MMTR1\MMXN3\DmdWh*0.33+FAB_F2_3N_10E1A_PP_01\MMTR1\MMXN4\DmdWh+FAB_F2_3N_10E1A_PP_01\MMTR1\MMXN5\DmdWh*0.67+FAB_F2_3N_20E2A_PP_02\MMTR1\MMXN13\DmdWh*0.67+FAB_F2_3N_10F2B_PP_01\MMTR1\MMXN25\DmdWh*0.67+FAB_F2_3N_20E1A_PP_01\MMTR1\MMXN11\DmdWh+FAB_F2_3N_20E2A_PP_01\MMTR1\MMXN4\DmdWh*0.33+FAB_F2_3N_20E2A_PP_01\MMTR1\MMXN11\DmdWh*0.33+FAB_F2_3N_20E1A_PP_02\MMTR1\MMXN12\DmdWh*0.33+FAB_F2_3N_10E2A_PP_01\MMTR1\MMXN7\DmdWh*0.33+FAB_F2_2N_20C1A_PP_03\MMTR1\MMXN5\DmdWh+FAB_F2_3N_10E1A_PP_01\MMTR1\MMXN3\DmdWh*0.33+FAB_F2_3N_10E1A_PP_01\MMTR1\MMXN4\DmdWh+FAB_F2_3N_10E1A_PP_01\MMTR1\MMXN5\DmdWh*0.67</t>
  </si>
  <si>
    <t>FAB_F2_3N_20E2A_PP_02\MMTR1\MMXN13\DmdWh
+ FAB_F2_3N_10F2B_PP_01\MMTR1\MMXN25\DmdWh
+FAB_F2_3N_20E1A_PP_01\MMTR1\MMXN11\DmdWh
+ FAB_F2_3N_20E2A_PP_01\MMTR1\MMXN4\DmdWh
+ FAB_F2_3N_20E2A_PP_01\MMTR1\MMXN11\DmdWh*0.33
+ FAB_F2_3N_20E1A_PP_02\MMTR1\MMXN12\DmdWh
+ FAB_F2_3N_10E2A_PP_01\MMTR1\MMXN7\DmdWh*0.33
+ FAB_F2_2N_20C1A_PP_03\MMTR1\MMXN5\DmdWh
+ FAB_F2_3N_10E1A_PP_01\MMTR1\MMXN1\DmdWh*0.33
+ FAB_F2_3N_10E1A_PP_01\MMTR1\MMXN2\DmdWh
+FAB_F2_3N_10E1A_PP_01\MMTR1\MMXN3\DmdWh</t>
  </si>
  <si>
    <t>FAB_F2_3N_10E1A_PP_01\MMTR1\MMXN3\DmdWh|FAB_F2_3N_10E1A_PP_01\MMTR1\MMXN4\DmdWh|FAB_F2_3N_10E1A_PP_01\MMTR1\MMXN5\DmdWh|FAB_F2_3N_20E2A_PP_02\MMTR1\MMXN13\DmdWh|FAB_F2_3N_10F2B_PP_01\MMTR1\MMXN25\DmdWh|FAB_F2_3N_20E1A_PP_01\MMTR1\MMXN11\DmdWh|FAB_F2_3N_20E2A_PP_01\MMTR1\MMXN4\DmdWh|FAB_F2_3N_20E2A_PP_01\MMTR1\MMXN11\DmdWh|FAB_F2_3N_20E1A_PP_02\MMTR1\MMXN12\DmdWh|FAB_F2_3N_10E2A_PP_01\MMTR1\MMXN7\DmdWh|FAB_F2_2N_20C1A_PP_03\MMTR1\MMXN5\DmdWh|FAB_F2_3N_10E1A_PP_01\MMTR1\MMXN3\DmdWh|FAB_F2_3N_10E1A_PP_01\MMTR1\MMXN4\DmdWh|FAB_F2_3N_10E1A_PP_01\MMTR1\MMXN5\DmdWh</t>
  </si>
  <si>
    <t>FAB_F2_2N_10D1A_PP_01\MMTR1\MMXN3\DmdWh_1726_CALCULATE</t>
  </si>
  <si>
    <t>CPM用电量1_2</t>
  </si>
  <si>
    <t>区域</t>
  </si>
  <si>
    <t>FAB_F2_2N_10D1A_PP_01\MMTR1\MMXN3\DmdWh+FAB_F2_2N_10D1A_PP_01\MMTR1\MMXN8\DmdWh+FAB_F2_2N_10D1A_PP_01\MMTR1\MMXN10\DmdWh+FAB_F2_2N_10D1A_PP_01\MMTR1\MMXN11\DmdWh+FAB_F2_2N_10D2A_PP_01\MMTR1\MMXN9\DmdWh+FAB_F2_2N_10D2A_PP_01\MMTR1\MMXN10\DmdWh+FAB_F2_3N_20E2A_PP_02\MMTR1\MMXN1\DmdWh+FAB_F2_3N_20E2A_PP_02\MMTR1\MMXN8\DmdWh+FAB_F2_3N_10F1B_PP_01\MMTR1\MMXN4\DmdWh+FAB_F2_3N_10F1B_PP_01\MMTR1\MMXN5\DmdWh*0.33+FAB_F2_3N_10F1B_PP_01\MMTR1\MMXN22\DmdWh+FAB_F2_3N_10F1B_PP_01\MMTR1\MMXN24\DmdWh*0.33+FAB_F2_3N_10F2B_PP_01\MMTR1\MMXN1\DmdWh+FAB_F2_3N_10F2B_PP_01\MMTR1\MMXN2\DmdWh+FAB_F2_3N_10F2B_PP_01\MMTR1\MMXN3\DmdWh+FAB_F2_3N_10F2B_PP_01\MMTR1\MMXN4\DmdWh+FAB_F2_3N_10F2B_PP_01\MMTR1\MMXN5\DmdWh+FAB_F2_3N_10F2B_PP_01\MMTR1\MMXN6\DmdWh+FAB_F2_3N_10F2B_PP_01\MMTR1\MMXN7\DmdWh+FAB_F2_3N_10F2B_PP_01\MMTR1\MMXN8\DmdWh+FAB_F2_3N_10F2B_PP_01\MMTR1\MMXN9\DmdWh+FAB_F2_3N_10F2B_PP_01\MMTR1\MMXN10\DmdWh+FAB_F2_3N_10F2B_PP_01\MMTR1\MMXN11\DmdWh+FAB_F2_3N_10F2B_PP_01\MMTR1\MMXN12\DmdWh</t>
  </si>
  <si>
    <t>FAB_F2_2N_10D1A_PP_01\MMTR1\MMXN3\DmdWh|FAB_F2_2N_10D1A_PP_01\MMTR1\MMXN8\DmdWh|FAB_F2_2N_10D1A_PP_01\MMTR1\MMXN10\DmdWh|FAB_F2_2N_10D1A_PP_01\MMTR1\MMXN11\DmdWh|FAB_F2_2N_10D2A_PP_01\MMTR1\MMXN9\DmdWh|FAB_F2_2N_10D2A_PP_01\MMTR1\MMXN10\DmdWh|FAB_F2_3N_20E2A_PP_02\MMTR1\MMXN1\DmdWh|FAB_F2_3N_20E2A_PP_02\MMTR1\MMXN8\DmdWh|FAB_F2_3N_10F1B_PP_01\MMTR1\MMXN4\DmdWh|FAB_F2_3N_10F1B_PP_01\MMTR1\MMXN5\DmdWh|FAB_F2_3N_10F1B_PP_01\MMTR1\MMXN22\DmdWh|FAB_F2_3N_10F1B_PP_01\MMTR1\MMXN24\DmdWh|FAB_F2_3N_10F2B_PP_01\MMTR1\MMXN1\DmdWh|FAB_F2_3N_10F2B_PP_01\MMTR1\MMXN2\DmdWh|FAB_F2_3N_10F2B_PP_01\MMTR1\MMXN3\DmdWh|FAB_F2_3N_10F2B_PP_01\MMTR1\MMXN4\DmdWh|FAB_F2_3N_10F2B_PP_01\MMTR1\MMXN5\DmdWh|FAB_F2_3N_10F2B_PP_01\MMTR1\MMXN6\DmdWh|FAB_F2_3N_10F2B_PP_01\MMTR1\MMXN7\DmdWh|FAB_F2_3N_10F2B_PP_01\MMTR1\MMXN8\DmdWh|FAB_F2_3N_10F2B_PP_01\MMTR1\MMXN9\DmdWh|FAB_F2_3N_10F2B_PP_01\MMTR1\MMXN10\DmdWh|FAB_F2_3N_10F2B_PP_01\MMTR1\MMXN11\DmdWh|FAB_F2_3N_10F2B_PP_01\MMTR1\MMXN12\DmdWh</t>
  </si>
  <si>
    <t>FAB_F2_3N_10F2B_PP_01\MMTR1\MMXN13\DmdWh_4146_CALCULATE</t>
  </si>
  <si>
    <t>CPM用电量2_2</t>
  </si>
  <si>
    <t>FAB_F2_3N_10F2B_PP_01\MMTR1\MMXN13\DmdWh+FAB_F2_3N_10F2B_PP_01\MMTR1\MMXN14\DmdWh+FAB_F2_3N_10F2B_PP_01\MMTR1\MMXN15\DmdWh+FAB_F2_3N_10F2B_PP_01\MMTR1\MMXN16\DmdWh+FAB_F2_3N_10F2B_PP_01\MMTR1\MMXN17\DmdWh+FAB_F2_3N_10F2B_PP_01\MMTR1\MMXN18\DmdWh+FAB_F2_3N_10F2B_PP_01\MMTR1\MMXN22\DmdWh+FAB_F2_3N_10F2B_PP_01\MMTR1\MMXN23\DmdWh+FAB_F2_3N_10F2B_PP_01\MMTR1\MMXN24\DmdWh+FAB_F2_3N_20E2A_PP_01\MMTR1\MMXN1\DmdWh+FAB_F2_3N_20E2A_PP_01\MMTR1\MMXN2\DmdWh+FAB_F2_3N_20E2A_PP_01\MMTR1\MMXN3\DmdWh*0.33+FAB_F2_3N_20E2A_PP_01\MMTR1\MMXN15\DmdWh+FAB_F2_3N_20E2A_PP_01\MMTR1\MMXN17\DmdWh+FAB_F2_3N_20E1A_PP_02\MMTR1\MMXN16\DmdWh+FAB_F2_3N_20E1A_PP_02\MMTR1\MMXN17\DmdWh+FAB_F2_3N_10E2A_PP_01\MMTR1\MMXN1\DmdWh+FAB_F2_3N_10E2A_PP_01\MMTR1\MMXN2\DmdWh+FAB_F2_3N_10E2A_PP_01\MMTR1\MMXN4\DmdWh+FAB_F2_3N_10E2A_PP_01\MMTR1\MMXN6\DmdWh*0.33+FAB_F2_2N_20C1A_PP_03\MMTR1\MMXN8\DmdWh+FAB_F2_2N_20C1A_PP_03\MMTR1\MMXN12\DmdWh+FAB_F2_3N_10E1A_PP_01\MMTR1\MMXN8\DmdWh</t>
  </si>
  <si>
    <t>FAB_F2_3N_10F2B_PP_01\MMTR1\MMXN13\DmdWh|FAB_F2_3N_10F2B_PP_01\MMTR1\MMXN14\DmdWh|FAB_F2_3N_10F2B_PP_01\MMTR1\MMXN15\DmdWh|FAB_F2_3N_10F2B_PP_01\MMTR1\MMXN16\DmdWh|FAB_F2_3N_10F2B_PP_01\MMTR1\MMXN17\DmdWh|FAB_F2_3N_10F2B_PP_01\MMTR1\MMXN18\DmdWh|FAB_F2_3N_10F2B_PP_01\MMTR1\MMXN22\DmdWh|FAB_F2_3N_10F2B_PP_01\MMTR1\MMXN23\DmdWh|FAB_F2_3N_10F2B_PP_01\MMTR1\MMXN24\DmdWh|FAB_F2_3N_20E2A_PP_01\MMTR1\MMXN1\DmdWh|FAB_F2_3N_20E2A_PP_01\MMTR1\MMXN2\DmdWh|FAB_F2_3N_20E2A_PP_01\MMTR1\MMXN3\DmdWh|FAB_F2_3N_20E2A_PP_01\MMTR1\MMXN15\DmdWh|FAB_F2_3N_20E2A_PP_01\MMTR1\MMXN17\DmdWh|FAB_F2_3N_20E1A_PP_02\MMTR1\MMXN16\DmdWh|FAB_F2_3N_20E1A_PP_02\MMTR1\MMXN17\DmdWh|FAB_F2_3N_10E2A_PP_01\MMTR1\MMXN1\DmdWh|FAB_F2_3N_10E2A_PP_01\MMTR1\MMXN2\DmdWh|FAB_F2_3N_10E2A_PP_01\MMTR1\MMXN4\DmdWh|FAB_F2_3N_10E2A_PP_01\MMTR1\MMXN6\DmdWh|FAB_F2_2N_20C1A_PP_03\MMTR1\MMXN8\DmdWh|FAB_F2_2N_20C1A_PP_03\MMTR1\MMXN12\DmdWh|FAB_F2_3N_10E1A_PP_01\MMTR1\MMXN8\DmdWh</t>
  </si>
  <si>
    <t>FAB_F2_3N_10F2B_PP_01\MMTR1\MMXN13\DmdWh</t>
  </si>
  <si>
    <t>FAB_F2_2N_10C1A_PP_02\MMTR1\MMXN1\DmdWh_9868_CALCULATE</t>
  </si>
  <si>
    <t>DIFF用电量1_2</t>
  </si>
  <si>
    <t>FAB_F2_2N_10C1A_PP_02\MMTR1\MMXN1\DmdWh+FAB_F2_2N_10C1A_PP_02\MMTR1\MMXN2\DmdWh+FAB_F2_2N_10C1A_PP_02\MMTR1\MMXN10\DmdWh+FAB_F2_2N_10C1A_PP_02\MMTR1\MMXN11\DmdWh+FAB_F2_2N_10C1A_PP_02\MMTR1\MMXN12\DmdWh+FAB_F2_2N_10C1A_PP_02\MMTR1\MMXN13\DmdWh+FAB_F2_2N_10C1A_PP_02\MMTR1\MMXN14\DmdWh+FAB_F2_2N_10C1A_PP_02\MMTR1\MMXN25\DmdWh*0.33+FAB_F2_2N_20C1A_PP_01\MMTR1\MMXN8\DmdWh+FAB_F2_2N_20C1A_PP_01\MMTR1\MMXN9\DmdWh+FAB_F2_2N_20C1A_PP_01\MMTR1\MMXN10\DmdWh+FAB_F2_2N_20C1A_PP_01\MMTR1\MMXN13\DmdWh+FAB_F2_2N_20C1A_PP_01\MMTR1\MMXN14\DmdWh+FAB_F2_2N_20C1A_PP_01\MMTR1\MMXN22\DmdWh+FAB_F2_2N_20C1A_PP_01\MMTR1\MMXN23\DmdWh+FAB_F2_2N_20C1A_PP_01\MMTR1\MMXN24\DmdWh+FAB_F2_3N_20E2A_PP_02\MMTR1\MMXN2\DmdWh*0.67+FAB_F2_3N_20E2A_PP_02\MMTR1\MMXN4\DmdWh+FAB_F2_3N_20E2A_PP_02\MMTR1\MMXN8\DmdWh*0.67+FAB_F2_3N_20E2A_PP_02\MMTR1\MMXN10\DmdWh+FAB_F2_3N_20E2A_PP_02\MMTR1\MMXN11\DmdWh+FAB_F2_3N_20E2A_PP_02\MMTR1\MMXN12\DmdWh+FAB_F2_2N_20B2A_PP_01\MMTR1\MMXN8\DmdWh+FAB_F2_2N_20B2A_PP_01\MMTR1\MMXN9\DmdWh+FAB_F2_3N_20E1A_PP_01\MMTR1\MMXN7\DmdWh+FAB_F2_3N_20E1A_PP_01\MMTR1\MMXN18\DmdWh+FAB_F2_3N_20E1A_PP_01\MMTR1\MMXN23\DmdWh+FAB_F2_3N_20E1A_PP_01\MMTR1\MMXN25\DmdWh*0.33+FAB_F2_3N_20E2A_PP_01\MMTR1\MMXN19\DmdWh+FAB_F2_3N_20E2A_PP_01\MMTR1\MMXN21\DmdWh+FAB_F2_3N_20E2A_PP_01\MMTR1\MMXN22\DmdWh*0.33+FAB_F2_3N_20E2A_PP_01\MMTR1\MMXN27\DmdWh</t>
  </si>
  <si>
    <t>FAB_F2_2N_10C1A_PP_02\MMTR1\MMXN1\DmdWh|FAB_F2_2N_10C1A_PP_02\MMTR1\MMXN2\DmdWh|FAB_F2_2N_10C1A_PP_02\MMTR1\MMXN10\DmdWh|FAB_F2_2N_10C1A_PP_02\MMTR1\MMXN11\DmdWh|FAB_F2_2N_10C1A_PP_02\MMTR1\MMXN12\DmdWh|FAB_F2_2N_10C1A_PP_02\MMTR1\MMXN13\DmdWh|FAB_F2_2N_10C1A_PP_02\MMTR1\MMXN14\DmdWh|FAB_F2_2N_10C1A_PP_02\MMTR1\MMXN25\DmdWh|FAB_F2_2N_20C1A_PP_01\MMTR1\MMXN8\DmdWh|FAB_F2_2N_20C1A_PP_01\MMTR1\MMXN9\DmdWh|FAB_F2_2N_20C1A_PP_01\MMTR1\MMXN10\DmdWh|FAB_F2_2N_20C1A_PP_01\MMTR1\MMXN13\DmdWh|FAB_F2_2N_20C1A_PP_01\MMTR1\MMXN14\DmdWh|FAB_F2_2N_20C1A_PP_01\MMTR1\MMXN22\DmdWh|FAB_F2_2N_20C1A_PP_01\MMTR1\MMXN23\DmdWh|FAB_F2_2N_20C1A_PP_01\MMTR1\MMXN24\DmdWh|FAB_F2_3N_20E2A_PP_02\MMTR1\MMXN2\DmdWh|FAB_F2_3N_20E2A_PP_02\MMTR1\MMXN4\DmdWh|FAB_F2_3N_20E2A_PP_02\MMTR1\MMXN8\DmdWh|FAB_F2_3N_20E2A_PP_02\MMTR1\MMXN10\DmdWh|FAB_F2_3N_20E2A_PP_02\MMTR1\MMXN11\DmdWh|FAB_F2_3N_20E2A_PP_02\MMTR1\MMXN12\DmdWh|FAB_F2_2N_20B2A_PP_01\MMTR1\MMXN8\DmdWh|FAB_F2_2N_20B2A_PP_01\MMTR1\MMXN9\DmdWh|FAB_F2_3N_20E1A_PP_01\MMTR1\MMXN7\DmdWh|FAB_F2_3N_20E1A_PP_01\MMTR1\MMXN18\DmdWh|FAB_F2_3N_20E1A_PP_01\MMTR1\MMXN23\DmdWh|FAB_F2_3N_20E1A_PP_01\MMTR1\MMXN25\DmdWh|FAB_F2_3N_20E2A_PP_01\MMTR1\MMXN19\DmdWh|FAB_F2_3N_20E2A_PP_01\MMTR1\MMXN21\DmdWh|FAB_F2_3N_20E2A_PP_01\MMTR1\MMXN22\DmdWh|FAB_F2_3N_20E2A_PP_01\MMTR1\MMXN27\DmdWh</t>
  </si>
  <si>
    <t>FAB_F2_3N_20E1A_PP_02\MMTR1\MMXN9\DmdWh_2251_CALCULATE</t>
  </si>
  <si>
    <t>DIFF用电量2_2</t>
  </si>
  <si>
    <t>FAB_F2_3N_20E1A_PP_02\MMTR1\MMXN9\DmdWh+FAB_F2_3N_20E1A_PP_02\MMTR1\MMXN14\DmdWh*0.33+FAB_F2_3N_20E1A_PP_02\MMTR1\MMXN18\DmdWh+FAB_F2_3N_20E1A_PP_02\MMTR1\MMXN19\DmdWh+FAB_F2_3N_20E1A_PP_02\MMTR1\MMXN21\DmdWh+FAB_F2_3N_20E1A_PP_02\MMTR1\MMXN22\DmdWh*0.33+FAB_F2_3N_20E1A_PP_02\MMTR1\MMXN27\DmdWh+FAB_F2_3N_20E1A_PP_02\MMTR1\MMXN28\DmdWh+FAB_F2_3N_10E2A_PP_01\MMTR1\MMXN7\DmdWh+FAB_F2_3N_10E2A_PP_01\MMTR1\MMXN8\DmdWh+FAB_F2_3N_10E2A_PP_01\MMTR1\MMXN9\DmdWh+FAB_F2_3N_10E2A_PP_01\MMTR1\MMXN10\DmdWh+FAB_F2_2N_10D2A_PP_02\MMTR1\MMXN3\DmdWh+FAB_F2_2N_10D2A_PP_02\MMTR1\MMXN4\DmdWh+FAB_F2_2N_10D2A_PP_02\MMTR1\MMXN5\DmdWh+FAB_F2_2N_10D2A_PP_02\MMTR1\MMXN6\DmdWh+FAB_F2_2N_10D2A_PP_02\MMTR1\MMXN7\DmdWh+FAB_F2_2N_10D2A_PP_02\MMTR1\MMXN24\DmdWh+FAB_F2_4N_10A2A_PP_01\MMTR1\MMXN20\DmdWh+FAB_F2_2N_10B1A_PP_01\MMTR1\MMXN1\DmdWh+FAB_F2_2N_10B1A_PP_01\MMTR1\MMXN2\DmdWh+FAB_F2_2N_10B1A_PP_01\MMTR1\MMXN3\DmdWh+FAB_F2_2N_10B1A_PP_01\MMTR1\MMXN4\DmdWh+FAB_F2_2N_10B1A_PP_01\MMTR1\MMXN5\DmdWh+FAB_F2_2N_10B1A_PP_01\MMTR1\MMXN6\DmdWh+FAB_F2_2N_10B1A_PP_01\MMTR1\MMXN7\DmdWh+FAB_F2_2N_10B1A_PP_01\MMTR1\MMXN8\DmdWh+FAB_F2_2N_10B1A_PP_01\MMTR1\MMXN9\DmdWh+FAB_F2_2N_10B1A_PP_01\MMTR1\MMXN10\DmdWh+FAB_F2_2N_10B1A_PP_01\MMTR1\MMXN11\DmdWh+FAB_F2_2N_10B1A_PP_01\MMTR1\MMXN12\DmdWh+FAB_F2_2N_10B1A_PP_01\MMTR1\MMXN13\DmdWh</t>
  </si>
  <si>
    <t>FAB_F2_3N_20E1A_PP_02\MMTR1\MMXN9\DmdWh|FAB_F2_3N_20E1A_PP_02\MMTR1\MMXN14\DmdWh|FAB_F2_3N_20E1A_PP_02\MMTR1\MMXN18\DmdWh|FAB_F2_3N_20E1A_PP_02\MMTR1\MMXN19\DmdWh|FAB_F2_3N_20E1A_PP_02\MMTR1\MMXN21\DmdWh|FAB_F2_3N_20E1A_PP_02\MMTR1\MMXN22\DmdWh|FAB_F2_3N_20E1A_PP_02\MMTR1\MMXN27\DmdWh|FAB_F2_3N_20E1A_PP_02\MMTR1\MMXN28\DmdWh|FAB_F2_3N_10E2A_PP_01\MMTR1\MMXN7\DmdWh|FAB_F2_3N_10E2A_PP_01\MMTR1\MMXN8\DmdWh|FAB_F2_3N_10E2A_PP_01\MMTR1\MMXN9\DmdWh|FAB_F2_3N_10E2A_PP_01\MMTR1\MMXN10\DmdWh|FAB_F2_2N_10D2A_PP_02\MMTR1\MMXN3\DmdWh|FAB_F2_2N_10D2A_PP_02\MMTR1\MMXN4\DmdWh|FAB_F2_2N_10D2A_PP_02\MMTR1\MMXN5\DmdWh|FAB_F2_2N_10D2A_PP_02\MMTR1\MMXN6\DmdWh|FAB_F2_2N_10D2A_PP_02\MMTR1\MMXN7\DmdWh|FAB_F2_2N_10D2A_PP_02\MMTR1\MMXN24\DmdWh|FAB_F2_4N_10A2A_PP_01\MMTR1\MMXN20\DmdWh|FAB_F2_2N_10B1A_PP_01\MMTR1\MMXN1\DmdWh|FAB_F2_2N_10B1A_PP_01\MMTR1\MMXN2\DmdWh|FAB_F2_2N_10B1A_PP_01\MMTR1\MMXN3\DmdWh|FAB_F2_2N_10B1A_PP_01\MMTR1\MMXN4\DmdWh|FAB_F2_2N_10B1A_PP_01\MMTR1\MMXN5\DmdWh|FAB_F2_2N_10B1A_PP_01\MMTR1\MMXN6\DmdWh|FAB_F2_2N_10B1A_PP_01\MMTR1\MMXN7\DmdWh|FAB_F2_2N_10B1A_PP_01\MMTR1\MMXN8\DmdWh|FAB_F2_2N_10B1A_PP_01\MMTR1\MMXN9\DmdWh|FAB_F2_2N_10B1A_PP_01\MMTR1\MMXN10\DmdWh|FAB_F2_2N_10B1A_PP_01\MMTR1\MMXN11\DmdWh|FAB_F2_2N_10B1A_PP_01\MMTR1\MMXN12\DmdWh|FAB_F2_2N_10B1A_PP_01\MMTR1\MMXN13\DmdWh</t>
  </si>
  <si>
    <t>FAB_F2_2N_10D1A_PP_01\MMTR1\MMXN1\DmdWh_5181_CALCULATE</t>
  </si>
  <si>
    <t>ETCH用电量1_3</t>
  </si>
  <si>
    <t>FAB_F2_2N_10D1A_PP_01\MMTR1\MMXN1\DmdWh+FAB_F2_2N_10D1A_PP_01\MMTR1\MMXN2\DmdWh+FAB_F2_2N_10D1A_PP_01\MMTR1\MMXN4\DmdWh+FAB_F2_2N_10D1A_PP_01\MMTR1\MMXN5\DmdWh+FAB_F2_2N_10D1A_PP_01\MMTR1\MMXN6\DmdWh+FAB_F2_2N_10D1A_PP_01\MMTR1\MMXN7\DmdWh+FAB_F2_2N_10D1A_PP_01\MMTR1\MMXN16\DmdWh+FAB_F2_2N_10D1A_PP_01\MMTR1\MMXN19\DmdWh+FAB_F2_2N_10D1A_PP_01\MMTR1\MMXN20\DmdWh+FAB_F2_2N_10D1A_PP_01\MMTR1\MMXN26\DmdWh+FAB_F2_2N_10D1A_PP_01\MMTR1\MMXN27\DmdWh+FAB_F2_2N_20D2A_PP_01\MMTR1\MMXN20\DmdWh+FAB_F2_2N_10D2A_PP_01\MMTR1\MMXN4\DmdWh+FAB_F2_2N_10D2A_PP_01\MMTR1\MMXN5\DmdWh+FAB_F2_2N_10D2A_PP_01\MMTR1\MMXN6\DmdWh+FAB_F2_2N_10D2A_PP_01\MMTR1\MMXN7\DmdWh+FAB_F2_2N_10D2A_PP_01\MMTR1\MMXN11\DmdWh+FAB_F2_2N_10D2A_PP_01\MMTR1\MMXN15\DmdWh+FAB_F2_2N_10D2A_PP_01\MMTR1\MMXN16\DmdWh+FAB_F2_2N_10D2A_PP_01\MMTR1\MMXN17\DmdWh+FAB_F2_2N_10D2A_PP_01\MMTR1\MMXN18\DmdWh+FAB_F2_2N_10D2A_PP_01\MMTR1\MMXN19\DmdWh+FAB_F2_2N_10D2A_PP_01\MMTR1\MMXN20\DmdWh+FAB_F2_2N_10D2A_PP_01\MMTR1\MMXN24\DmdWh+FAB_F2_2N_10D2A_PP_01\MMTR1\MMXN25\DmdWh+FAB_F2_2N_10D2A_PP_01\MMTR1\MMXN26\DmdWh+FAB_F2_2N_20C2A_PP_02\MMTR1\MMXN11\DmdWh+FAB_F2_2N_20C2A_PP_02\MMTR1\MMXN13\DmdWh+FAB_F2_2N_20C2A_PP_02\MMTR1\MMXN19\DmdWh+FAB_F2_2N_20C2A_PP_02\MMTR1\MMXN20\DmdWh+FAB_F2_2N_20C2A_PP_02\MMTR1\MMXN21\DmdWh</t>
  </si>
  <si>
    <t>FAB_F2_2N_10D1A_PP_01\MMTR1\MMXN1\DmdWh|FAB_F2_2N_10D1A_PP_01\MMTR1\MMXN2\DmdWh|FAB_F2_2N_10D1A_PP_01\MMTR1\MMXN4\DmdWh|FAB_F2_2N_10D1A_PP_01\MMTR1\MMXN5\DmdWh|FAB_F2_2N_10D1A_PP_01\MMTR1\MMXN6\DmdWh|FAB_F2_2N_10D1A_PP_01\MMTR1\MMXN7\DmdWh|FAB_F2_2N_10D1A_PP_01\MMTR1\MMXN16\DmdWh|FAB_F2_2N_10D1A_PP_01\MMTR1\MMXN19\DmdWh|FAB_F2_2N_10D1A_PP_01\MMTR1\MMXN20\DmdWh|FAB_F2_2N_10D1A_PP_01\MMTR1\MMXN26\DmdWh|FAB_F2_2N_10D1A_PP_01\MMTR1\MMXN27\DmdWh|FAB_F2_2N_20D2A_PP_01\MMTR1\MMXN20\DmdWh|FAB_F2_2N_10D2A_PP_01\MMTR1\MMXN4\DmdWh|FAB_F2_2N_10D2A_PP_01\MMTR1\MMXN5\DmdWh|FAB_F2_2N_10D2A_PP_01\MMTR1\MMXN6\DmdWh|FAB_F2_2N_10D2A_PP_01\MMTR1\MMXN7\DmdWh|FAB_F2_2N_10D2A_PP_01\MMTR1\MMXN11\DmdWh|FAB_F2_2N_10D2A_PP_01\MMTR1\MMXN15\DmdWh|FAB_F2_2N_10D2A_PP_01\MMTR1\MMXN16\DmdWh|FAB_F2_2N_10D2A_PP_01\MMTR1\MMXN17\DmdWh|FAB_F2_2N_10D2A_PP_01\MMTR1\MMXN18\DmdWh|FAB_F2_2N_10D2A_PP_01\MMTR1\MMXN19\DmdWh|FAB_F2_2N_10D2A_PP_01\MMTR1\MMXN20\DmdWh|FAB_F2_2N_10D2A_PP_01\MMTR1\MMXN24\DmdWh|FAB_F2_2N_10D2A_PP_01\MMTR1\MMXN25\DmdWh|FAB_F2_2N_10D2A_PP_01\MMTR1\MMXN26\DmdWh|FAB_F2_2N_20C2A_PP_02\MMTR1\MMXN11\DmdWh|FAB_F2_2N_20C2A_PP_02\MMTR1\MMXN13\DmdWh|FAB_F2_2N_20C2A_PP_02\MMTR1\MMXN19\DmdWh|FAB_F2_2N_20C2A_PP_02\MMTR1\MMXN20\DmdWh|FAB_F2_2N_20C2A_PP_02\MMTR1\MMXN21\DmdWh</t>
  </si>
  <si>
    <t>FAB_F2_2N_20C2A_PP_02\MMTR1\MMXN28\DmdWh_4707_CALCULATE</t>
  </si>
  <si>
    <t>ETCH用电量2_3</t>
  </si>
  <si>
    <t>FAB_F2_2N_20C2A_PP_02\MMTR1\MMXN28\DmdWh+FAB_F2_2N_10D1A_PP_02\MMTR1\MMXN1\DmdWh+FAB_F2_2N_10D1A_PP_02\MMTR1\MMXN2\DmdWh+FAB_F2_2N_10D1A_PP_02\MMTR1\MMXN8\DmdWh+FAB_F2_2N_10D1A_PP_02\MMTR1\MMXN9\DmdWh+FAB_F2_2N_20C1A_PP_01\MMTR1\MMXN1\DmdWh+FAB_F2_2N_20C1A_PP_01\MMTR1\MMXN2\DmdWh+FAB_F2_2N_20C1A_PP_01\MMTR1\MMXN3\DmdWh+FAB_F2_2N_20C1A_PP_01\MMTR1\MMXN4\DmdWh+FAB_F2_2N_20C1A_PP_01\MMTR1\MMXN5\DmdWh+FAB_F2_2N_20C1A_PP_01\MMTR1\MMXN6\DmdWh+FAB_F2_2N_20C1A_PP_01\MMTR1\MMXN11\DmdWh+FAB_F2_2N_20C1A_PP_01\MMTR1\MMXN12\DmdWh+FAB_F2_2N_20C1A_PP_01\MMTR1\MMXN15\DmdWh+FAB_F2_2N_20C1A_PP_01\MMTR1\MMXN16\DmdWh+FAB_F2_2N_20C1A_PP_01\MMTR1\MMXN17\DmdWh+FAB_F2_2N_20C1A_PP_01\MMTR1\MMXN18\DmdWh+FAB_F2_2N_20C1A_PP_01\MMTR1\MMXN21\DmdWh+FAB_F2_2N_20C1A_PP_01\MMTR1\MMXN26\DmdWh+FAB_F2_2N_20C1A_PP_01\MMTR1\MMXN27\DmdWh+FAB_F2_2N_20C1A_PP_01\MMTR1\MMXN28\DmdWh+FAB_F2_3N_20E2A_PP_02\MMTR1\MMXN4\DmdWh*0.67+FAB_F2_3N_20E2A_PP_02\MMTR1\MMXN9\DmdWh*0.33+FAB_F2_2N_20B2A_PP_01\MMTR1\MMXN2\DmdWh+FAB_F2_2N_20B2A_PP_01\MMTR1\MMXN27\DmdWh+FAB_F2_2N_20B2A_PP_01\MMTR1\MMXN28\DmdWh+FAB_F2_3N_10F1B_PP_01\MMTR1\MMXN17\DmdWh*0.67+FAB_F2_3N_20E1A_PP_01\MMTR1\MMXN23\DmdWh*0.33+FAB_F2_3N_20E2A_PP_01\MMTR1\MMXN5\DmdWh+FAB_F2_3N_20E2A_PP_01\MMTR1\MMXN7\DmdWh*0.33+FAB_F2_3N_20E2A_PP_01\MMTR1\MMXN11\DmdWh</t>
  </si>
  <si>
    <t>FAB_F2_2N_20C2A_PP_02\MMTR1\MMXN28\DmdWh|FAB_F2_2N_10D1A_PP_02\MMTR1\MMXN1\DmdWh|FAB_F2_2N_10D1A_PP_02\MMTR1\MMXN2\DmdWh|FAB_F2_2N_10D1A_PP_02\MMTR1\MMXN8\DmdWh|FAB_F2_2N_10D1A_PP_02\MMTR1\MMXN9\DmdWh|FAB_F2_2N_20C1A_PP_01\MMTR1\MMXN1\DmdWh|FAB_F2_2N_20C1A_PP_01\MMTR1\MMXN2\DmdWh|FAB_F2_2N_20C1A_PP_01\MMTR1\MMXN3\DmdWh|FAB_F2_2N_20C1A_PP_01\MMTR1\MMXN4\DmdWh|FAB_F2_2N_20C1A_PP_01\MMTR1\MMXN5\DmdWh|FAB_F2_2N_20C1A_PP_01\MMTR1\MMXN6\DmdWh|FAB_F2_2N_20C1A_PP_01\MMTR1\MMXN11\DmdWh|FAB_F2_2N_20C1A_PP_01\MMTR1\MMXN12\DmdWh|FAB_F2_2N_20C1A_PP_01\MMTR1\MMXN15\DmdWh|FAB_F2_2N_20C1A_PP_01\MMTR1\MMXN16\DmdWh|FAB_F2_2N_20C1A_PP_01\MMTR1\MMXN17\DmdWh|FAB_F2_2N_20C1A_PP_01\MMTR1\MMXN18\DmdWh|FAB_F2_2N_20C1A_PP_01\MMTR1\MMXN21\DmdWh|FAB_F2_2N_20C1A_PP_01\MMTR1\MMXN26\DmdWh|FAB_F2_2N_20C1A_PP_01\MMTR1\MMXN27\DmdWh|FAB_F2_2N_20C1A_PP_01\MMTR1\MMXN28\DmdWh|FAB_F2_3N_20E2A_PP_02\MMTR1\MMXN4\DmdWh|FAB_F2_3N_20E2A_PP_02\MMTR1\MMXN9\DmdWh|FAB_F2_2N_20B2A_PP_01\MMTR1\MMXN2\DmdWh|FAB_F2_2N_20B2A_PP_01\MMTR1\MMXN27\DmdWh|FAB_F2_2N_20B2A_PP_01\MMTR1\MMXN28\DmdWh|FAB_F2_3N_10F1B_PP_01\MMTR1\MMXN17\DmdWh|FAB_F2_3N_20E1A_PP_01\MMTR1\MMXN23\DmdWh|FAB_F2_3N_20E2A_PP_01\MMTR1\MMXN5\DmdWh|FAB_F2_3N_20E2A_PP_01\MMTR1\MMXN7\DmdWh|FAB_F2_3N_20E2A_PP_01\MMTR1\MMXN11\DmdWh</t>
  </si>
  <si>
    <t>FAB_F2_2N_20C2A_PP_02\MMTR1\MMXN28\DmdWh</t>
  </si>
  <si>
    <t>FAB_F2_3N_20E2A_PP_01\MMTR1\MMXN18\DmdWh_6258_CALCULATE</t>
  </si>
  <si>
    <t>ETCH用电量3_3</t>
  </si>
  <si>
    <t>FAB_F2_3N_20E2A_PP_01\MMTR1\MMXN18\DmdWh*0.33+FAB_F2_3N_20E2A_PP_01\MMTR1\MMXN22\DmdWh*0.33+FAB_F2_3N_20E2A_PP_01\MMTR1\MMXN23\DmdWh+FAB_F2_3N_20E2A_PP_01\MMTR1\MMXN25\DmdWh+FAB_F2_3N_20E2A_PP_01\MMTR1\MMXN24\DmdWh*0.33+FAB_F2_3N_20E2A_PP_01\MMTR1\MMXN28\DmdWh+FAB_F2_3N_20E1A_PP_02\MMTR1\MMXN22\DmdWh*0.33+FAB_F2_3N_10E2A_PP_01\MMTR1\MMXN10\DmdWh*0.33+FAB_F2_3N_10E2A_PP_01\MMTR1\MMXN12\DmdWh*0.33+FAB_F2_3N_10E2A_PP_01\MMTR1\MMXN13\DmdWh*0.33+FAB_F2_2N_20C1A_PP_02\MMTR1\MMXN8\DmdWh+FAB_F2_2N_20C1A_PP_02\MMTR1\MMXN9\DmdWh+FAB_F2_2N_20C1A_PP_02\MMTR1\MMXN10\DmdWh+FAB_F2_2N_20C1A_PP_02\MMTR1\MMXN11\DmdWh+FAB_F2_2N_20C1A_PP_02\MMTR1\MMXN12\DmdWh+FAB_F2_2N_20C1A_PP_02\MMTR1\MMXN13\DmdWh+FAB_F2_2N_20C1A_PP_02\MMTR1\MMXN14\DmdWh+FAB_F2_2N_20C1A_PP_02\MMTR1\MMXN22\DmdWh+FAB_F2_2N_10D2A_PP_02\MMTR1\MMXN8\DmdWh+FAB_F2_2N_10D2A_PP_02\MMTR1\MMXN9\DmdWh+FAB_F2_2N_10D2A_PP_02\MMTR1\MMXN10\DmdWh+FAB_F2_2N_10D2A_PP_02\MMTR1\MMXN11\DmdWh+FAB_F2_2N_10D2A_PP_02\MMTR1\MMXN12\DmdWh+FAB_F2_2N_10D2A_PP_02\MMTR1\MMXN13\DmdWh+FAB_F2_2N_10D2A_PP_02\MMTR1\MMXN14\DmdWh+FAB_F2_2N_10D2A_PP_02\MMTR1\MMXN22\DmdWh+FAB_F2_2N_10D2A_PP_02\MMTR1\MMXN23\DmdWh+FAB_F2_2N_10D2A_PP_02\MMTR1\MMXN25\DmdWh+FAB_F2_2N_10B1A_PP_01\MMTR1\MMXN15\DmdWh+FAB_F2_2N_10B1A_PP_01\MMTR1\MMXN16\DmdWh+FAB_F2_2N_10B1A_PP_02\MMTR1\MMXN27\DmdWh+FAB_F2_2N_20B1A_PP_01\MMTR1\MMXN21\DmdWh</t>
  </si>
  <si>
    <t>FAB_F2_3N_20E2A_PP_01\MMTR1\MMXN18\DmdWh|FAB_F2_3N_20E2A_PP_01\MMTR1\MMXN22\DmdWh|FAB_F2_3N_20E2A_PP_01\MMTR1\MMXN23\DmdWh|FAB_F2_3N_20E2A_PP_01\MMTR1\MMXN25\DmdWh|FAB_F2_3N_20E2A_PP_01\MMTR1\MMXN24\DmdWh|FAB_F2_3N_20E2A_PP_01\MMTR1\MMXN28\DmdWh|FAB_F2_3N_20E1A_PP_02\MMTR1\MMXN22\DmdWh|FAB_F2_3N_10E2A_PP_01\MMTR1\MMXN10\DmdWh|FAB_F2_3N_10E2A_PP_01\MMTR1\MMXN12\DmdWh|FAB_F2_3N_10E2A_PP_01\MMTR1\MMXN13\DmdWh|FAB_F2_2N_20C1A_PP_02\MMTR1\MMXN8\DmdWh|FAB_F2_2N_20C1A_PP_02\MMTR1\MMXN9\DmdWh|FAB_F2_2N_20C1A_PP_02\MMTR1\MMXN10\DmdWh|FAB_F2_2N_20C1A_PP_02\MMTR1\MMXN11\DmdWh|FAB_F2_2N_20C1A_PP_02\MMTR1\MMXN12\DmdWh|FAB_F2_2N_20C1A_PP_02\MMTR1\MMXN13\DmdWh|FAB_F2_2N_20C1A_PP_02\MMTR1\MMXN14\DmdWh|FAB_F2_2N_20C1A_PP_02\MMTR1\MMXN22\DmdWh|FAB_F2_2N_10D2A_PP_02\MMTR1\MMXN8\DmdWh|FAB_F2_2N_10D2A_PP_02\MMTR1\MMXN9\DmdWh|FAB_F2_2N_10D2A_PP_02\MMTR1\MMXN10\DmdWh|FAB_F2_2N_10D2A_PP_02\MMTR1\MMXN11\DmdWh|FAB_F2_2N_10D2A_PP_02\MMTR1\MMXN12\DmdWh|FAB_F2_2N_10D2A_PP_02\MMTR1\MMXN13\DmdWh|FAB_F2_2N_10D2A_PP_02\MMTR1\MMXN14\DmdWh|FAB_F2_2N_10D2A_PP_02\MMTR1\MMXN22\DmdWh|FAB_F2_2N_10D2A_PP_02\MMTR1\MMXN23\DmdWh|FAB_F2_2N_10D2A_PP_02\MMTR1\MMXN25\DmdWh|FAB_F2_2N_10B1A_PP_01\MMTR1\MMXN15\DmdWh|FAB_F2_2N_10B1A_PP_01\MMTR1\MMXN16\DmdWh|FAB_F2_2N_10B1A_PP_02\MMTR1\MMXN27\DmdWh|FAB_F2_2N_20B1A_PP_01\MMTR1\MMXN21\DmdWh</t>
  </si>
  <si>
    <t>FAB_F2_3N_20E2A_PP_01\MMTR1\MMXN18\DmdWh</t>
  </si>
  <si>
    <t>FAB_F2_2N_10D2A_PP_01\MMTR1\MMXN3\DmdWh_5581_CALCULATE</t>
  </si>
  <si>
    <t>MMT用电量1_2</t>
  </si>
  <si>
    <t>FAB_F2_2N_10D2A_PP_01\MMTR1\MMXN3\DmdWh+FAB_F2_2N_10C1A_PP_02\MMTR1\MMXN24\DmdWh+FAB_F2_2N_10C1A_PP_02\MMTR1\MMXN25\DmdWh+FAB_F2_2N_20C1A_PP_01\MMTR1\MMXN7\DmdWh+FAB_F2_2N_20C1A_PP_01\MMTR1\MMXN25\DmdWh+FAB_F2_3N_20E2A_PP_02\MMTR1\MMXN9\DmdWh+FAB_F2_2N_20B2A_PP_01\MMTR1\MMXN10\DmdWh+FAB_F2_3N_10F1B_PP_01\MMTR1\MMXN23\DmdWh+FAB_F2_3N_10F1B_PP_01\MMTR1\MMXN24\DmdWh+FAB_F2_3N_10F1B_PP_01\MMTR1\MMXN25\DmdWh+FAB_F2_3N_10F2B_PP_01\MMTR1\MMXN25\DmdWh*0.33+FAB_F2_3N_20E1A_PP_01\MMTR1\MMXN2\DmdWh+FAB_F2_3N_20E1A_PP_01\MMTR1\MMXN3\DmdWh*0.33+FAB_F2_3N_20E1A_PP_01\MMTR1\MMXN6\DmdWh+FAB_F2_3N_20E1A_PP_01\MMTR1\MMXN9\DmdWh*0.33+FAB_F2_3N_20E2A_PP_01\MMTR1\MMXN6\DmdWh+FAB_F2_3N_20E2A_PP_01\MMTR1\MMXN7\DmdWh+FAB_F2_3N_20E2A_PP_01\MMTR1\MMXN12\DmdWh+FAB_F2_3N_20E2A_PP_01\MMTR1\MMXN24\DmdWh+FAB_F2_3U_UPS4D_PP_01\MMTR1\MMXN1\DmdWh+FAB_F2_3N_20E1A_PP_02\MMTR1\MMXN7\DmdWh+FAB_F2_3N_20E1A_PP_02\MMTR1\MMXN9\DmdWh*0.33</t>
  </si>
  <si>
    <t>FAB_F2_2N_10D2A_PP_01\MMTR1\MMXN3\DmdWh|FAB_F2_2N_10C1A_PP_02\MMTR1\MMXN24\DmdWh|FAB_F2_2N_10C1A_PP_02\MMTR1\MMXN25\DmdWh|FAB_F2_2N_20C1A_PP_01\MMTR1\MMXN7\DmdWh|FAB_F2_2N_20C1A_PP_01\MMTR1\MMXN25\DmdWh|FAB_F2_3N_20E2A_PP_02\MMTR1\MMXN9\DmdWh|FAB_F2_2N_20B2A_PP_01\MMTR1\MMXN10\DmdWh|FAB_F2_3N_10F1B_PP_01\MMTR1\MMXN23\DmdWh|FAB_F2_3N_10F1B_PP_01\MMTR1\MMXN24\DmdWh|FAB_F2_3N_10F1B_PP_01\MMTR1\MMXN25\DmdWh|FAB_F2_3N_10F2B_PP_01\MMTR1\MMXN25\DmdWh|FAB_F2_3N_20E1A_PP_01\MMTR1\MMXN2\DmdWh|FAB_F2_3N_20E1A_PP_01\MMTR1\MMXN3\DmdWh|FAB_F2_3N_20E1A_PP_01\MMTR1\MMXN6\DmdWh|FAB_F2_3N_20E1A_PP_01\MMTR1\MMXN9\DmdWh|FAB_F2_3N_20E2A_PP_01\MMTR1\MMXN6\DmdWh|FAB_F2_3N_20E2A_PP_01\MMTR1\MMXN7\DmdWh|FAB_F2_3N_20E2A_PP_01\MMTR1\MMXN12\DmdWh|FAB_F2_3N_20E2A_PP_01\MMTR1\MMXN24\DmdWh|FAB_F2_3U_UPS4D_PP_01\MMTR1\MMXN1\DmdWh|FAB_F2_3N_20E1A_PP_02\MMTR1\MMXN7\DmdWh|FAB_F2_3N_20E1A_PP_02\MMTR1\MMXN9\DmdWh</t>
  </si>
  <si>
    <t>FAB_F2_3N_20E1A_PP_02\MMTR1\MMXN11\DmdWh_6625_CALCULATE</t>
  </si>
  <si>
    <t>MMT用电量2_2</t>
  </si>
  <si>
    <t>FAB_F2_3N_20E1A_PP_02\MMTR1\MMXN11\DmdWh+FAB_F2_3N_20E1A_PP_02\MMTR1\MMXN12\DmdWh*0.33+FAB_F2_3N_20E1A_PP_02\MMTR1\MMXN22\DmdWh+FAB_F2_3N_20E1A_PP_02\MMTR1\MMXN23\DmdWh+FAB_F2_3N_20E1A_PP_02\MMTR1\MMXN24\DmdWh*0.33+FAB_F2_3N_20E1A_PP_02\MMTR1\MMXN25\DmdWh+FAB_F2_3N_10E2A_PP_01\MMTR1\MMXN6\DmdWh*0.33+FAB_F2_2N_20C1A_PP_02\MMTR1\MMXN1\DmdWh+FAB_F2_2N_20C1A_PP_03\MMTR1\MMXN1\DmdWh+FAB_F2_2N_20C1A_PP_03\MMTR1\MMXN2\DmdWh+FAB_F2_4N_10A2A_PP_01\MMTR1\MMXN1\DmdWh+FAB_F2_2U_UPS1D_PP_01\MMTR1\MMXN1\DmdWh+FAB_F2_2U_UPS1D_PP_01\MMTR1\MMXN2\DmdWh+FAB_F2_2U_UPS1D_PP_01\MMTR1\MMXN3\DmdWh*0.33+FAB_F2_2U_UPS1D_PP_01\MMTR1\MMXN4\DmdWh*0.67+FAB_F2_2U_UPS1D_PP_01\MMTR1\MMXN5\DmdWh*0.33+FAB_F2_2U_UPS1D_PP_01\MMTR1\MMXN9\DmdWh+FAB_F2_2U_UPS1D_PP_01\MMTR1\MMXN10\DmdWh+FAB_F2_3N_10E1A_PP_01\MMTR1\MMXN1\DmdWh*0.67+FAB_F2_2N_10B1A_PP_02\MMTR1\MMXN1\DmdWh+FAB_F2_2N_10B1A_PP_02\MMTR1\MMXN2\DmdWh+FAB_F2_2N_20B1A_PP_01\MMTR1\MMXN1\DmdWh+FAB_F2_2N_20B1A_PP_01\MMTR1\MMXN20\DmdWh</t>
  </si>
  <si>
    <t>FAB_F2_3N_20E1A_PP_02\MMTR1\MMXN11\DmdWh|FAB_F2_3N_20E1A_PP_02\MMTR1\MMXN12\DmdWh|FAB_F2_3N_20E1A_PP_02\MMTR1\MMXN22\DmdWh|FAB_F2_3N_20E1A_PP_02\MMTR1\MMXN23\DmdWh|FAB_F2_3N_20E1A_PP_02\MMTR1\MMXN24\DmdWh|FAB_F2_3N_20E1A_PP_02\MMTR1\MMXN25\DmdWh|FAB_F2_3N_10E2A_PP_01\MMTR1\MMXN6\DmdWh|FAB_F2_2N_20C1A_PP_02\MMTR1\MMXN1\DmdWh|FAB_F2_2N_20C1A_PP_03\MMTR1\MMXN1\DmdWh|FAB_F2_2N_20C1A_PP_03\MMTR1\MMXN2\DmdWh|FAB_F2_4N_10A2A_PP_01\MMTR1\MMXN1\DmdWh|FAB_F2_2U_UPS1D_PP_01\MMTR1\MMXN1\DmdWh|FAB_F2_2U_UPS1D_PP_01\MMTR1\MMXN2\DmdWh|FAB_F2_2U_UPS1D_PP_01\MMTR1\MMXN3\DmdWh|FAB_F2_2U_UPS1D_PP_01\MMTR1\MMXN4\DmdWh|FAB_F2_2U_UPS1D_PP_01\MMTR1\MMXN5\DmdWh|FAB_F2_2U_UPS1D_PP_01\MMTR1\MMXN9\DmdWh|FAB_F2_2U_UPS1D_PP_01\MMTR1\MMXN10\DmdWh|FAB_F2_3N_10E1A_PP_01\MMTR1\MMXN1\DmdWh|FAB_F2_2N_10B1A_PP_02\MMTR1\MMXN1\DmdWh|FAB_F2_2N_10B1A_PP_02\MMTR1\MMXN2\DmdWh|FAB_F2_2N_20B1A_PP_01\MMTR1\MMXN1\DmdWh|FAB_F2_2N_20B1A_PP_01\MMTR1\MMXN20\DmdWh</t>
  </si>
  <si>
    <t>FAB_F2_3N_20E1A_PP_02\MMTR1\MMXN11\DmdWh</t>
  </si>
  <si>
    <t>PVD_CVD</t>
  </si>
  <si>
    <t>FAB_F2_2N_10D1A_PP_01\MMTR1\MMXN21\DmdWh_7658_CALCULATE</t>
  </si>
  <si>
    <t>PVD_CVD用电量1_5</t>
  </si>
  <si>
    <t>FAB_F2_2N_10D1A_PP_01\MMTR1\MMXN21\DmdWh+FAB_F2_2N_10D1A_PP_01\MMTR1\MMXN28\DmdWh+FAB_F2_2N_20D1A_PP_01\MMTR1\MMXN21\DmdWh+FAB_F2_2N_20D2A_PP_01\MMTR1\MMXN1\DmdWh+FAB_F2_2N_20D2A_PP_01\MMTR1\MMXN2\DmdWh+FAB_F2_2N_20D2A_PP_01\MMTR1\MMXN3\DmdWh+FAB_F2_2N_20D2A_PP_01\MMTR1\MMXN4\DmdWh+FAB_F2_2N_20D2A_PP_01\MMTR1\MMXN5\DmdWh+FAB_F2_2N_20D2A_PP_01\MMTR1\MMXN6\DmdWh+FAB_F2_2N_20D2A_PP_01\MMTR1\MMXN7\DmdWh+FAB_F2_2N_20D2A_PP_01\MMTR1\MMXN11\DmdWh+FAB_F2_2N_20D2A_PP_01\MMTR1\MMXN14\DmdWh+FAB_F2_2N_20D2A_PP_01\MMTR1\MMXN15\DmdWh+FAB_F2_2N_20D2A_PP_01\MMTR1\MMXN16\DmdWh+FAB_F2_2N_20D2A_PP_01\MMTR1\MMXN19\DmdWh+FAB_F2_2N_20D2A_PP_01\MMTR1\MMXN27\DmdWh+FAB_F2_2N_20D2A_PP_01\MMTR1\MMXN28\DmdWh+FAB_F2_2N_10D2A_PP_01\MMTR1\MMXN1\DmdWh+FAB_F2_2N_10D2A_PP_01\MMTR1\MMXN2\DmdWh+FAB_F2_2N_10D2A_PP_01\MMTR1\MMXN8\DmdWh+FAB_F2_2N_10D2A_PP_01\MMTR1\MMXN12\DmdWh+FAB_F2_2N_10D2A_PP_01\MMTR1\MMXN13\DmdWh+FAB_F2_2N_10D2A_PP_01\MMTR1\MMXN14\DmdWh+FAB_F2_2N_10D2A_PP_01\MMTR1\MMXN22\DmdWh+FAB_F2_2N_10D2A_PP_01\MMTR1\MMXN23\DmdWh+FAB_F2_2N_20C2A_PP_02\MMTR1\MMXN1\DmdWh+FAB_F2_2N_20C2A_PP_02\MMTR1\MMXN2\DmdWh+FAB_F2_2N_20C2A_PP_02\MMTR1\MMXN3\DmdWh+FAB_F2_2N_20C2A_PP_02\MMTR1\MMXN4\DmdWh+FAB_F2_2N_20C2A_PP_02\MMTR1\MMXN5\DmdWh+FAB_F2_2N_20C2A_PP_02\MMTR1\MMXN6\DmdWh+FAB_F2_2N_20C2A_PP_02\MMTR1\MMXN7\DmdWh</t>
  </si>
  <si>
    <t>FAB_F2_2N_10D1A_PP_01\MMTR1\MMXN21\DmdWh|FAB_F2_2N_10D1A_PP_01\MMTR1\MMXN28\DmdWh|FAB_F2_2N_20D1A_PP_01\MMTR1\MMXN21\DmdWh|FAB_F2_2N_20D2A_PP_01\MMTR1\MMXN1\DmdWh|FAB_F2_2N_20D2A_PP_01\MMTR1\MMXN2\DmdWh|FAB_F2_2N_20D2A_PP_01\MMTR1\MMXN3\DmdWh|FAB_F2_2N_20D2A_PP_01\MMTR1\MMXN4\DmdWh|FAB_F2_2N_20D2A_PP_01\MMTR1\MMXN5\DmdWh|FAB_F2_2N_20D2A_PP_01\MMTR1\MMXN6\DmdWh|FAB_F2_2N_20D2A_PP_01\MMTR1\MMXN7\DmdWh|FAB_F2_2N_20D2A_PP_01\MMTR1\MMXN11\DmdWh|FAB_F2_2N_20D2A_PP_01\MMTR1\MMXN14\DmdWh|FAB_F2_2N_20D2A_PP_01\MMTR1\MMXN15\DmdWh|FAB_F2_2N_20D2A_PP_01\MMTR1\MMXN16\DmdWh|FAB_F2_2N_20D2A_PP_01\MMTR1\MMXN19\DmdWh|FAB_F2_2N_20D2A_PP_01\MMTR1\MMXN27\DmdWh|FAB_F2_2N_20D2A_PP_01\MMTR1\MMXN28\DmdWh|FAB_F2_2N_10D2A_PP_01\MMTR1\MMXN1\DmdWh|FAB_F2_2N_10D2A_PP_01\MMTR1\MMXN2\DmdWh|FAB_F2_2N_10D2A_PP_01\MMTR1\MMXN8\DmdWh|FAB_F2_2N_10D2A_PP_01\MMTR1\MMXN12\DmdWh|FAB_F2_2N_10D2A_PP_01\MMTR1\MMXN13\DmdWh|FAB_F2_2N_10D2A_PP_01\MMTR1\MMXN14\DmdWh|FAB_F2_2N_10D2A_PP_01\MMTR1\MMXN22\DmdWh|FAB_F2_2N_10D2A_PP_01\MMTR1\MMXN23\DmdWh|FAB_F2_2N_20C2A_PP_02\MMTR1\MMXN1\DmdWh|FAB_F2_2N_20C2A_PP_02\MMTR1\MMXN2\DmdWh|FAB_F2_2N_20C2A_PP_02\MMTR1\MMXN3\DmdWh|FAB_F2_2N_20C2A_PP_02\MMTR1\MMXN4\DmdWh|FAB_F2_2N_20C2A_PP_02\MMTR1\MMXN5\DmdWh|FAB_F2_2N_20C2A_PP_02\MMTR1\MMXN6\DmdWh|FAB_F2_2N_20C2A_PP_02\MMTR1\MMXN7\DmdWh</t>
  </si>
  <si>
    <t>FAB_F2_2N_20C2A_PP_02\MMTR1\MMXN8\DmdWh_2121_CALCULATE</t>
  </si>
  <si>
    <t>PVD_CVD用电量2_5</t>
  </si>
  <si>
    <t>FAB_F2_2N_20C2A_PP_02\MMTR1\MMXN8\DmdWh+FAB_F2_2N_20C2A_PP_02\MMTR1\MMXN9\DmdWh+FAB_F2_2N_20C2A_PP_02\MMTR1\MMXN10\DmdWh+FAB_F2_2N_20C2A_PP_02\MMTR1\MMXN15\DmdWh+FAB_F2_2N_20C2A_PP_02\MMTR1\MMXN16\DmdWh+FAB_F2_2N_20C2A_PP_02\MMTR1\MMXN17\DmdWh+FAB_F2_2N_20C2A_PP_02\MMTR1\MMXN18\DmdWh+FAB_F2_2N_10C1A_PP_01\MMTR1\Main\DmdWh+FAB_F2_2N_10C2A_PP_01\MMTR1\Main\DmdWh+FAB_F2_2N_10C2A_PP_01\MMTR1\MMXN18\DmdWh+FAB_F2_2N_10C2A_PP_01\MMTR1\MMXN19\DmdWh+FAB_F2_2N_10C2A_PP_01\MMTR1\MMXN20\DmdWh+FAB_F2_2N_10C2A_PP_01\MMTR1\MMXN21\DmdWh+FAB_F2_2N_10C2A_PP_01\MMTR1\MMXN26\DmdWh+FAB_F2_2N_10C2A_PP_01\MMTR1\MMXN27\DmdWh+FAB_F2_2N_10C2A_PP_01\MMTR1\MMXN28\DmdWh+FAB_F2_2N_10C1A_PP_02\MMTR1\MMXN3\DmdWh+FAB_F2_2N_10C1A_PP_02\MMTR1\MMXN4\DmdWh+FAB_F2_2N_10C1A_PP_02\MMTR1\MMXN7\DmdWh+FAB_F2_2N_10C1A_PP_02\MMTR1\MMXN15\DmdWh+FAB_F2_2N_10C1A_PP_02\MMTR1\MMXN16\DmdWh+FAB_F2_2N_10C1A_PP_02\MMTR1\MMXN17\DmdWh+FAB_F2_2N_10C1A_PP_02\MMTR1\MMXN19\DmdWh+FAB_F2_2N_10C1A_PP_02\MMTR1\MMXN21\DmdWh+FAB_F2_2N_10C1A_PP_02\MMTR1\MMXN22\DmdWh+FAB_F2_2N_10C1A_PP_02\MMTR1\MMXN26\DmdWh+FAB_F2_2N_10C1A_PP_02\MMTR1\MMXN27\DmdWh+FAB_F2_2N_10D1A_PP_02\MMTR1\Main\DmdWh+FAB_F2_2N_10D1A_PP_02\MMTR1\MMXN1\DmdWh+FAB_F2_2N_10D1A_PP_02\MMTR1\MMXN2\DmdWh+FAB_F2_2N_10D1A_PP_02\MMTR1\MMXN8\DmdWh</t>
  </si>
  <si>
    <t>FAB_F2_2N_20C2A_PP_02\MMTR1\MMXN8\DmdWh|FAB_F2_2N_20C2A_PP_02\MMTR1\MMXN9\DmdWh|FAB_F2_2N_20C2A_PP_02\MMTR1\MMXN10\DmdWh|FAB_F2_2N_20C2A_PP_02\MMTR1\MMXN15\DmdWh|FAB_F2_2N_20C2A_PP_02\MMTR1\MMXN16\DmdWh|FAB_F2_2N_20C2A_PP_02\MMTR1\MMXN17\DmdWh|FAB_F2_2N_20C2A_PP_02\MMTR1\MMXN18\DmdWh|FAB_F2_2N_10C1A_PP_01\MMTR1\Main\DmdWh|FAB_F2_2N_10C2A_PP_01\MMTR1\Main\DmdWh|FAB_F2_2N_10C2A_PP_01\MMTR1\MMXN18\DmdWh|FAB_F2_2N_10C2A_PP_01\MMTR1\MMXN19\DmdWh|FAB_F2_2N_10C2A_PP_01\MMTR1\MMXN20\DmdWh|FAB_F2_2N_10C2A_PP_01\MMTR1\MMXN21\DmdWh|FAB_F2_2N_10C2A_PP_01\MMTR1\MMXN26\DmdWh|FAB_F2_2N_10C2A_PP_01\MMTR1\MMXN27\DmdWh|FAB_F2_2N_10C2A_PP_01\MMTR1\MMXN28\DmdWh|FAB_F2_2N_10C1A_PP_02\MMTR1\MMXN3\DmdWh|FAB_F2_2N_10C1A_PP_02\MMTR1\MMXN4\DmdWh|FAB_F2_2N_10C1A_PP_02\MMTR1\MMXN7\DmdWh|FAB_F2_2N_10C1A_PP_02\MMTR1\MMXN15\DmdWh|FAB_F2_2N_10C1A_PP_02\MMTR1\MMXN16\DmdWh|FAB_F2_2N_10C1A_PP_02\MMTR1\MMXN17\DmdWh|FAB_F2_2N_10C1A_PP_02\MMTR1\MMXN19\DmdWh|FAB_F2_2N_10C1A_PP_02\MMTR1\MMXN21\DmdWh|FAB_F2_2N_10C1A_PP_02\MMTR1\MMXN22\DmdWh|FAB_F2_2N_10C1A_PP_02\MMTR1\MMXN26\DmdWh|FAB_F2_2N_10C1A_PP_02\MMTR1\MMXN27\DmdWh|FAB_F2_2N_10D1A_PP_02\MMTR1\Main\DmdWh|FAB_F2_2N_10D1A_PP_02\MMTR1\MMXN1\DmdWh|FAB_F2_2N_10D1A_PP_02\MMTR1\MMXN2\DmdWh|FAB_F2_2N_10D1A_PP_02\MMTR1\MMXN8\DmdWh</t>
  </si>
  <si>
    <t>FAB_F2_2N_10D1A_PP_02\MMTR1\MMXN9\DmdWh_9807_CALCULATE</t>
  </si>
  <si>
    <t>PVD_CVD用电量3_5</t>
  </si>
  <si>
    <t>FAB_F2_2N_10D1A_PP_02\MMTR1\MMXN9\DmdWh+FAB_F2_2N_10D1A_PP_02\MMTR1\MMXN17\DmdWh+FAB_F2_2N_10D1A_PP_02\MMTR1\MMXN18\DmdWh+FAB_F2_2N_10D1A_PP_02\MMTR1\MMXN19\DmdWh+FAB_F2_2N_10D1A_PP_02\MMTR1\MMXN20\DmdWh+FAB_F2_2N_10D1A_PP_02\MMTR1\MMXN28\DmdWh+FAB_F2_4N_10A1A_PP_01\MMTR1\MMXN20\DmdWh+FAB_F2_4N_10A1A_PP_01\MMTR1\MMXN21\DmdWh+FAB_F2_4N_10A1A_PP_01\MMTR1\MMXN27\DmdWh+FAB_F2_4N_10A1A_PP_01\MMTR1\MMXN28\DmdWh+FAB_F2_3N_10F1B_PP_01\MMTR1\MMXN8\DmdWh*0.67+FAB_F2_3N_20E1A_PP_01\MMTR1\MMXN1\DmdWh*0.67+FAB_F2_3N_20E1A_PP_01\MMTR1\MMXN3\DmdWh*0.33+FAB_F2_3N_20E1A_PP_01\MMTR1\MMXN6\DmdWh*0.67+FAB_F2_3N_20E1A_PP_01\MMTR1\MMXN7\DmdWh*0.67+FAB_F2_3N_20E1A_PP_01\MMTR1\MMXN9\DmdWh*0.67+FAB_F2_3N_20E1A_PP_01\MMTR1\MMXN14\DmdWh*0.67+FAB_F2_3N_20E1A_PP_01\MMTR1\MMXN15\DmdWh+FAB_F2_3N_20E1A_PP_01\MMTR1\MMXN16\DmdWh+FAB_F2_3N_20E1A_PP_01\MMTR1\MMXN17\DmdWh*0.67+FAB_F2_3N_20E2A_PP_01\MMTR1\MMXN9\DmdWh*0.67+FAB_F2_3N_20E2A_PP_01\MMTR1\MMXN12\DmdWh*0.67+FAB_F2_3N_20E2A_PP_01\MMTR1\MMXN13\DmdWh*0.67+FAB_F2_3N_20E2A_PP_01\MMTR1\MMXN16\DmdWh*0.33+FAB_F2_3N_20E2A_PP_01\MMTR1\MMXN18\DmdWh*0.33+FAB_F2_3N_20E2A_PP_01\MMTR1\MMXN22\DmdWh*0.33+FAB_F2_3N_20E1A_PP_02\MMTR1\MMXN10\DmdWh+FAB_F2_3N_20E1A_PP_02\MMTR1\MMXN12\DmdWh*0.33+FAB_F2_3N_20E1A_PP_02\MMTR1\MMXN13\DmdWh+FAB_F2_3N_20E1A_PP_02\MMTR1\MMXN14\DmdWh*0.67+FAB_F2_3N_10E2A_PP_01\MMTR1\MMXN3\DmdWh+FAB_F2_3N_10E2A_PP_01\MMTR1\MMXN4\DmdWh*0.67+FAB_F2_3N_10E2A_PP_01\MMTR1\MMXN5\DmdWh+FAB_F2_3N_10E2A_PP_01\MMTR1\MMXN6\DmdWh*0.33</t>
  </si>
  <si>
    <t>FAB_F2_2N_10D1A_PP_02\MMTR1\MMXN9\DmdWh|FAB_F2_2N_10D1A_PP_02\MMTR1\MMXN17\DmdWh|FAB_F2_2N_10D1A_PP_02\MMTR1\MMXN18\DmdWh|FAB_F2_2N_10D1A_PP_02\MMTR1\MMXN19\DmdWh|FAB_F2_2N_10D1A_PP_02\MMTR1\MMXN20\DmdWh|FAB_F2_2N_10D1A_PP_02\MMTR1\MMXN28\DmdWh|FAB_F2_4N_10A1A_PP_01\MMTR1\MMXN20\DmdWh|FAB_F2_4N_10A1A_PP_01\MMTR1\MMXN21\DmdWh|FAB_F2_4N_10A1A_PP_01\MMTR1\MMXN27\DmdWh|FAB_F2_4N_10A1A_PP_01\MMTR1\MMXN28\DmdWh|FAB_F2_3N_10F1B_PP_01\MMTR1\MMXN8\DmdWh|FAB_F2_3N_20E1A_PP_01\MMTR1\MMXN1\DmdWh|FAB_F2_3N_20E1A_PP_01\MMTR1\MMXN3\DmdWh|FAB_F2_3N_20E1A_PP_01\MMTR1\MMXN6\DmdWh|FAB_F2_3N_20E1A_PP_01\MMTR1\MMXN7\DmdWh|FAB_F2_3N_20E1A_PP_01\MMTR1\MMXN9\DmdWh|FAB_F2_3N_20E1A_PP_01\MMTR1\MMXN14\DmdWh|FAB_F2_3N_20E1A_PP_01\MMTR1\MMXN15\DmdWh|FAB_F2_3N_20E1A_PP_01\MMTR1\MMXN16\DmdWh|FAB_F2_3N_20E1A_PP_01\MMTR1\MMXN17\DmdWh|FAB_F2_3N_20E2A_PP_01\MMTR1\MMXN9\DmdWh|FAB_F2_3N_20E2A_PP_01\MMTR1\MMXN12\DmdWh|FAB_F2_3N_20E2A_PP_01\MMTR1\MMXN13\DmdWh|FAB_F2_3N_20E2A_PP_01\MMTR1\MMXN16\DmdWh|FAB_F2_3N_20E2A_PP_01\MMTR1\MMXN18\DmdWh|FAB_F2_3N_20E2A_PP_01\MMTR1\MMXN22\DmdWh|FAB_F2_3N_20E1A_PP_02\MMTR1\MMXN10\DmdWh|FAB_F2_3N_20E1A_PP_02\MMTR1\MMXN12\DmdWh|FAB_F2_3N_20E1A_PP_02\MMTR1\MMXN13\DmdWh|FAB_F2_3N_20E1A_PP_02\MMTR1\MMXN14\DmdWh|FAB_F2_3N_10E2A_PP_01\MMTR1\MMXN3\DmdWh|FAB_F2_3N_10E2A_PP_01\MMTR1\MMXN4\DmdWh|FAB_F2_3N_10E2A_PP_01\MMTR1\MMXN5\DmdWh|FAB_F2_3N_10E2A_PP_01\MMTR1\MMXN6\DmdWh</t>
  </si>
  <si>
    <t>FAB_F2_3N_10E2A_PP_01\MMTR1\MMXN12\DmdWh_6382_CALCULATE</t>
  </si>
  <si>
    <t>PVD_CVD用电量4_5</t>
  </si>
  <si>
    <t>FAB_F2_3N_10E2A_PP_01\MMTR1\MMXN12\DmdWh*0.33+FAB_F2_3N_10E2A_PP_01\MMTR1\MMXN13\DmdWh*0.33+FAB_F2_2N_10D2A_PP_02\MMTR1\MMXN21\DmdWh+FAB_F2_4N_10A2A_PP_01\MMTR1\MMXN19\DmdWh+FAB_F2_4N_10A2A_PP_01\MMTR1\MMXN26\DmdWh+FAB_F2_4N_10A2A_PP_01\MMTR1\MMXN27\DmdWh+FAB_F2_2N_20D1A_PP_01\MMTR1\MMXN1\DmdWh+FAB_F2_2N_20D1A_PP_01\MMTR1\MMXN2\DmdWh+FAB_F2_2N_20D1A_PP_01\MMTR1\MMXN3\DmdWh+FAB_F2_2N_20D1A_PP_01\MMTR1\MMXN4\DmdWh+FAB_F2_2N_20D1A_PP_01\MMTR1\MMXN5\DmdWh+FAB_F2_2N_20D1A_PP_01\MMTR1\MMXN6\DmdWh+FAB_F2_2N_20D1A_PP_01\MMTR1\MMXN7\DmdWh+FAB_F2_2N_20D1A_PP_01\MMTR1\MMXN8\DmdWh+FAB_F2_2N_20D1A_PP_01\MMTR1\MMXN9\DmdWh+FAB_F2_2N_20D1A_PP_01\MMTR1\MMXN10\DmdWh+FAB_F2_2N_20D1A_PP_01\MMTR1\MMXN11\DmdWh+FAB_F2_2N_20D1A_PP_01\MMTR1\MMXN12\DmdWh+FAB_F2_2N_20D1A_PP_01\MMTR1\MMXN13\DmdWh+FAB_F2_2N_20D1A_PP_01\MMTR1\MMXN14\DmdWh+FAB_F2_2N_20D1A_PP_01\MMTR1\MMXN15\DmdWh+FAB_F2_2N_20D1A_PP_01\MMTR1\MMXN16\DmdWh+FAB_F2_2N_20D1A_PP_01\MMTR1\MMXN17\DmdWh+FAB_F2_2N_20D1A_PP_01\MMTR1\MMXN18\DmdWh+FAB_F2_2N_20D1A_PP_01\MMTR1\MMXN19\DmdWh+FAB_F2_2N_20D1A_PP_01\MMTR1\MMXN20\DmdWh+FAB_F2_2N_20D1A_PP_01\MMTR1\MMXN22\DmdWh+FAB_F2_2N_20D1A_PP_01\MMTR1\MMXN23\DmdWh+FAB_F2_2N_20D1A_PP_01\MMTR1\MMXN24\DmdWh+FAB_F2_2N_20D1A_PP_01\MMTR1\MMXN25\DmdWh+FAB_F2_2N_20D2A_PP_01\MMTR1\MMXN8\DmdWh</t>
  </si>
  <si>
    <t>FAB_F2_3N_10E2A_PP_01\MMTR1\MMXN12\DmdWh|FAB_F2_3N_10E2A_PP_01\MMTR1\MMXN13\DmdWh|FAB_F2_2N_10D2A_PP_02\MMTR1\MMXN21\DmdWh|FAB_F2_4N_10A2A_PP_01\MMTR1\MMXN19\DmdWh|FAB_F2_4N_10A2A_PP_01\MMTR1\MMXN26\DmdWh|FAB_F2_4N_10A2A_PP_01\MMTR1\MMXN27\DmdWh|FAB_F2_2N_20D1A_PP_01\MMTR1\MMXN1\DmdWh|FAB_F2_2N_20D1A_PP_01\MMTR1\MMXN2\DmdWh|FAB_F2_2N_20D1A_PP_01\MMTR1\MMXN3\DmdWh|FAB_F2_2N_20D1A_PP_01\MMTR1\MMXN4\DmdWh|FAB_F2_2N_20D1A_PP_01\MMTR1\MMXN5\DmdWh|FAB_F2_2N_20D1A_PP_01\MMTR1\MMXN6\DmdWh|FAB_F2_2N_20D1A_PP_01\MMTR1\MMXN7\DmdWh|FAB_F2_2N_20D1A_PP_01\MMTR1\MMXN8\DmdWh|FAB_F2_2N_20D1A_PP_01\MMTR1\MMXN9\DmdWh|FAB_F2_2N_20D1A_PP_01\MMTR1\MMXN10\DmdWh|FAB_F2_2N_20D1A_PP_01\MMTR1\MMXN11\DmdWh|FAB_F2_2N_20D1A_PP_01\MMTR1\MMXN12\DmdWh|FAB_F2_2N_20D1A_PP_01\MMTR1\MMXN13\DmdWh|FAB_F2_2N_20D1A_PP_01\MMTR1\MMXN14\DmdWh|FAB_F2_2N_20D1A_PP_01\MMTR1\MMXN15\DmdWh|FAB_F2_2N_20D1A_PP_01\MMTR1\MMXN16\DmdWh|FAB_F2_2N_20D1A_PP_01\MMTR1\MMXN17\DmdWh|FAB_F2_2N_20D1A_PP_01\MMTR1\MMXN18\DmdWh|FAB_F2_2N_20D1A_PP_01\MMTR1\MMXN19\DmdWh|FAB_F2_2N_20D1A_PP_01\MMTR1\MMXN20\DmdWh|FAB_F2_2N_20D1A_PP_01\MMTR1\MMXN22\DmdWh|FAB_F2_2N_20D1A_PP_01\MMTR1\MMXN23\DmdWh|FAB_F2_2N_20D1A_PP_01\MMTR1\MMXN24\DmdWh|FAB_F2_2N_20D1A_PP_01\MMTR1\MMXN25\DmdWh|FAB_F2_2N_20D2A_PP_01\MMTR1\MMXN8\DmdWh</t>
  </si>
  <si>
    <t>FAB_F2_3N_10E2A_PP_01\MMTR1\MMXN12</t>
  </si>
  <si>
    <t>FAB_F2_2N_20D2A_PP_01\MMTR1\MMXN9\DmdWh_7336_CALCULATE</t>
  </si>
  <si>
    <t>PVD_CVD用电量5_5</t>
  </si>
  <si>
    <t>FAB_F2_2N_20D2A_PP_01\MMTR1\MMXN9\DmdWh+FAB_F2_2N_20D2A_PP_01\MMTR1\MMXN10\DmdWh+FAB_F2_2N_20D2A_PP_01\MMTR1\MMXN12\DmdWh+FAB_F2_2N_20D2A_PP_01\MMTR1\MMXN13\DmdWh+FAB_F2_2N_20D2A_PP_01\MMTR1\MMXN17\DmdWh+FAB_F2_2N_20D2A_PP_01\MMTR1\MMXN18\DmdWh*0.33+FAB_F2_2N_20D2A_PP_01\MMTR1\MMXN22\DmdWh+FAB_F2_2N_20D2A_PP_01\MMTR1\MMXN23\DmdWh+FAB_F2_2N_20D2A_PP_01\MMTR1\MMXN24\DmdWh+FAB_F2_2N_20D2A_PP_01\MMTR1\MMXN25\DmdWh+FAB_F2_2N_20D2A_PP_01\MMTR1\MMXN26\DmdWh+FAB_F2_2N_10C2A_PP_01\MMTR1\MMXN18\DmdWh+FAB_F2_2N_10C2A_PP_01\MMTR1\MMXN19\DmdWh+FAB_F2_2N_10C2A_PP_01\MMTR1\MMXN26\DmdWh+FAB_F2_2N_10C1A_PP_02\MMTR1\MMXN5\DmdWh+FAB_F2_2N_10C1A_PP_02\MMTR1\MMXN6\DmdWh+FAB_F2_2N_10C1A_PP_02\MMTR1\MMXN8\DmdWh+FAB_F2_2N_10C1A_PP_02\MMTR1\MMXN9\DmdWh+FAB_F2_2N_10C1A_PP_02\MMTR1\MMXN18\DmdWh+FAB_F2_2N_10C1A_PP_02\MMTR1\MMXN20\DmdWh+FAB_F2_2N_10C1A_PP_02\MMTR1\MMXN23\DmdWh+FAB_F2_2N_20B2A_PP_01\MMTR1\MMXN6\DmdWh+FAB_F2_3N_10F1B_PP_01\MMTR1\MMXN13\DmdWh+FAB_F2_3N_10F1B_PP_01\MMTR1\MMXN14\DmdWh+FAB_F2_3N_10F1B_PP_01\MMTR1\MMXN17\DmdWh*0.33+FAB_F2_3N_10F1B_PP_01\MMTR1\MMXN18\DmdWh+FAB_F2_3N_10F1B_PP_01\MMTR1\MMXN23\DmdWh*0.33+FAB_F2_3N_20E1A_PP_01\MMTR1\MMXN1\DmdWh+FAB_F2_3N_20E1A_PP_01\MMTR1\MMXN3\DmdWh+FAB_F2_3N_20E1A_PP_01\MMTR1\MMXN14\DmdWh+FAB_F2_3N_20E1A_PP_01\MMTR1\MMXN17\DmdWh*0.33+FAB_F2_3N_20E1A_PP_01\MMTR1\MMXN22\DmdWh+FAB_F2_3N_20E1A_PP_01\MMTR1\MMXN11\DmdWh*0.33+FAB_F2_3N_10E2A_PP_01\MMTR1\MMXN7\DmdWh*0.33+FAB_F2_3N_10E2A_PP_01\MMTR1\MMXN13\DmdWh*0.33+FAB_F2_2N_10C2A_PP_02\MMTR1\MMXN1\DmdWh+FAB_F2_2N_10C2A_PP_02\MMTR1\MMXN2\DmdWh+FAB_F2_2N_10C2A_PP_02\MMTR1\MMXN3\DmdWh</t>
  </si>
  <si>
    <t>FAB_F2_2N_20D2A_PP_01\MMTR1\MMXN9\DmdWh|FAB_F2_2N_20D2A_PP_01\MMTR1\MMXN10\DmdWh|FAB_F2_2N_20D2A_PP_01\MMTR1\MMXN12\DmdWh|FAB_F2_2N_20D2A_PP_01\MMTR1\MMXN13\DmdWh|FAB_F2_2N_20D2A_PP_01\MMTR1\MMXN17\DmdWh|FAB_F2_2N_20D2A_PP_01\MMTR1\MMXN18\DmdWh|FAB_F2_2N_20D2A_PP_01\MMTR1\MMXN22\DmdWh|FAB_F2_2N_20D2A_PP_01\MMTR1\MMXN23\DmdWh|FAB_F2_2N_20D2A_PP_01\MMTR1\MMXN24\DmdWh|FAB_F2_2N_20D2A_PP_01\MMTR1\MMXN25\DmdWh|FAB_F2_2N_20D2A_PP_01\MMTR1\MMXN26\DmdWh|FAB_F2_2N_10C2A_PP_01\MMTR1\MMXN18\DmdWh|FAB_F2_2N_10C2A_PP_01\MMTR1\MMXN19\DmdWh|FAB_F2_2N_10C2A_PP_01\MMTR1\MMXN26\DmdWh|FAB_F2_2N_10C1A_PP_02\MMTR1\MMXN5\DmdWh|FAB_F2_2N_10C1A_PP_02\MMTR1\MMXN6\DmdWh|FAB_F2_2N_10C1A_PP_02\MMTR1\MMXN8\DmdWh|FAB_F2_2N_10C1A_PP_02\MMTR1\MMXN9\DmdWh|FAB_F2_2N_10C1A_PP_02\MMTR1\MMXN18\DmdWh|FAB_F2_2N_10C1A_PP_02\MMTR1\MMXN20\DmdWh|FAB_F2_2N_10C1A_PP_02\MMTR1\MMXN23\DmdWh|FAB_F2_2N_20B2A_PP_01\MMTR1\MMXN6\DmdWh|FAB_F2_3N_10F1B_PP_01\MMTR1\MMXN13\DmdWh|FAB_F2_3N_10F1B_PP_01\MMTR1\MMXN14\DmdWh|FAB_F2_3N_10F1B_PP_01\MMTR1\MMXN17\DmdWh|FAB_F2_3N_10F1B_PP_01\MMTR1\MMXN18\DmdWh|FAB_F2_3N_10F1B_PP_01\MMTR1\MMXN23\DmdWh|FAB_F2_3N_20E1A_PP_01\MMTR1\MMXN1\DmdWh|FAB_F2_3N_20E1A_PP_01\MMTR1\MMXN3\DmdWh|FAB_F2_3N_20E1A_PP_01\MMTR1\MMXN14\DmdWh|FAB_F2_3N_20E1A_PP_01\MMTR1\MMXN17\DmdWh|FAB_F2_3N_20E1A_PP_01\MMTR1\MMXN22\DmdWh|FAB_F2_3N_20E1A_PP_01\MMTR1\MMXN11\DmdWh|FAB_F2_3N_10E2A_PP_01\MMTR1\MMXN7\DmdWh|FAB_F2_3N_10E2A_PP_01\MMTR1\MMXN13\DmdWh|FAB_F2_2N_10C2A_PP_02\MMTR1\MMXN1\DmdWh|FAB_F2_2N_10C2A_PP_02\MMTR1\MMXN2\DmdWh|FAB_F2_2N_10C2A_PP_02\MMTR1\MMXN3\DmdWh</t>
  </si>
  <si>
    <t>FAB_F2_2N_10D1A_PP_01\MMTR1\MMXN9\DmdWh_4966_CALCULATE</t>
  </si>
  <si>
    <t>WET用电量1_2</t>
  </si>
  <si>
    <t>FAB_F2_2N_10D1A_PP_01\MMTR1\MMXN9\DmdWh+FAB_F2_2N_10D1A_PP_01\MMTR1\MMXN12\DmdWh+FAB_F2_2N_10D1A_PP_01\MMTR1\MMXN13\DmdWh+FAB_F2_2N_10D1A_PP_01\MMTR1\MMXN14\DmdWh+FAB_F2_2N_10D1A_PP_01\MMTR1\MMXN15\DmdWh+FAB_F2_2N_10D1A_PP_01\MMTR1\MMXN17\DmdWh+FAB_F2_2N_10D1A_PP_01\MMTR1\MMXN18\DmdWh*0.67+FAB_F2_2N_10D1A_PP_01\MMTR1\MMXN22\DmdWh+FAB_F2_2N_10D1A_PP_01\MMTR1\MMXN23\DmdWh+FAB_F2_2N_10D1A_PP_01\MMTR1\MMXN24\DmdWh+FAB_F2_2N_10D1A_PP_01\MMTR1\MMXN25\DmdWh+FAB_F2_2N_20D1A_PP_01\MMTR1\MMXN26\DmdWh+FAB_F2_2N_20D1A_PP_01\MMTR1\MMXN28\DmdWh+FAB_F2_2N_20C2A_PP_02\MMTR1\MMXN12\DmdWh+FAB_F2_2N_20C2A_PP_02\MMTR1\MMXN14\DmdWh+FAB_F2_2N_20C2A_PP_02\MMTR1\MMXN22\DmdWh+FAB_F2_2N_20C2A_PP_02\MMTR1\MMXN23\DmdWh+FAB_F2_3N_20E2A_PP_02\MMTR1\MMXN3\DmdWh+FAB_F2_2N_20B2A_PP_01\MMTR1\MMXN1\DmdWh+FAB_F2_2N_20B2A_PP_01\MMTR1\MMXN3\DmdWh+FAB_F2_2N_20B2A_PP_01\MMTR1\MMXN4\DmdWh*0.67+FAB_F2_2N_20B2A_PP_01\MMTR1\MMXN5\DmdWh*0.33+FAB_F2_2N_20B2A_PP_01\MMTR1\MMXN9\DmdWh*0.33+FAB_F2_2N_20B2A_PP_01\MMTR1\MMXN23\DmdWh+FAB_F2_3N_10F1B_PP_01\MMTR1\MMXN5\DmdWh+FAB_F2_3N_10F1B_PP_01\MMTR1\MMXN7\DmdWh+FAB_F2_3N_10F1B_PP_01\MMTR1\MMXN8\DmdWh+FAB_F2_3N_10F1B_PP_01\MMTR1\MMXN9\DmdWh+FAB_F2_3N_10F1B_PP_01\MMTR1\MMXN10\DmdWh+FAB_F2_3N_10F1B_PP_01\MMTR1\MMXN11\DmdWh+FAB_F2_3N_20E1A_PP_01\MMTR1\MMXN4\DmdWh+FAB_F2_3N_20E1A_PP_01\MMTR1\MMXN5\DmdWh+FAB_F2_3N_20E1A_PP_01\MMTR1\MMXN10\DmdWh+FAB_F2_3N_20E1A_PP_01\MMTR1\MMXN12\DmdWh+FAB_F2_3N_20E1A_PP_01\MMTR1\MMXN20\DmdWh+FAB_F2_3N_20E1A_PP_01\MMTR1\MMXN21\DmdWh</t>
  </si>
  <si>
    <t>FAB_F2_2N_10D1A_PP_01\MMTR1\MMXN9\DmdWh|FAB_F2_2N_10D1A_PP_01\MMTR1\MMXN12\DmdWh|FAB_F2_2N_10D1A_PP_01\MMTR1\MMXN13\DmdWh|FAB_F2_2N_10D1A_PP_01\MMTR1\MMXN14\DmdWh|FAB_F2_2N_10D1A_PP_01\MMTR1\MMXN15\DmdWh|FAB_F2_2N_10D1A_PP_01\MMTR1\MMXN17\DmdWh|FAB_F2_2N_10D1A_PP_01\MMTR1\MMXN18\DmdWh|FAB_F2_2N_10D1A_PP_01\MMTR1\MMXN22\DmdWh|FAB_F2_2N_10D1A_PP_01\MMTR1\MMXN23\DmdWh|FAB_F2_2N_10D1A_PP_01\MMTR1\MMXN24\DmdWh|FAB_F2_2N_10D1A_PP_01\MMTR1\MMXN25\DmdWh|FAB_F2_2N_20D1A_PP_01\MMTR1\MMXN26\DmdWh|FAB_F2_2N_20D1A_PP_01\MMTR1\MMXN28\DmdWh|FAB_F2_2N_20C2A_PP_02\MMTR1\MMXN12\DmdWh|FAB_F2_2N_20C2A_PP_02\MMTR1\MMXN14\DmdWh|FAB_F2_2N_20C2A_PP_02\MMTR1\MMXN22\DmdWh|FAB_F2_2N_20C2A_PP_02\MMTR1\MMXN23\DmdWh|FAB_F2_3N_20E2A_PP_02\MMTR1\MMXN3\DmdWh|FAB_F2_2N_20B2A_PP_01\MMTR1\MMXN1\DmdWh|FAB_F2_2N_20B2A_PP_01\MMTR1\MMXN3\DmdWh|FAB_F2_2N_20B2A_PP_01\MMTR1\MMXN4\DmdWh|FAB_F2_2N_20B2A_PP_01\MMTR1\MMXN5\DmdWh|FAB_F2_2N_20B2A_PP_01\MMTR1\MMXN9\DmdWh|FAB_F2_2N_20B2A_PP_01\MMTR1\MMXN23\DmdWh|FAB_F2_3N_10F1B_PP_01\MMTR1\MMXN5\DmdWh|FAB_F2_3N_10F1B_PP_01\MMTR1\MMXN7\DmdWh|FAB_F2_3N_10F1B_PP_01\MMTR1\MMXN8\DmdWh|FAB_F2_3N_10F1B_PP_01\MMTR1\MMXN9\DmdWh|FAB_F2_3N_10F1B_PP_01\MMTR1\MMXN10\DmdWh|FAB_F2_3N_10F1B_PP_01\MMTR1\MMXN11\DmdWh|FAB_F2_3N_20E1A_PP_01\MMTR1\MMXN4\DmdWh|FAB_F2_3N_20E1A_PP_01\MMTR1\MMXN5\DmdWh|FAB_F2_3N_20E1A_PP_01\MMTR1\MMXN10\DmdWh|FAB_F2_3N_20E1A_PP_01\MMTR1\MMXN12\DmdWh|FAB_F2_3N_20E1A_PP_01\MMTR1\MMXN20\DmdWh|FAB_F2_3N_20E1A_PP_01\MMTR1\MMXN21\DmdWh</t>
  </si>
  <si>
    <t>FAB_F2_2N_10D1A_PP_01\MMTR1\MMXN9\DmdWh</t>
  </si>
  <si>
    <t>FAB_F2_3N_20E1A_PP_01\MMTR1\MMXN26\DmdWh_8794_CALCULATE</t>
  </si>
  <si>
    <t>WET用电量2_2</t>
  </si>
  <si>
    <t>FAB_F2_3N_20E1A_PP_01\MMTR1\MMXN26\DmdWh+FAB_F2_3N_20E1A_PP_01\MMTR1\MMXN27\DmdWh+FAB_F2_3N_20E1A_PP_01\MMTR1\MMXN28\DmdWh+FAB_F2_3N_20E2A_PP_01\MMTR1\MMXN5\DmdWh*0.33+FAB_F2_3N_20E2A_PP_01\MMTR1\MMXN10\DmdWh+FAB_F2_3N_20E2A_PP_01\MMTR1\MMXN13\DmdWh+FAB_F2_3N_20E2A_PP_01\MMTR1\MMXN14\DmdWh+FAB_F2_3N_20E2A_PP_01\MMTR1\MMXN15\DmdWh*0.67+FAB_F2_3N_20E2A_PP_01\MMTR1\MMXN16\DmdWh*0.67+FAB_F2_3N_20E1A_PP_02\MMTR1\MMXN7\DmdWh*0.33+FAB_F2_3N_20E1A_PP_02\MMTR1\MMXN8\DmdWh*0.33+FAB_F2_3N_20E1A_PP_02\MMTR1\MMXN15\DmdWh+FAB_F2_3N_20E1A_PP_02\MMTR1\MMXN20\DmdWh+FAB_F2_3N_20E1A_PP_02\MMTR1\MMXN26\DmdWh+FAB_F2_3N_10E2A_PP_01\MMTR1\MMXN11\DmdWh+FAB_F2_3N_10E2A_PP_01\MMTR1\MMXN15\DmdWh+FAB_F2_2N_20C1A_PP_03\MMTR1\MMXN3\DmdWh+FAB_F2_2N_20C1A_PP_03\MMTR1\MMXN4\DmdWh+FAB_F2_2N_10D2A_PP_02\MMTR1\MMXN1\DmdWh+FAB_F2_2N_10D2A_PP_02\MMTR1\MMXN2\DmdWh+FAB_F2_2N_10D2A_PP_02\MMTR1\MMXN15\DmdWh+FAB_F2_2N_10D2A_PP_02\MMTR1\MMXN16\DmdWh+FAB_F2_2N_10D2A_PP_02\MMTR1\MMXN17\DmdWh+FAB_F2_2N_10D2A_PP_02\MMTR1\MMXN18\DmdWh+FAB_F2_2N_10D2A_PP_02\MMTR1\MMXN19\DmdWh+FAB_F2_2N_10D2A_PP_02\MMTR1\MMXN20\DmdWh+FAB_F2_2N_10D2A_PP_02\MMTR1\MMXN24\DmdWh*0.33+FAB_F2_2N_10D2A_PP_02\MMTR1\MMXN28\DmdWh+FAB_F2_2N_10B1A_PP_01\MMTR1\MMXN21\DmdWh+FAB_F2_2N_10B1A_PP_02\MMTR1\MMXN19\DmdWh+FAB_F2_2N_10B1A_PP_02\MMTR1\MMXN20\DmdWh+FAB_F2_2N_10B1A_PP_02\MMTR1\MMXN21\DmdWh+FAB_F2_2N_10B1A_PP_02\MMTR1\MMXN28\DmdWh</t>
  </si>
  <si>
    <t>FAB_F2_3N_20E1A_PP_01\MMTR1\MMXN26\DmdWh|FAB_F2_3N_20E1A_PP_01\MMTR1\MMXN27\DmdWh|FAB_F2_3N_20E1A_PP_01\MMTR1\MMXN28\DmdWh|FAB_F2_3N_20E2A_PP_01\MMTR1\MMXN5\DmdWh|FAB_F2_3N_20E2A_PP_01\MMTR1\MMXN10\DmdWh|FAB_F2_3N_20E2A_PP_01\MMTR1\MMXN13\DmdWh|FAB_F2_3N_20E2A_PP_01\MMTR1\MMXN14\DmdWh|FAB_F2_3N_20E2A_PP_01\MMTR1\MMXN15\DmdWh|FAB_F2_3N_20E2A_PP_01\MMTR1\MMXN16\DmdWh|FAB_F2_3N_20E1A_PP_02\MMTR1\MMXN7\DmdWh|FAB_F2_3N_20E1A_PP_02\MMTR1\MMXN8\DmdWh|FAB_F2_3N_20E1A_PP_02\MMTR1\MMXN15\DmdWh|FAB_F2_3N_20E1A_PP_02\MMTR1\MMXN20\DmdWh|FAB_F2_3N_20E1A_PP_02\MMTR1\MMXN26\DmdWh|FAB_F2_3N_10E2A_PP_01\MMTR1\MMXN11\DmdWh|FAB_F2_3N_10E2A_PP_01\MMTR1\MMXN15\DmdWh|FAB_F2_2N_20C1A_PP_03\MMTR1\MMXN3\DmdWh|FAB_F2_2N_20C1A_PP_03\MMTR1\MMXN4\DmdWh|FAB_F2_2N_10D2A_PP_02\MMTR1\MMXN1\DmdWh|FAB_F2_2N_10D2A_PP_02\MMTR1\MMXN2\DmdWh|FAB_F2_2N_10D2A_PP_02\MMTR1\MMXN15\DmdWh|FAB_F2_2N_10D2A_PP_02\MMTR1\MMXN16\DmdWh|FAB_F2_2N_10D2A_PP_02\MMTR1\MMXN17\DmdWh|FAB_F2_2N_10D2A_PP_02\MMTR1\MMXN18\DmdWh|FAB_F2_2N_10D2A_PP_02\MMTR1\MMXN19\DmdWh|FAB_F2_2N_10D2A_PP_02\MMTR1\MMXN20\DmdWh|FAB_F2_2N_10D2A_PP_02\MMTR1\MMXN24\DmdWh|FAB_F2_2N_10D2A_PP_02\MMTR1\MMXN28\DmdWh|FAB_F2_2N_10B1A_PP_01\MMTR1\MMXN21\DmdWh|FAB_F2_2N_10B1A_PP_02\MMTR1\MMXN19\DmdWh|FAB_F2_2N_10B1A_PP_02\MMTR1\MMXN20\DmdWh|FAB_F2_2N_10B1A_PP_02\MMTR1\MMXN21\DmdWh|FAB_F2_2N_10B1A_PP_02\MMTR1\MMXN28\DmdWh</t>
  </si>
  <si>
    <t>FAB_F2_3N_20E1A_PP_01\MMTR1\MMXN26\DmdWh</t>
  </si>
  <si>
    <t>PMD_B2_LV_30F2_1_DM\MMTR1\DmdWh_8197_CALCULATE</t>
  </si>
  <si>
    <t>数据机房用电量</t>
  </si>
  <si>
    <t>PMD_B2_LV_30F2_1_DM\MMTR1\DmdWh+PMD_B2_LV_30F2_2_DM\MMTR1\DmdWh+PMD_B2_LV_40F1_1_DM\MMTR1\DmdWh+PMD_B2_LV_40F1_2_DM\MMTR1\DmdWh</t>
  </si>
  <si>
    <t>PMD_B2_LV_30F2_1_DM\MMTR1\DmdWh|PMD_B2_LV_30F2_2_DM\MMTR1\DmdWh|PMD_B2_LV_40F1_1_DM\MMTR1\DmdWh|PMD_B2_LV_40F1_2_DM\MMTR1\DmdWh</t>
  </si>
  <si>
    <t>PMD_B2_LV_30F4_3_DM\MMTR1\DmdWh_5486_CALCULATE</t>
  </si>
  <si>
    <t>办公系统用电量</t>
  </si>
  <si>
    <t>PMD_B2_LV_30F4_3_DM\MMTR1\DmdWh+PMD_B2_LV_40F4_2_DM\MMTR1\DmdWh</t>
  </si>
  <si>
    <t>PMD_B2_LV_30F4_3_DM\MMTR1\DmdWh|PMD_B2_LV_40F4_2_DM\MMTR1\DmdWh</t>
  </si>
  <si>
    <t>FAB_F4_LV_30D5_1_DM\MMTR1\DmdWh_6585_CALCULATE</t>
  </si>
  <si>
    <t>库房用电量</t>
  </si>
  <si>
    <t>FAB_F4_LV_30D5_1_DM\MMTR1\DmdWh+FAB_F4_LV_40E5_3_DM\MMTR1\DmdWh</t>
  </si>
  <si>
    <t>FAB_F4_LV_30D5_1_DM\MMTR1\DmdWh|FAB_F4_LV_40E5_3_DM\MMTR1\DmdWh</t>
  </si>
  <si>
    <t>PMD电力系统</t>
  </si>
  <si>
    <t>PMD_B2_LV_30FM_PM\MMTR01\DmdWh_8460_CALCULATE</t>
  </si>
  <si>
    <t>总务PMD电力系统用电量</t>
  </si>
  <si>
    <t>PMD_B2_LV_40FM_PM\MMTR01\DmdWh+PMD_B2_LV_30FM_PM\MMTR01\DmdWh</t>
  </si>
  <si>
    <t>PMD_B2_LV_40FM_PM\MMTR01\DmdWh|PMD_B2_LV_30FM_PM\MMTR01\DmdWh</t>
  </si>
  <si>
    <t>STIC_POWER_CONS_MV_TOTAL_kWh</t>
  </si>
  <si>
    <t>FAB_F1_MV_10M_PM\MMTR1\TotVArh_9382_CALCULATE</t>
  </si>
  <si>
    <t>FAB_F1_MV_10M_PM\MMTR1\TotVArh+FAB_F1_MV_20M_PM\MMTR1\TotVArh+CUB_F3_MV_30M_PM\MMTR1\TotVArh+CUB_F3_MV_40M_PM\MMTR1\TotVArh</t>
  </si>
  <si>
    <t>FAB_F1_MV_10M_PM\MMTR1\TotVArh|FAB_F1_MV_20M_PM\MMTR1\TotVArh|CUB_F3_MV_30M_PM\MMTR1\TotVArh|CUB_F3_MV_40M_PM\MMTR1\TotVArh</t>
  </si>
  <si>
    <t>FAB_F1_MV_10M_PM\MMTR1\TotVArh</t>
  </si>
  <si>
    <t>BGMS_CDA_FLOW_01_PV</t>
  </si>
  <si>
    <t>CDA供给负荷</t>
  </si>
  <si>
    <t>负荷</t>
  </si>
  <si>
    <t>BGMS_CDA_FLOW_01_PV/设计最大流量</t>
  </si>
  <si>
    <t>BGMS_HPCDA_FLOW_PV</t>
  </si>
  <si>
    <t>HPCDA供给负荷</t>
  </si>
  <si>
    <t>BGMS_HPCDA_FLOW_PV/设计最大流量</t>
  </si>
  <si>
    <t>BGMS_XCDA_FLOW_PV</t>
  </si>
  <si>
    <t>XCDA供给负荷</t>
  </si>
  <si>
    <t>BGMS_XCDA_FLOW_PV/设计最大流量</t>
  </si>
  <si>
    <t>BGMS_GN2_FLOW_PV</t>
  </si>
  <si>
    <t>GN2供给负荷</t>
  </si>
  <si>
    <t>BGMS_GN2_FLOW_PV/设计最大流量</t>
  </si>
  <si>
    <t>BGMS_PN2_FLOW_PV</t>
  </si>
  <si>
    <t>PN2供给负荷</t>
  </si>
  <si>
    <t>BGMS_PN2_FLOW_PV/设计最大流量</t>
  </si>
  <si>
    <t>BGMS_PAr_FLOW_PV</t>
  </si>
  <si>
    <t>Ar供给负荷</t>
  </si>
  <si>
    <t>BGMS_PAr_FLOW_PV/设计最大流量</t>
  </si>
  <si>
    <t>BGMS_PO2_FLOW_PV</t>
  </si>
  <si>
    <t>O2供给负荷</t>
  </si>
  <si>
    <t>BGMS_PO2_FLOW_PV/设计最大流量</t>
  </si>
  <si>
    <t>BGMS_PHe_FLOW_PV</t>
  </si>
  <si>
    <t>He供给负荷</t>
  </si>
  <si>
    <t>BGMS_PHe_FLOW_PV/设计最大流量</t>
  </si>
  <si>
    <t>BGMS_H2_FLOW_PV</t>
  </si>
  <si>
    <t>H2供给负荷</t>
  </si>
  <si>
    <t>BGMS_H2_FLOW_PV/设计最大流量</t>
  </si>
  <si>
    <t>BGMS_PCO2_FLOW_PV</t>
  </si>
  <si>
    <t>CO2供给负荷</t>
  </si>
  <si>
    <t>BGMS_PCO2_FLOW_PV/设计最大流量</t>
  </si>
  <si>
    <t>BGMS_GN2_FLOW_PV_9702_CALCULATE</t>
  </si>
  <si>
    <t>N2供气负荷</t>
  </si>
  <si>
    <t>（BGMS_GN2_FLOW_PV+BGMS_PN2_FLOW_PV）/设计最大流量</t>
  </si>
  <si>
    <t>BGMS_GN2_FLOW_PV|BGMS_PN2_FLOW_PV</t>
  </si>
  <si>
    <t>BGMS_HPCDA_FLOW_PV_5059_CALCULATE</t>
  </si>
  <si>
    <t>HPCDA+XCDA供给负荷</t>
  </si>
  <si>
    <t>（BGMS_HPCDA_FLOW_PV+BGMS_XCDA_FLOW_PV）/设计最大流量</t>
  </si>
  <si>
    <t>BGMS_HPCDA_FLOW_PV|BGMS_XCDA_FLOW_PV</t>
  </si>
  <si>
    <t>FAB_F2_4N_10A1A_PP_01\MMTR1\Main\DmdWh_CALCULATE</t>
  </si>
  <si>
    <t>机台工艺母线4N-10A1A-1电消耗量</t>
  </si>
  <si>
    <t>FAB_F2_4N_10A1A_PP_01\MMTR1\Main\DmdWh</t>
  </si>
  <si>
    <t>FAB_F2_4N_10A2A_PP_01\MMTR1\Main\DmdWh_CALCULATE</t>
  </si>
  <si>
    <t>机台工艺母线4N-10A2A-2电消耗量</t>
  </si>
  <si>
    <t>FAB_F2_4N_10A2A_PP_01\MMTR1\Main\DmdWh</t>
  </si>
  <si>
    <t>FAB_F2_2N_10B1A_PP_01\MMTR1\Main\DmdWh_CALCULATE</t>
  </si>
  <si>
    <t>机台工艺母线2N-10B1A-1电消耗量</t>
  </si>
  <si>
    <t>FAB_F2_2N_10B1A_PP_01\MMTR1\Main\DmdWh+FAB_F2_2N_10B1A_PP_02\MMTR1\Main\DmdWh</t>
  </si>
  <si>
    <t>FAB_F2_2N_10B1A_PP_01\MMTR1\Main\DmdWh</t>
  </si>
  <si>
    <t>FAB_F2_2N_10B1A_PP_01\MMTR1\Main\DmdWh|FAB_F2_2N_10B1A_PP_02\MMTR1\Main\DmdWh</t>
  </si>
  <si>
    <t>V0422</t>
  </si>
  <si>
    <t>FAB_F2_2N_10B1A_PP_02\MMTR1\Main\DmdWh_CALCULATE</t>
  </si>
  <si>
    <t>机台工艺母线2N-10B2A-2电供给量</t>
  </si>
  <si>
    <t>FAB_F2_2N_10B1A_PP_02\MMTR1\Main\DmdWh</t>
  </si>
  <si>
    <t>FAB_F2_2N_10C1A_PP_01\MMTR1\Main\DmdWh_CALCULATE</t>
  </si>
  <si>
    <t>机台工艺母线2N-10C1A-5</t>
  </si>
  <si>
    <t>FAB_F2_2N_10C1A_PP_01\MMTR1\Main\DmdWh+FAB_F2_2N_10C1A_PP_02\MMTR1\Main\DmdWh</t>
  </si>
  <si>
    <t>FAB_F2_2N_10C1A_PP_01\MMTR1\Main\DmdWh|FAB_F2_2N_10C1A_PP_02\MMTR1\Main\DmdWh</t>
  </si>
  <si>
    <t>FAB_F2_2N_10C1A_PP_01\MMTR1\Main\DmdWh</t>
  </si>
  <si>
    <t>FAB_F2_2N_10C2A_PP_01\MMTR1\Main\DmdWh_CALCULATE</t>
  </si>
  <si>
    <t>机台工艺母线2N-10C2A-6</t>
  </si>
  <si>
    <t>FAB_F2_2N_10C2A_PP_01\MMTR1\Main\DmdWh+FAB_F2_2N_10C2A_PP_02\MMTR1\Main\DmdWh</t>
  </si>
  <si>
    <t>FAB_F2_2N_10C2A_PP_01\MMTR1\Main\DmdWh|FAB_F2_2N_10C2A_PP_02\MMTR1\Main\DmdWh</t>
  </si>
  <si>
    <t>FAB_F2_2N_10C2A_PP_01\MMTR1\Main\DmdWh</t>
  </si>
  <si>
    <t>FAB_F2_2N_10D1A_PP_01\MMTR1\Main\DmdWh_CALCULATE</t>
  </si>
  <si>
    <t>机台工艺母线2N-10D1A-9</t>
  </si>
  <si>
    <t>FAB_F2_2N_10D1A_PP_01\MMTR1\Main\DmdWh+FAB_F2_2N_10D1A_PP_02\MMTR1\Main\DmdWh</t>
  </si>
  <si>
    <t>FAB_F2_2N_10D1A_PP_01\MMTR1\Main\DmdWh|FAB_F2_2N_10D1A_PP_02\MMTR1\Main\DmdWh</t>
  </si>
  <si>
    <t>FAB_F2_2N_10D1A_PP_01\MMTR1\Main\DmdWh</t>
  </si>
  <si>
    <t>FAB_F2_2N_10D2A_PP_01\MMTR1\Main\DmdWh_CALCULATE</t>
  </si>
  <si>
    <t>机台工艺母线2N-10D2A-10</t>
  </si>
  <si>
    <t>FAB_F2_2N_10D2A_PP_01\MMTR1\Main\DmdWh+FAB_F2_2N_10D2A_PP_02\MMTR1\Main\DmdWh</t>
  </si>
  <si>
    <t>FAB_F2_2N_10D2A_PP_01\MMTR1\Main\DmdWh|FAB_F2_2N_10D2A_PP_02\MMTR1\Main\DmdWh</t>
  </si>
  <si>
    <t>FAB_F2_2N_10D2A_PP_01\MMTR1\Main\DmdWh</t>
  </si>
  <si>
    <t>FAB_F2_3N_10E1A_PP_01\MMTR1\Main\DmdWh_CALCULATE</t>
  </si>
  <si>
    <t>机台工艺母线3N-10E1A-1电消耗量</t>
  </si>
  <si>
    <t>FAB_F2_3N_10E1A_PP_01\MMTR1\Main\DmdWh</t>
  </si>
  <si>
    <t>FAB_F2_3N_10E2A_PP_01\MMTR1\Main\DmdWh_CALCULATE</t>
  </si>
  <si>
    <t>机台工艺母线3N-10E2A-2电供给量</t>
  </si>
  <si>
    <t>FAB_F2_3N_10E2A_PP_01\MMTR1\Main\DmdWh</t>
  </si>
  <si>
    <t>UPS1旁路进线F1E3UPS-1电消耗量</t>
  </si>
  <si>
    <t>UPS2旁路进线F1E3UPS-2电消耗量</t>
  </si>
  <si>
    <t>FAB_F1_LV_10F3_1_DM\MMTR1\DmdWh_CALCULATE</t>
  </si>
  <si>
    <t>UPS3旁路进线柜F1E3UPS-3电消耗量</t>
  </si>
  <si>
    <t>FAB_F1_LV_10F3_1_DM\MMTR1\DmdWh</t>
  </si>
  <si>
    <t>FAB_F1_LV_10F3_2_DM\MMTR1\DmdWh_CALCULATE</t>
  </si>
  <si>
    <t>UPS4主路进线柜F1E3UPS-4电消耗量</t>
  </si>
  <si>
    <t>FAB_F1_LV_10F3_2_DM\MMTR1\DmdWh</t>
  </si>
  <si>
    <t>UPS1主路进线柜F1E3UPS-1电消耗量</t>
  </si>
  <si>
    <t>UPS2主路进线F1E3UPS-2电消耗量</t>
  </si>
  <si>
    <t>UPS3主进线柜F1E3UPS-3电消耗量</t>
  </si>
  <si>
    <t>UPS4旁路进线柜F1E3UPS-4电给量</t>
  </si>
  <si>
    <t>机台工艺母线---3N-20E1A-3电消耗量</t>
  </si>
  <si>
    <t>机台工艺母线---3N-20E1A-4电消耗量</t>
  </si>
  <si>
    <t>机台工艺母线---2N-20D1A-11电消耗量</t>
  </si>
  <si>
    <t>机台工艺母线---2N-20D2A-12电消耗量</t>
  </si>
  <si>
    <t>机台工艺母线---2N-20C1A-7电消耗量</t>
  </si>
  <si>
    <t>机台工艺母线---2N-20C2A-8电消耗量</t>
  </si>
  <si>
    <t>机台工艺母线---2N-20B1A-3电消耗量</t>
  </si>
  <si>
    <t>机台工艺母线---2N-20B2A-4电消耗量</t>
  </si>
  <si>
    <t>机台工艺母线---4N-20A1A-3电消耗量</t>
  </si>
  <si>
    <t>机台工艺母线---4N-20A2A-4电消耗量</t>
  </si>
  <si>
    <t>低温离心式冷水机组--MV-30AA</t>
  </si>
  <si>
    <t>热回收中温冷水机组--MV-30AB</t>
  </si>
  <si>
    <t>中温冷水机组--MV-30AC</t>
  </si>
  <si>
    <t>中温冷水机组（备用）--MV-30AD</t>
  </si>
  <si>
    <t>验证预留及备用--MV-30AE</t>
  </si>
  <si>
    <t>中温冷水机组4--- MCHW-CH-4 --LV30B1A</t>
  </si>
  <si>
    <t>二层冷冻机房水泵等动力负荷1----LV30B2A</t>
  </si>
  <si>
    <t>三层冷冻机房水泵等动力负荷1----LV30B3A</t>
  </si>
  <si>
    <t>地下一层冷冻机房水泵等动力负荷1----LV30B5B</t>
  </si>
  <si>
    <t>二层冷冻机房水泵等动力负荷3---LV30C1A</t>
  </si>
  <si>
    <t>废水包商自带控制柜E电废水系统---LV30C2A</t>
  </si>
  <si>
    <t>地下一层冷冻机房水泵等动力负荷3---LV30C3B</t>
  </si>
  <si>
    <t>E电总箱---LV30C3C</t>
  </si>
  <si>
    <t>大宗气体纯化间----LV30D2A</t>
  </si>
  <si>
    <t>纯水系统---LV30D3A</t>
  </si>
  <si>
    <t>PCW系统---LV30D3B</t>
  </si>
  <si>
    <t>UPS主进线---LV30E3B</t>
  </si>
  <si>
    <t>大宗气体纯化间（备）---LV30E4A</t>
  </si>
  <si>
    <t>一层、二层消防总箱---LV30E5D</t>
  </si>
  <si>
    <t>消防水泵配电箱（备）----LV30B4A电消耗量</t>
  </si>
  <si>
    <t>E电总箱---LV30C3C电消耗量</t>
  </si>
  <si>
    <t>一层、二层N电总箱----LV30D1A电消耗量</t>
  </si>
  <si>
    <t>MAU1---LV30D4A</t>
  </si>
  <si>
    <t>MAU2---LV30D4B</t>
  </si>
  <si>
    <t>化学品---LV30D4C电实际供给量</t>
  </si>
  <si>
    <t>F1变电所-LV30D5D</t>
  </si>
  <si>
    <t>UPS备用线---LV30E1A电消耗量</t>
  </si>
  <si>
    <t>UPS主进线---LV30E1B电消耗量</t>
  </si>
  <si>
    <t>纯水系统---LV30E2A电实际供应量</t>
  </si>
  <si>
    <t>UPS主进线---LV30E3A电消耗量</t>
  </si>
  <si>
    <t>UPS主进线---LV30E3A</t>
  </si>
  <si>
    <t>一层、二层消防总箱---LV30E5D电消耗量</t>
  </si>
  <si>
    <t>化学品（主）---LV30E5A电消耗量</t>
  </si>
  <si>
    <t>插座、空调、杂项--LV30F1A电消耗量</t>
  </si>
  <si>
    <t>IT机柜（备）---LV30F2A电消耗量</t>
  </si>
  <si>
    <t>IT机柜（备）---LV30F2B电消耗量</t>
  </si>
  <si>
    <t>充电桩系统--LV30F3A电消耗量</t>
  </si>
  <si>
    <t>消防风机（备）--LV30F3B电消耗量</t>
  </si>
  <si>
    <t>消防风机（备）--LV30F3C电消耗量</t>
  </si>
  <si>
    <t>UPS备用回路进线--LV30F4A电消耗量</t>
  </si>
  <si>
    <t>IT机柜空调（主）---LV30F4C电消耗量</t>
  </si>
  <si>
    <t>消防电梯（备）---LV30F4E电消耗量</t>
  </si>
  <si>
    <t>配电所用箱---LV30F4F电消耗量</t>
  </si>
  <si>
    <t>备用照明---LV30F4G电消耗量</t>
  </si>
  <si>
    <t>人防电源---LV30F4H电消耗量</t>
  </si>
  <si>
    <t>消防总箱---LV30F5A电消耗量</t>
  </si>
  <si>
    <t>二层冷冻机房水泵动力负荷2---LV-40B1A</t>
  </si>
  <si>
    <t>低温冷水机组4---LV-40B1B</t>
  </si>
  <si>
    <t>三层冷冻机房水泵动力负荷2---LV-40B2A</t>
  </si>
  <si>
    <t>废水包商自带控制柜N电废水系统---LV-40B3B</t>
  </si>
  <si>
    <t>三层冷冻机房水泵动力负荷3---LV-40C1A</t>
  </si>
  <si>
    <t>大宗气预留回路---LV40C3C</t>
  </si>
  <si>
    <t>纯水系统自带控制箱---LV-40D2A</t>
  </si>
  <si>
    <t>废气处理EXH1---LV-40D3A</t>
  </si>
  <si>
    <t>废气处理EXH2---LV-40D4A</t>
  </si>
  <si>
    <t>F2变电所电总箱---LV-40D5E</t>
  </si>
  <si>
    <t>IT机柜（主)---LV-40F1A电消耗量</t>
  </si>
  <si>
    <t>IT机柜（主)---LV-40F1B电消耗量</t>
  </si>
  <si>
    <t>消防风机（主)---LV-40F2A电消耗量</t>
  </si>
  <si>
    <t>消防风机（主)---LV-40F2B电消耗量</t>
  </si>
  <si>
    <t>消防总箱（主)---LV-40F2C电消耗量</t>
  </si>
  <si>
    <t>UPS-1A-1UPS主回路进线----LV-40F3A电消耗量</t>
  </si>
  <si>
    <t>消防电梯（主）--LV40F4A电消耗量</t>
  </si>
  <si>
    <t>IT机房空调（备）---LV40F4B电消耗量</t>
  </si>
  <si>
    <t>配电室电箱（主）---LV40F4E电消耗量</t>
  </si>
  <si>
    <t>电梯---LV40F4F电消耗量</t>
  </si>
  <si>
    <t>消防电梯（主）---LV40F4G</t>
  </si>
  <si>
    <t>配用照明（主）---LV40F4J</t>
  </si>
  <si>
    <t>消防电梯（主）---LV40F4G电消耗量</t>
  </si>
  <si>
    <t>配用照明（主）---LV40F4J电消耗量</t>
  </si>
  <si>
    <t>F2E3UPS-1主进线---LV40E1A电消耗量</t>
  </si>
  <si>
    <t>F2E3UPS-2主进线---LV40E1B电消耗量</t>
  </si>
  <si>
    <t>一层、二层E电总箱---LV40E2A电消耗量</t>
  </si>
  <si>
    <t>F2E3UPS-3主进线---LV40E3A电消耗量</t>
  </si>
  <si>
    <t>F2E3UPS-4---LV40E3B电消耗量</t>
  </si>
  <si>
    <t>纯水系统自带控制柜---LV40E4A电消耗量</t>
  </si>
  <si>
    <t>三层、四层E电总箱---LV-40E5A</t>
  </si>
  <si>
    <t>三层、四层消防E电总箱---LV-40E5B</t>
  </si>
  <si>
    <t>F1变电所电总箱---LV-40E5E</t>
  </si>
  <si>
    <t>三层、四层N电总箱---LV-40D1A电消耗量</t>
  </si>
  <si>
    <t>三层、四层消防N电总箱---LV-40D4B</t>
  </si>
  <si>
    <t>一层、二层消防N电总箱---LV-40D5D</t>
  </si>
  <si>
    <t>F2变电所电总箱---LV-40D5E电消耗量</t>
  </si>
  <si>
    <t>消防水泵配电箱（主）---LV-40C1B</t>
  </si>
  <si>
    <t>UPS（主）---LV40C3A</t>
  </si>
  <si>
    <t>N电总箱---LV-40B3A</t>
  </si>
  <si>
    <t>低温离心式冷水机组——MVE40AA电消耗量</t>
  </si>
  <si>
    <t>热回收中温冷水机组——MVE40AB电消耗量</t>
  </si>
  <si>
    <t>中温冷水机组（备用）——MVE40AC电消耗量</t>
  </si>
  <si>
    <t>低温离心式冷水机组——MVE40AD电消耗量</t>
  </si>
  <si>
    <t>验证预留及备用——MVE4AE电消耗量</t>
  </si>
  <si>
    <t>电单价</t>
  </si>
  <si>
    <t>峰</t>
  </si>
  <si>
    <t>平</t>
  </si>
  <si>
    <t>谷</t>
  </si>
  <si>
    <t>输配电价</t>
  </si>
  <si>
    <t>需量电价</t>
  </si>
  <si>
    <t>容量电价</t>
  </si>
  <si>
    <t>水单价</t>
  </si>
  <si>
    <t>自来水单价</t>
  </si>
  <si>
    <t>9元/m3</t>
  </si>
  <si>
    <t>暂无</t>
  </si>
  <si>
    <t>天燃气单价</t>
  </si>
  <si>
    <t>采暖季时间</t>
  </si>
  <si>
    <t>11-3月</t>
  </si>
  <si>
    <t>采暖季单价</t>
  </si>
  <si>
    <t>3.06元/m3</t>
  </si>
  <si>
    <t>非采暖季时间</t>
  </si>
  <si>
    <t>4-10月</t>
  </si>
  <si>
    <t>非采暖季单价</t>
  </si>
  <si>
    <t>2.63元/m3</t>
  </si>
  <si>
    <t>蒸汽单价</t>
  </si>
  <si>
    <t>392元/吨</t>
  </si>
  <si>
    <t>蒸汽最低用量</t>
  </si>
  <si>
    <t>2.2t/h，52.8t/d一期二期合计</t>
  </si>
  <si>
    <t>热水单价</t>
  </si>
  <si>
    <t>热水最低用量</t>
  </si>
  <si>
    <t>30t/h，720t/d（8GJ/h）一期二期合计</t>
  </si>
  <si>
    <t>大宗气单价</t>
  </si>
  <si>
    <t>1.7元/Nm3</t>
  </si>
  <si>
    <t>0.104元/Nm3</t>
  </si>
  <si>
    <t>5.8元/Nm3</t>
  </si>
  <si>
    <t>PO2</t>
  </si>
  <si>
    <t>14.5元/Nm3</t>
  </si>
  <si>
    <t>PAR</t>
  </si>
  <si>
    <t>5.9元/Nm3</t>
  </si>
  <si>
    <t>Phe</t>
  </si>
  <si>
    <t>160元/Nm3</t>
  </si>
  <si>
    <t>5.1元/Nm3</t>
  </si>
  <si>
    <t>月设备租赁费 350万</t>
  </si>
  <si>
    <t>柴油单价</t>
  </si>
  <si>
    <t>10000/m3</t>
  </si>
  <si>
    <t>一级</t>
  </si>
  <si>
    <t>一期是否有仪表/计算</t>
  </si>
  <si>
    <t>二期是否有仪表/计算</t>
  </si>
  <si>
    <t xml:space="preserve">电 </t>
  </si>
  <si>
    <t>纯水生产线系统UPW38°水消耗量</t>
  </si>
  <si>
    <t>纯水生产线系统Rinse</t>
  </si>
  <si>
    <t>纯水验证线系统UPW38°水消耗量</t>
  </si>
  <si>
    <t>暂无资料</t>
  </si>
  <si>
    <t>CUS中央动力系统</t>
  </si>
  <si>
    <t>天然气系统天然气消耗量</t>
  </si>
  <si>
    <t>柴油系统柴油消耗量</t>
  </si>
  <si>
    <t>中水</t>
  </si>
  <si>
    <t>冷却水系统自来水消耗量</t>
  </si>
  <si>
    <t>热水（90°C）系统</t>
  </si>
  <si>
    <t>热水（90°C）系统电消耗量</t>
  </si>
  <si>
    <t>热水（90°C）系统自来水消耗量</t>
  </si>
  <si>
    <t>热水（90°C）系统RO水消耗量</t>
  </si>
  <si>
    <t>热水（38℃）系统电消耗量</t>
  </si>
  <si>
    <t>热水（38℃）系统自来水消耗量</t>
  </si>
  <si>
    <t>热水（38℃）系统RO水消耗量</t>
  </si>
  <si>
    <t>热水（90℃）</t>
  </si>
  <si>
    <t>热水（38℃）系统热水（90℃）消耗量</t>
  </si>
  <si>
    <t>热水（38℃）系统市政热水消耗量</t>
  </si>
  <si>
    <t>FAB一般空调系统（NMAU、AHU）自来水消耗量</t>
  </si>
  <si>
    <t>FAB一般空调系统（NMAU、AHU）90℃水消耗量</t>
  </si>
  <si>
    <t>FAB一般空调系统（NMAU、AHU）RO水消耗量</t>
  </si>
  <si>
    <t>CUB一般空调系统（NMAU、AHU、FCU）电消耗量</t>
  </si>
  <si>
    <t>CUB一般空调系统（NMAU、AHU、FCU）90℃水消耗量</t>
  </si>
  <si>
    <t>CUB一般空调系统（NMAU、AHU、FCU）6℃水消耗量</t>
  </si>
  <si>
    <t>CUB一般空调系统（NMAU、AHU、FCU）RO水消耗量</t>
  </si>
  <si>
    <t>CUB一般排风系统（事故排、一般排）电消耗量</t>
  </si>
  <si>
    <t>PMD一般空调系统（NMAU、AHU、FCU）自来水消耗量</t>
  </si>
  <si>
    <t>PMD一般空调系统（NMAU、AHU、FCU）90℃水消耗量</t>
  </si>
  <si>
    <t>PMD一般空调系统（NMAU、AHU、FCU）12℃水消耗量</t>
  </si>
  <si>
    <t>PMD厨房一般排风系统电消耗量</t>
  </si>
  <si>
    <t>HPM/SGS一般空调系统（NMAU、AHU、FCU）电消耗量</t>
  </si>
  <si>
    <t>HPM/SGS一般空调系统（NMAU、AHU、FCU）自来水消耗量</t>
  </si>
  <si>
    <t>HPM/SGS一般空调系统（NMAU、AHU、FCU）RO水消耗量</t>
  </si>
  <si>
    <t>HPM/SGS一般空调系统（NMAU、AHU、FCU）90°C水消耗量</t>
  </si>
  <si>
    <t>STIC_FAB_ASXENERGY_POWER_CONSUMPTION</t>
  </si>
  <si>
    <t>DCC系统12°C水消耗量</t>
  </si>
  <si>
    <t>DIFF电消耗量</t>
  </si>
  <si>
    <t>ETCH电消耗量</t>
  </si>
  <si>
    <t>PVD/CVD电消耗量</t>
  </si>
  <si>
    <t>WET电消耗量</t>
  </si>
  <si>
    <t>总务</t>
  </si>
  <si>
    <t>( if F2_CR_FAB_4_MAU01_TCV04.STATE.FBK.VALUE
 ＞ 2 ， 1.2*1.005*(F2_CR_FAB_4_MAU01_TMT02_TT.STATE.VAL_IN.VALUE
-F2_CR_FAB_4_MAU01_EN02_TT.STATE.VAL_IN.VALUE
)*( ( F2_CR_FAB_4_MAU01_FT01.STATE.VAL_IN.VALUE )/3600 )</t>
  </si>
  <si>
    <t>( if F2_CR_FAB_4_MAU02_TCV04.STATE.FBK.VALUE
＞ 2 ， 1.2*1.005*(F2_CR_FAB_4_MAU02_TMT02_TT.STATE.VAL_IN.VALUE
-F2_CR_FAB_4_MAU02_EN02_TT.STATE.VAL_IN.VALUE
)*( ( F2_CR_FAB_4_MAU02_FT01.STATE.VAL_IN.VALUE)/3600 )</t>
  </si>
  <si>
    <t>( if F2_CR_FAB_4_MAU03_TCV04.STATE.FBK.VALUE
 ＞ 2 ， 1.2*1.005*(F2_CR_FAB_4_MAU03_TMT02_TT.STATE.VAL_IN.VALUE
-F2_CR_FAB_4_MAU03_EN02_TT.STATE.VAL_IN.VALUE
)*( ( F2_CR_FAB_4_MAU03_FT01.STATE.VAL_IN.VALUE )/3600 )</t>
  </si>
  <si>
    <t>( if F2_CR_FAB_4_MAU04_TCV04.STATE.FBK.VALUE
＞ 2 ， 1.2*1.005*(F2_CR_FAB_4_MAU04_TMT02_TT.STATE.VAL_IN.VALUE
-F2_CR_FAB_4_MAU04_EN02_TT.STATE.VAL_IN.VALUE
)*( ( F2_CR_FAB_4_MAU04_FT01.STATE.VAL_IN.VALUE)/3600 )</t>
  </si>
  <si>
    <t>( if F2_CR_FAB_4_MAU05_TCV04.STATE.FBK.VALUE
＞ 2 ， 1.2*1.005*(F2_CR_FAB_4_MAU05_TMT02_TT.STATE.VAL_IN.VALUE
-F2_CR_FAB_4_MAU05_EN02_TT.STATE.VAL_IN.VALUE
)*( ( F2_CR_FAB_4_MAU05_FT01.STATE.VAL_IN.VALUE )/3600 )</t>
  </si>
  <si>
    <t>一级菜单</t>
  </si>
  <si>
    <t>二级菜单</t>
  </si>
  <si>
    <t>需求</t>
  </si>
  <si>
    <t>优先级</t>
  </si>
  <si>
    <t>要求UAT时间</t>
  </si>
  <si>
    <t>后端开发人天预估</t>
  </si>
  <si>
    <t>前端开发</t>
  </si>
  <si>
    <t>前端开始时间</t>
  </si>
  <si>
    <t>前端结束时间</t>
  </si>
  <si>
    <t>前端进度</t>
  </si>
  <si>
    <t>后端开发</t>
  </si>
  <si>
    <t>后端开始时间</t>
  </si>
  <si>
    <t>后端结束时间</t>
  </si>
  <si>
    <t>后端进度</t>
  </si>
  <si>
    <t>能源总览</t>
  </si>
  <si>
    <t>页面风格需要与全平台保持一致，白底；大屏保持现有风格不变</t>
  </si>
  <si>
    <t>P2</t>
  </si>
  <si>
    <t>2024年4月22</t>
  </si>
  <si>
    <t>@甘志军</t>
  </si>
  <si>
    <t>各能源费用当月费用改成上月费用</t>
  </si>
  <si>
    <t>P1</t>
  </si>
  <si>
    <t>@张天越</t>
  </si>
  <si>
    <t>总览页面-蒸汽新增切换GJ，热水新增切换t</t>
  </si>
  <si>
    <t>总览页面-蒸汽和热水柱状图与上方显示的单位保持一致</t>
  </si>
  <si>
    <t>蒸汽/热水Tab页面-左上方总量 蒸汽量新增切换GJ，热水量新增切换t</t>
  </si>
  <si>
    <t>蒸汽/热水Tab页面-供热趋势 新增蒸汽和热水的t的趋势数据，这个图4个曲线，2个纵坐标</t>
  </si>
  <si>
    <t>总览页面-区分等价值和当量值</t>
  </si>
  <si>
    <t>2024年5月20</t>
  </si>
  <si>
    <t>实现电的负荷（按KVA单位实现）</t>
  </si>
  <si>
    <t>实现各个能源负荷的热力图</t>
  </si>
  <si>
    <t>实现导出功能</t>
  </si>
  <si>
    <t>全厂可点击，点击全厂显示厂务、机台、其他的数据</t>
  </si>
  <si>
    <t>实现再生水、6°C水、16°C水、38°C水、90°C水的消耗量计量</t>
  </si>
  <si>
    <t>左侧树默认展示到系统级</t>
  </si>
  <si>
    <t>耗能列表列宽优化，名称尽可能显示完整</t>
  </si>
  <si>
    <t>左侧树默认展示到子系统</t>
  </si>
  <si>
    <t>总产出和能耗+单位产量能耗 2个tab 汇总到一个tab页面里,tab名称为能效计量</t>
  </si>
  <si>
    <t>张天越</t>
  </si>
  <si>
    <t>原相关指标，改名称为能效参数</t>
  </si>
  <si>
    <t>进入页面查询时间范围近12个月</t>
  </si>
  <si>
    <t>按月时有同比环比，同比比上年，环比比上月</t>
  </si>
  <si>
    <t>利用率</t>
  </si>
  <si>
    <t>能流图</t>
  </si>
  <si>
    <t>能流图上可以通过开关选择是否显示个节点的利用率数据</t>
  </si>
  <si>
    <t>电能流数据有2个节点的名字需要更新，详见能源基础数据</t>
  </si>
  <si>
    <t>水、蒸汽热水、大宗气能流数据更新</t>
  </si>
  <si>
    <t>能流图节点上新增关键仪表标识及显示</t>
  </si>
  <si>
    <t>能源监控</t>
  </si>
  <si>
    <t>能耗事件</t>
  </si>
  <si>
    <t>关联分析TAB里消耗量和温度的数据展示</t>
  </si>
  <si>
    <t>负荷事件</t>
  </si>
  <si>
    <t>关联分析TAB里负荷率和温度的数据展示</t>
  </si>
  <si>
    <t>平衡事件</t>
  </si>
  <si>
    <t>关联分析TAB里损耗量和温度的数据展示</t>
  </si>
  <si>
    <t>实现下钻分析功能</t>
  </si>
  <si>
    <t>监控配置</t>
  </si>
  <si>
    <t>配置指标从指标库选择</t>
  </si>
  <si>
    <t>能源费用</t>
  </si>
  <si>
    <t>总览页面-实现导出功能</t>
  </si>
  <si>
    <t>各能源tab页面-实现导出功能</t>
  </si>
  <si>
    <t>消耗成本</t>
  </si>
  <si>
    <t>左侧树状图与消耗计量保持一致，数结构一致，样式一致</t>
  </si>
  <si>
    <t>趋势图的图例复选框样式与UI统一规范一致，与消耗计量的图例的样式一样</t>
  </si>
  <si>
    <t>实现再生水、6°C水、16°C水、38°C水、90°C水的耗量计量</t>
  </si>
  <si>
    <t>实现成本考核</t>
  </si>
  <si>
    <t>能效费用</t>
  </si>
  <si>
    <t>按月有同比环比，按年有环比无同比</t>
  </si>
  <si>
    <t>费用核算</t>
  </si>
  <si>
    <t>单价维护</t>
  </si>
  <si>
    <t>能源绩效</t>
  </si>
  <si>
    <t>绩效基准</t>
  </si>
  <si>
    <t>实现成本绩效基准配置</t>
  </si>
  <si>
    <t>产品产量</t>
  </si>
  <si>
    <t>进入页面 用全站统一风格，显示全量数据，列表根据时间倒叙排列</t>
  </si>
  <si>
    <t>编辑的表单与新增表单一样，仅有新增时的值</t>
  </si>
  <si>
    <t>能源预测</t>
  </si>
  <si>
    <t>需求预测</t>
  </si>
  <si>
    <t>负荷预测</t>
  </si>
  <si>
    <t>费用预测</t>
  </si>
  <si>
    <t>节能分析</t>
  </si>
  <si>
    <t>能源报表</t>
  </si>
  <si>
    <t>费用报表</t>
  </si>
  <si>
    <t>能源数据一览表</t>
  </si>
  <si>
    <t>能源数据一览表，自动获取平台上已有的计量数据，支持人工修改</t>
  </si>
  <si>
    <t>风险及机遇</t>
  </si>
  <si>
    <t>增删改查风险及机遇</t>
  </si>
  <si>
    <t>基础数据</t>
  </si>
  <si>
    <t>( if  F2_GHVAC_HPM_1_NMAU01_TCV01_FBK.STATE.VAL_IN.VALUE
＞ 2，（F2_GHVAC_HPM_1_NMAU01_TT03.STATE.VAL_IN.VALUE
-F2_GHVAC_HPM_1_NMAU01_TT04.STATE.VAL_IN.VALUE )
*1.2*1.005*13000/3600 )</t>
  </si>
  <si>
    <t>( if  F2_GHVAC_SGS_1_NMAU01_TCV01_FBK.STATE.VAL_IN.VALUE
＞ 2，                                                                                                                                               （F2_GHVAC_SGS_1_NMAU01_TT03.STATE.VAL_IN.VALUE
-F2_GHVAC_SGS_1_NMAU01_TT04.STATE.VAL_IN.VALUE )
*1.2*1.005*17000/3600 )</t>
  </si>
  <si>
    <t>( if  F2_GHVAC_HPM_1_NMAU02_TCV01_FBK.STATE.VAL_IN.VALUE
＞ 2，（F2_GHVAC_HPM_1_NMAU02_TT03.STATE.VAL_IN.VALUE
-F2_GHVAC_HPM_1_NMAU02_TT04.STATE.VAL_IN.VALUE )
*1.2*1.005*13000/3600 )</t>
  </si>
  <si>
    <t>( if  F2_GHVAC_SGS_1_NMAU02_TCV01_FBK.STATE.VAL_IN.VALUE
＞ 2，（F2_GHVAC_SGS_1_NMAU02_TT03.STATE.VAL_IN.VALUE
-F2_GHVAC_SGS_1_NMAU02_TT04.STATE.VAL_IN.VALUE )
*1.2*1.005*17000/3600 )</t>
  </si>
  <si>
    <t>( if  F2_GHVAC_FAB_1_NMAU04_TCV01_FBK.STATE.VAL_IN.VALUE
＞ 2，（F2_GHVAC_FAB_1_NMAU04_TT03.STATE.VAL_IN.VALUE
-F2_GHVAC_FAB_1_NMAU04_TT04.STATE.VAL_IN.VALUE  ）
*1.2*1.005*( (F2_GHVAC_FAB_1_NMAU04_FAN01_FRE.STATE.VAL_IN.VALUE
/50*8160)+12240)/3600 )</t>
  </si>
  <si>
    <t>( if  F2_GHVAC_FAB_1_NMAU05_TCV01_FBK.STATE.VAL_IN.VALUE
＞ 2，（F2_GHVAC_FAB_1_NMAU05_TT03.STATE.VAL_IN.VALUE
-F2_GHVAC_FAB_1_NMAU05_TT04.STATE.VAL_IN.VALUE  ）
*1.2*1.005*( (F2_GHVAC_FAB_1_NMAU05_FAN01_FRE.STATE.VAL_IN.VALUE/50
*8160)+12240)/3600 )</t>
  </si>
  <si>
    <t>( if  F2_GHVAC_FAB_1_NMAU06_TCV01_FBK.STATE.VAL_IN.VALUE
＞ 2，（F2_GHVAC_FAB_1_NMAU06_TT03.STATE.VAL_IN.VALUE
-F2_GHVAC_FAB_1_NMAU06_TT04.STATE.VAL_IN.VALUE  ）
*1.2*1.005*( (F2_GHVAC_FAB_1_NMAU06_FAN01_FRE.STATE.VAL_IN.VALUE/50
*8160)+12240)/3600 )</t>
  </si>
  <si>
    <t>AHU</t>
  </si>
  <si>
    <t>( if  F2_GHVAC_FAB_B1_AHU18_TCV02_FBK.STATE.VAL_IN.VALUE
＞ 2，（F2_GHVAC_FAB_1_ROOM01_TT01.STATE.VAL_IN.VALUE
-F2_GHVAC_FAB_1_NMAU06_TT03.STATE.VAL_IN.VALUE  ）
*1.2*1.005*6500/3600 )</t>
  </si>
  <si>
    <t>( if F2_CR_FAB_4_MAU01_TCV01_AI.STATE.VAL_IN.VALUE ＞ 3.5 ， 1.2*1.005*(F2_CR_FAB_4_MAU01_TT01.STATE.VAL_IN.VALUE - F2_CR_FAB_4_MAU01_TMT01_TT.STATE.VAL_IN.VALUE）*( (F2_CR_FAB_4_MAU01_FT01.STATE.VAL_IN.VALUE)/3600 )</t>
  </si>
  <si>
    <t>( if F2_CR_FAB_4_MAU02_TCV01_AI.STATE.VAL_IN.VALUE ＞ 3.5 ， 1.2*1.005*(F2_CR_FAB_4_MAU02_TT01.STATE.VAL_IN.VALUE - F2_CR_FAB_4_MAU02_TMT01_TT.STATE.VAL_IN.VALUE）*( (F2_CR_FAB_4_MAU02_FT01.STATE.VAL_IN.VALUE)/3600 )</t>
  </si>
  <si>
    <t>( if F2_CR_FAB_4_MAU03_TCV01_AI.STATE.VAL_IN.VALUE ＞ 3.5 ， 1.2*1.005*(F2_CR_FAB_4_MAU03_TT01.STATE.VAL_IN.VALUE - F2_CR_FAB_4_MAU03_TMT01_TT.STATE.VAL_IN.VALUE）*( (F2_CR_FAB_4_MAU03_FT01.STATE.VAL_IN.VALUE)/3600 )</t>
  </si>
  <si>
    <t>( if F2_CR_FAB_4_MAU04_TCV01_AI.STATE.VAL_IN.VALUE ＞ 3.5 ， 1.2*1.005*(F2_CR_FAB_4_MAU04_TT01.STATE.VAL_IN.VALUE - F2_CR_FAB_4_MAU04_TMT01_TT.STATE.VAL_IN.VALUE）*( (F2_CR_FAB_4_MAU04_FT01.STATE.VAL_IN.VALUE)/3600 )</t>
  </si>
  <si>
    <t>( if F2_CR_FAB_4_MAU05_TCV01_AI.STATE.VAL_IN.VALUE ＞ 3.5 ， 1.2*1.005*(F2_CR_FAB_4_MAU05_TT01.STATE.VAL_IN.VALUE - F2_CR_FAB_4_MAU05_TMT01_TT.STATE.VAL_IN.VALUE）*( (F2_CR_FAB_4_MAU05_FT01.STATE.VAL_IN.VALUE)/3600 )</t>
  </si>
  <si>
    <t>功能描述</t>
  </si>
  <si>
    <t>数据来源</t>
  </si>
  <si>
    <t>面向用户</t>
  </si>
  <si>
    <t xml:space="preserve">整合能源供给、负荷、消耗、费用、异常事件等关键数据，实现“一屏统览”。
</t>
  </si>
  <si>
    <t>SCADA、巡检抄表</t>
  </si>
  <si>
    <t>厂务主管、HES主管</t>
  </si>
  <si>
    <t>电、自来水、再生水、天然气、蒸汽热水、大宗气能源供给数据分类计量及分析；对6大能源实际供给量实时监测</t>
  </si>
  <si>
    <t>厂务工程师  HSE</t>
  </si>
  <si>
    <t>分析实际供给负荷，并对负荷监控预警，保障能源供给安全</t>
  </si>
  <si>
    <t>通过构建覆盖水、电、燃气、蒸汽、压缩空气等全能源介质的计量网络，部署智能计量终端（含智能电表、流量计、热量表等），实现全厂能源消耗多层级计量汇总及分析，支持全厂级、次级用能单元、系统/子系统各层级的灵活汇总统计</t>
  </si>
  <si>
    <t>计量系统单位产量消耗能源，能效参数数据分析，为提高能效转化率提供数据基础，深层挖掘能效增减原因，为提高能效提供智慧化策略建议</t>
  </si>
  <si>
    <t>分别对电、水、蒸汽/热水，能源供给量到终端用户的消耗量计算，分析能源终端利用率</t>
  </si>
  <si>
    <t>分别对电、水、蒸汽、热水、能源从供给源头到终端用户流向网络绘制，能源流向具象化。计量能源输入、输出及损失量，并可查询所有下游用户及下游用户的消耗占比。数据化呈现能源流向。</t>
  </si>
  <si>
    <t xml:space="preserve">对监控异常事件建立分析数据模型，提供事件分析数据，为解决异常提供数据支撑；支持异常事件全过程的闭环处理。
</t>
  </si>
  <si>
    <t>对总能耗、供给负荷、能源损耗监控，支持监控周期灵活配置；</t>
  </si>
  <si>
    <t>电、自来水、再生水、天然气、蒸汽热水、大宗气能源供给费用分类计量及分析</t>
  </si>
  <si>
    <t>SCADA、巡检抄表、IFP输入</t>
  </si>
  <si>
    <t>实现全厂能源消耗费用的多层级计量汇总及分析，支持全厂级、次级用能单元、系统/子系统各层级的灵活汇总统计</t>
  </si>
  <si>
    <t>计量系统单位产量消耗能源费用</t>
  </si>
  <si>
    <t>市政结算费用记录，结算单资料存档，提供实际结算费用与计量费用的对比</t>
  </si>
  <si>
    <t>电、自来水、再生水、天然气、蒸汽热水、大宗气单价数据维护</t>
  </si>
  <si>
    <t>IFP输入</t>
  </si>
  <si>
    <t>电、自来水、再生水、天然气、蒸汽热水、大宗气未来费用预测</t>
  </si>
  <si>
    <t>电、自来水、再生水、天然气、蒸汽热水、大宗气未来需求供给量预测</t>
  </si>
  <si>
    <t>电、自来水、再生水、天然气、蒸汽热水、大宗气未来供给负荷预测</t>
  </si>
  <si>
    <t>对节能减排执行措施执行前后的能源消耗数据对比分析，衡量节能减排措施的有效性。</t>
  </si>
  <si>
    <t>基于能源目标，对单位产品综合能耗、单位产品单项能源能耗计算；
对厂务用能进行能源目标考核。</t>
  </si>
  <si>
    <t>产品产量数据维护</t>
  </si>
  <si>
    <t>能源目标</t>
  </si>
  <si>
    <t>对能源绩效计量指标，建立目标值；并基于历史数据计算能源目标分摊比例</t>
  </si>
  <si>
    <t>固定统计报表</t>
  </si>
  <si>
    <t>能源风险及机遇台账管理</t>
  </si>
  <si>
    <t>HSE</t>
  </si>
  <si>
    <t>数据一览表</t>
  </si>
  <si>
    <t>能源折标煤系统、碳排放系统、热水焓值、蒸汽焓值基础数据的维护。</t>
  </si>
  <si>
    <t>厂务工程师</t>
  </si>
  <si>
    <t>蒸汽焓值表</t>
  </si>
  <si>
    <t>热水焓值</t>
  </si>
  <si>
    <t>物料焓值功率转换</t>
  </si>
  <si>
    <t>@郭征鹏</t>
  </si>
  <si>
    <t>温度°C</t>
  </si>
  <si>
    <t>压力MPa</t>
  </si>
  <si>
    <t>焓值  GJ/t</t>
  </si>
  <si>
    <t>备注</t>
  </si>
  <si>
    <t>出水温度</t>
  </si>
  <si>
    <t>进出焓值差</t>
  </si>
  <si>
    <t>物料</t>
  </si>
  <si>
    <t>蒸汽进</t>
  </si>
  <si>
    <t>90°C</t>
  </si>
  <si>
    <t>蒸汽出</t>
  </si>
  <si>
    <t>38°C</t>
  </si>
  <si>
    <t>蒸汽焓差</t>
  </si>
  <si>
    <t>12°C</t>
  </si>
  <si>
    <t>中温冷冻水</t>
  </si>
  <si>
    <t>6°C</t>
  </si>
  <si>
    <t>低温冷冻水</t>
  </si>
  <si>
    <t>18°C</t>
  </si>
  <si>
    <t>1m³=1t</t>
  </si>
  <si>
    <t>见热水焓值表</t>
  </si>
  <si>
    <t>1GJ=277.778kW</t>
  </si>
  <si>
    <t>60°C</t>
  </si>
  <si>
    <t>m³-GJ</t>
  </si>
  <si>
    <t>m³-kW</t>
  </si>
  <si>
    <t>kW-GJ</t>
  </si>
  <si>
    <t>28°C</t>
  </si>
  <si>
    <t>130°C</t>
  </si>
  <si>
    <t>120°C</t>
  </si>
  <si>
    <t>市政热水进</t>
  </si>
  <si>
    <t>80°C</t>
  </si>
  <si>
    <t>市政热水出</t>
  </si>
  <si>
    <t>市政热水焓差</t>
  </si>
  <si>
    <t>90°C热水m³转换为t</t>
  </si>
  <si>
    <t>38℃</t>
  </si>
  <si>
    <t>12℃</t>
  </si>
  <si>
    <t>6℃</t>
  </si>
  <si>
    <t>zhengqi</t>
  </si>
  <si>
    <t>90℃热水立方米转换焓值*0.96554*0.12578</t>
  </si>
  <si>
    <t xml:space="preserve">1A_1_NMAUAH1_TCV2_I_AI_HMI_4659_CALCULATE  </t>
  </si>
  <si>
    <t>温差点位反了</t>
  </si>
  <si>
    <t xml:space="preserve">1A_4_MAU001_TCV02_I_AI_HMI_3406_CALCULATE  </t>
  </si>
  <si>
    <t xml:space="preserve">（1A_4_MAU001_FT01_I_AI_HMI*1.2/3600）*（1A_4_MAU001_TCV01_PID_PV - 1A_4_MAU001_TCV02_PID_PV  ）*0.0036
</t>
  </si>
  <si>
    <t>1.01*1A_4_MAU001_MT03_T_AI_HMI+0.001*(621.98*(1A_4_MAU001_MT03_H_AI_HMI*0.61078*exp((17.27*1A_4_MAU001_MT03_T_AI_HMI)/(1A_4_MAU001_MT03_T_AI_HMI+237.3))))/(101.325-(1A_4_MAU001_MT03_H_AI_HMI*0.61078*exp((17.27*1A_4_MAU001_MT03_T_AI_HMI)/(1A_4_MAU001_MT03_T_AI_HMI+237.3))))*(2501+1.84*1A_4_MAU001_MT03_T_AI_HMI)</t>
  </si>
  <si>
    <t>1.01*1A_4_MAU002_MT03_T_AI_HMI+0.001*(621.98*(1A_4_MAU002_MT03_H_AI_HMI*0.61078*exp((17.27*1A_4_MAU002_MT03_T_AI_HMI)/(1A_4_MAU002_MT03_T_AI_HMI+237.3))))/(101.325-(1A_4_MAU002_MT03_H_AI_HMI*0.61078*exp((17.27*1A_4_MAU002_MT03_T_AI_HMI)/(1A_4_MAU002_MT03_T_AI_HMI+237.3))))*(2501+1.84*1A_4_MAU002_MT03_T_AI_HMI)</t>
  </si>
  <si>
    <t>1A_4_MAU001_TCV02_PID_PV
1A_4_MAU002_TCV02_PID_PV
1A_4_MAU003_TCV02_PID_PV
1A_4_MAU004_TCV02_PID_PV
1A_4_MAU005_TCV02_PID_PV</t>
  </si>
  <si>
    <t>1.01*1A_4_MAU003_MT03_T_AI_HMI+0.001*(621.98*(1A_4_MAU003_MT03_H_AI_HMI*0.61078*exp((17.27*1A_4_MAU003_MT03_T_AI_HMI)/(1A_4_MAU003_MT03_T_AI_HMI+237.3))))/(101.325-(1A_4_MAU003_MT03_H_AI_HMI*0.61078*exp((17.27*1A_4_MAU003_MT03_T_AI_HMI)/(1A_4_MAU003_MT03_T_AI_HMI+237.3))))*(2501+1.84*1A_4_MAU003_MT03_T_AI_HMI)</t>
  </si>
  <si>
    <t>1.01*1A_4_MAU004_MT03_T_AI_HMI+0.001*(621.98*(1A_4_MAU004_MT03_H_AI_HMI*0.61078*exp((17.27*1A_4_MAU004_MT03_T_AI_HMI)/(1A_4_MAU004_MT03_T_AI_HMI+237.3))))/(101.325-(1A_4_MAU004_MT03_H_AI_HMI*0.61078*exp((17.27*1A_4_MAU004_MT03_T_AI_HMI)/(1A_4_MAU004_MT03_T_AI_HMI+237.3))))*(2501+1.84*1A_4_MAU004_MT03_T_AI_HMI)</t>
  </si>
  <si>
    <t>1.01*1A_4_MAU005_MT03_T_AI_HMI+0.001*(621.98*(1A_4_MAU005_MT03_H_AI_HMI*0.61078*exp((17.27*1A_4_MAU005_MT03_T_AI_HMI)/(1A_4_MAU005_MT03_T_AI_HMI+237.3))))/(101.325-(1A_4_MAU005_MT03_H_AI_HMI*0.61078*exp((17.27*1A_4_MAU005_MT03_T_AI_HMI)/(1A_4_MAU005_MT03_T_AI_HMI+237.3))))*(2501+1.84*1A_4_MAU005_MT03_T_AI_HMI)</t>
  </si>
  <si>
    <t>能源数据一览表：</t>
  </si>
  <si>
    <t>监测对象</t>
  </si>
  <si>
    <t>监测项目</t>
  </si>
  <si>
    <t>单位</t>
  </si>
  <si>
    <t>责任部门</t>
  </si>
  <si>
    <t>逻辑说明（仅逻辑说明，不显示在报表中）</t>
  </si>
  <si>
    <t>合计</t>
  </si>
  <si>
    <t>区域：</t>
  </si>
  <si>
    <t>生产运营单元</t>
  </si>
  <si>
    <t>工序/系统：</t>
  </si>
  <si>
    <t>设备/管理：</t>
  </si>
  <si>
    <t>照明系统</t>
  </si>
  <si>
    <t>能源管理环节：</t>
  </si>
  <si>
    <t>能源采购</t>
  </si>
  <si>
    <t>能源种类：</t>
  </si>
  <si>
    <t>创新中心
一期</t>
  </si>
  <si>
    <t>电消耗</t>
  </si>
  <si>
    <t>FAC_EE</t>
  </si>
  <si>
    <t>行政办公单元</t>
  </si>
  <si>
    <t>FA（失效分析实验室）</t>
  </si>
  <si>
    <t>冷却系统</t>
  </si>
  <si>
    <t>能源转换</t>
  </si>
  <si>
    <t>水消耗</t>
  </si>
  <si>
    <t>FAC_WA</t>
  </si>
  <si>
    <t>附属设备</t>
  </si>
  <si>
    <t>设备维护&amp;保养</t>
  </si>
  <si>
    <t>能源配送</t>
  </si>
  <si>
    <t>天然气消耗</t>
  </si>
  <si>
    <t>FAC_ME</t>
  </si>
  <si>
    <t>生产计划安排</t>
  </si>
  <si>
    <t>能源使用</t>
  </si>
  <si>
    <t>废气处理</t>
  </si>
  <si>
    <t>CW系统</t>
  </si>
  <si>
    <t>余热余压利用</t>
  </si>
  <si>
    <t>氢气消耗</t>
  </si>
  <si>
    <t>FAC_GC</t>
  </si>
  <si>
    <t>仓库</t>
  </si>
  <si>
    <t>设备维护</t>
  </si>
  <si>
    <t>氮气消耗</t>
  </si>
  <si>
    <t>废水处理</t>
  </si>
  <si>
    <t>设备日常维护</t>
  </si>
  <si>
    <t>其它</t>
  </si>
  <si>
    <t>氧气消耗</t>
  </si>
  <si>
    <t>变配电室</t>
  </si>
  <si>
    <t>PM计划安排</t>
  </si>
  <si>
    <t>氦气消耗</t>
  </si>
  <si>
    <t>气体化学房间</t>
  </si>
  <si>
    <t>Drain排改造</t>
  </si>
  <si>
    <t>二氧化碳消耗</t>
  </si>
  <si>
    <t>变压器</t>
  </si>
  <si>
    <t>压缩空气消耗</t>
  </si>
  <si>
    <t>空气处理</t>
  </si>
  <si>
    <t>排风风机</t>
  </si>
  <si>
    <t>片</t>
  </si>
  <si>
    <t>MFG</t>
  </si>
  <si>
    <t>能源绩效-产品产量</t>
  </si>
  <si>
    <t>照明灯</t>
  </si>
  <si>
    <t>综合能耗（当量值）</t>
  </si>
  <si>
    <t>tce</t>
  </si>
  <si>
    <t>ISEP</t>
  </si>
  <si>
    <t>冷冻水</t>
  </si>
  <si>
    <t>电容柜</t>
  </si>
  <si>
    <t>综合能耗（等价值）</t>
  </si>
  <si>
    <t>水处理</t>
  </si>
  <si>
    <t>开关柜</t>
  </si>
  <si>
    <t>产值</t>
  </si>
  <si>
    <t>万元</t>
  </si>
  <si>
    <t>FA</t>
  </si>
  <si>
    <t>输入</t>
  </si>
  <si>
    <t>办公室</t>
  </si>
  <si>
    <t>空调</t>
  </si>
  <si>
    <t>单位产值能耗（当量值）</t>
  </si>
  <si>
    <t>tce/万元</t>
  </si>
  <si>
    <t>会议室</t>
  </si>
  <si>
    <t>风机</t>
  </si>
  <si>
    <t>单位产品综合能耗（当量值）</t>
  </si>
  <si>
    <t>tce/片</t>
  </si>
  <si>
    <t>茶水间</t>
  </si>
  <si>
    <t>滤网</t>
  </si>
  <si>
    <t>生产单元（机台侧）</t>
  </si>
  <si>
    <t>消耗计量-机台节点电消耗总量</t>
  </si>
  <si>
    <t>卫生间</t>
  </si>
  <si>
    <t>照明</t>
  </si>
  <si>
    <t>水消耗耗</t>
  </si>
  <si>
    <t>消耗计量-机台节点自来水+再生水消耗总量</t>
  </si>
  <si>
    <t>办公区</t>
  </si>
  <si>
    <t>电叉车</t>
  </si>
  <si>
    <t>LPG叉车</t>
  </si>
  <si>
    <t>泵</t>
  </si>
  <si>
    <t>搅拌电机</t>
  </si>
  <si>
    <t>吹脱风机</t>
  </si>
  <si>
    <t>冷却塔</t>
  </si>
  <si>
    <t>水泵</t>
  </si>
  <si>
    <t>冰机</t>
  </si>
  <si>
    <t>单位产量电耗</t>
  </si>
  <si>
    <t>kWh/片</t>
  </si>
  <si>
    <t>氮封水箱</t>
  </si>
  <si>
    <t>电脑</t>
  </si>
  <si>
    <t>饮水机</t>
  </si>
  <si>
    <t>动力供应单元（厂务侧）</t>
  </si>
  <si>
    <t>消耗计量-厂务节点电消耗总量</t>
  </si>
  <si>
    <t>卫生间洗手盆</t>
  </si>
  <si>
    <t>消耗计量-厂务节点自来水+再生水消耗总量</t>
  </si>
  <si>
    <t>电脑、瘦客户机、显示器</t>
  </si>
  <si>
    <t>电脑、投影仪、电视</t>
  </si>
  <si>
    <t>打印机</t>
  </si>
  <si>
    <t>压缩空气消耗（m³）</t>
  </si>
  <si>
    <t>单位产品电耗</t>
  </si>
  <si>
    <t>行政办公及其他单元</t>
  </si>
  <si>
    <t>消耗计量-其他节点电消耗总量</t>
  </si>
  <si>
    <t>水耗(t）</t>
  </si>
  <si>
    <t>消耗计量-其他节点自来水+再生水消耗总量</t>
  </si>
  <si>
    <t>单位面积电耗（kwh/㎡）</t>
  </si>
  <si>
    <t>kWh/m³</t>
  </si>
  <si>
    <t>人均水耗（m³/人）</t>
  </si>
  <si>
    <t>m³/人</t>
  </si>
  <si>
    <t>市政进线MV10</t>
  </si>
  <si>
    <t>市政电表手动抄表</t>
  </si>
  <si>
    <t>市政进线MV20</t>
  </si>
  <si>
    <t>市政进线MV30</t>
  </si>
  <si>
    <t>市政进线MV40</t>
  </si>
  <si>
    <t>创新中心
二期</t>
  </si>
  <si>
    <t>市政进线MV50</t>
  </si>
  <si>
    <t>市政进线MV60</t>
  </si>
  <si>
    <t>功能点</t>
  </si>
  <si>
    <t>导出文件名称</t>
  </si>
  <si>
    <t>导出模板</t>
  </si>
  <si>
    <t>列表excel导出</t>
  </si>
  <si>
    <t>供给负荷（页面查询时间范围）_导出时间</t>
  </si>
  <si>
    <t>模板列</t>
  </si>
  <si>
    <t>能源</t>
  </si>
  <si>
    <t>最大供给量</t>
  </si>
  <si>
    <t>实际最高负荷</t>
  </si>
  <si>
    <t>最高负荷率</t>
  </si>
  <si>
    <t>负荷状态</t>
  </si>
  <si>
    <t>时间范围</t>
  </si>
  <si>
    <t>列说明</t>
  </si>
  <si>
    <t>曲线excel导出</t>
  </si>
  <si>
    <t>供给负荷明细（页面查询时间范围）_导出时间</t>
  </si>
  <si>
    <t>日期</t>
  </si>
  <si>
    <t>横坐标对应的时间</t>
  </si>
  <si>
    <t>热力图excel导出</t>
  </si>
  <si>
    <t>供给负荷热力图明细（20250207_20250506）_202503010913.xlsx</t>
  </si>
  <si>
    <t>月份</t>
  </si>
  <si>
    <t>实际最大供给量</t>
  </si>
  <si>
    <t>负荷率</t>
  </si>
  <si>
    <t>耗能列表excel导出</t>
  </si>
  <si>
    <t>耗能列表（页面查询时间范围）_导出时间</t>
  </si>
  <si>
    <t>耗能单位</t>
  </si>
  <si>
    <t>总折标煤（tec）</t>
  </si>
  <si>
    <t>电（KWh）</t>
  </si>
  <si>
    <t>水（m³）</t>
  </si>
  <si>
    <t>天然气（m³）</t>
  </si>
  <si>
    <t>蒸汽（t）</t>
  </si>
  <si>
    <t>热水（t）</t>
  </si>
  <si>
    <t>大宗气（Nm³）</t>
  </si>
  <si>
    <t>能耗趋势excel导出</t>
  </si>
  <si>
    <t>耗能列表明细（页面查询时间范围）_导出时间</t>
  </si>
  <si>
    <t>时间</t>
  </si>
  <si>
    <t>总产出与能耗列表excel导出</t>
  </si>
  <si>
    <t>系统COP明细（页面查询时间范围）_导出时间</t>
  </si>
  <si>
    <t>系统名称</t>
  </si>
  <si>
    <t>消耗能源</t>
  </si>
  <si>
    <t>消耗能源量</t>
  </si>
  <si>
    <t>XX产出量（单位）</t>
  </si>
  <si>
    <t>单位产量能耗</t>
  </si>
  <si>
    <t>消耗的各能源，最下方有总折标煤</t>
  </si>
  <si>
    <t>XX是物料变量，单位获取产出物的单位</t>
  </si>
  <si>
    <t>单位产量能耗列表excel导出</t>
  </si>
  <si>
    <t>利用率总览excel导出</t>
  </si>
  <si>
    <t>能源利用率（页面查询时间范围）_导出时间</t>
  </si>
  <si>
    <t>总供给量</t>
  </si>
  <si>
    <t>终端用户消耗量</t>
  </si>
  <si>
    <t>总损失量</t>
  </si>
  <si>
    <t>终端利用率</t>
  </si>
  <si>
    <t>损失曲线excel导出</t>
  </si>
  <si>
    <t>横坐标对应时间</t>
  </si>
  <si>
    <t>桑基图excel导出</t>
  </si>
  <si>
    <t>XX（能源名称）能源利用率（页面查询时间范围）_导出时间</t>
  </si>
  <si>
    <t>能流节点</t>
  </si>
  <si>
    <t>供给量</t>
  </si>
  <si>
    <t>下游消耗量</t>
  </si>
  <si>
    <t>损失量</t>
  </si>
  <si>
    <t>页面excel导出</t>
  </si>
  <si>
    <t>能源供给费用（页面查询时间范围）_导出时间</t>
  </si>
  <si>
    <t>电（万元）</t>
  </si>
  <si>
    <t>水（万元）</t>
  </si>
  <si>
    <t>天然气（万元）</t>
  </si>
  <si>
    <t>蒸汽（万元）</t>
  </si>
  <si>
    <t>热水（万元）</t>
  </si>
  <si>
    <t>CDA（万元）</t>
  </si>
  <si>
    <t>N2（万元）</t>
  </si>
  <si>
    <t>Ar（万元）</t>
  </si>
  <si>
    <t>O2（万元）</t>
  </si>
  <si>
    <t>He（万元）</t>
  </si>
  <si>
    <t>H2（万元）</t>
  </si>
  <si>
    <t>CO2（万元）</t>
  </si>
  <si>
    <t>耗能费用列表excep导出</t>
  </si>
  <si>
    <t>耗能费用（页面查询时间范围）_导出时间</t>
  </si>
  <si>
    <t>总费用（万元）</t>
  </si>
  <si>
    <t>大宗气（万元）</t>
  </si>
  <si>
    <t>耗能费用趋势excel导出</t>
  </si>
  <si>
    <t>耗能费用明细（页面查询时间范围）_导出时间</t>
  </si>
  <si>
    <t>系统成本</t>
  </si>
  <si>
    <t>消耗能源费用</t>
  </si>
  <si>
    <t>XX产出量</t>
  </si>
  <si>
    <t>单位产量能耗费用</t>
  </si>
  <si>
    <t>消耗的各能源，最下方有总费用</t>
  </si>
  <si>
    <t>消耗能费用</t>
  </si>
  <si>
    <t>制冷量</t>
  </si>
  <si>
    <t>制热量</t>
  </si>
  <si>
    <t>功率</t>
  </si>
  <si>
    <t>MCHW</t>
  </si>
  <si>
    <t>HHW</t>
  </si>
  <si>
    <t>LCHW</t>
  </si>
  <si>
    <t>LHW</t>
  </si>
  <si>
    <t>1-1-NMAU-AH-01</t>
  </si>
  <si>
    <t>Y TCV02</t>
  </si>
  <si>
    <t>Y TCV01</t>
  </si>
  <si>
    <t>Y TCV03</t>
  </si>
  <si>
    <t>1-1-NMAU-AH-02</t>
  </si>
  <si>
    <t>1-1-NMAU-AH-03</t>
  </si>
  <si>
    <t>1-1-NMAU-AH-04</t>
  </si>
  <si>
    <t>1-1-NMAU-AH-05</t>
  </si>
  <si>
    <t>1-1-NMAU-AH-06</t>
  </si>
  <si>
    <t>1-1-AHU-AH-01</t>
  </si>
  <si>
    <t xml:space="preserve"> F2_GHVAC_FAB_1_AHU01_FAN01.FRE.STATE.VAL_IN.VALUE*16000</t>
  </si>
  <si>
    <t>F2_GHVAC_FAB_1_AHU01_FAN01.STATE.RUN.VALUE</t>
  </si>
  <si>
    <t>F2_GHVAC_FAB_1_AHU01_FAN01.FRE.STATE.VAL_IN.VALUE</t>
  </si>
  <si>
    <t>1-1-AHU-AH-02</t>
  </si>
  <si>
    <t>+ F2_GHVAC_FAB_1_AHU02_FAN01.FRE.STATE.VAL_IN.VALUE*16000</t>
  </si>
  <si>
    <t>F2_GHVAC_FAB_1_AHU02_FAN01.STATE.RUN.VALUE</t>
  </si>
  <si>
    <t>F2_GHVAC_FAB_1_AHU02_FAN01.FRE.STATE.VAL_IN.VALUE</t>
  </si>
  <si>
    <t>1-1-AHU-AH-03</t>
  </si>
  <si>
    <t>+ F2_GHVAC_FAB_1_AHU03_FAN01.FRE.STATE.VAL_IN.VALUE*16000</t>
  </si>
  <si>
    <t>F2_GHVAC_FAB_1_AHU03_FAN01.STATE.RUN.VALUE</t>
  </si>
  <si>
    <t>F2_GHVAC_FAB_1_AHU03_FAN01.FRE.STATE.VAL_IN.VALUE</t>
  </si>
  <si>
    <t>1-1-AHU-AH-04</t>
  </si>
  <si>
    <t>+ F2_GHVAC_FAB_1_AHU04_FAN01.FRE.STATE.VAL_IN.VALUE*25000</t>
  </si>
  <si>
    <t>F2_GHVAC_FAB_1_AHU04_FAN01.STATE.RUN.VALUE</t>
  </si>
  <si>
    <t>F2_GHVAC_FAB_1_AHU04_FAN01.FRE.STATE.VAL_IN.VALUE</t>
  </si>
  <si>
    <t>1-1-AHU-AH-05</t>
  </si>
  <si>
    <t>+ F2_GHVAC_FAB_1_AHU05_FAN01.FRE.STATE.VAL_IN.VALUE*25000</t>
  </si>
  <si>
    <t>F2_GHVAC_FAB_1_AHU05_FAN01.STATE.RUN.VALUE</t>
  </si>
  <si>
    <t>F2_GHVAC_FAB_1_AHU05_FAN01.FRE.STATE.VAL_IN.VALUE</t>
  </si>
  <si>
    <t>1-1-AHU-AH-06</t>
  </si>
  <si>
    <t>+ F2_GHVAC_FAB_1_AHU06_FAN01.FRE.STATE.VAL_IN.VALUE*25000</t>
  </si>
  <si>
    <t>F2_GHVAC_FAB_1_AHU06_FAN01.STATE.RUN.VALUE</t>
  </si>
  <si>
    <t>F2_GHVAC_FAB_1_AHU06_FAN01.FRE.STATE.VAL_IN.VALUE</t>
  </si>
  <si>
    <t>1-1-AHU-AH-07</t>
  </si>
  <si>
    <t>+ F2_GHVAC_FAB_1_AHU07_FAN01.STATE.RUN.VALUE*25000</t>
  </si>
  <si>
    <t>F2_GHVAC_FAB_1_AHU07_FAN01.STATE.RUN.VALUE</t>
  </si>
  <si>
    <t>1-1-AHU-AH-08</t>
  </si>
  <si>
    <t>+ F2_GHVAC_FAB_1_AHU08_FAN01.STATE.RUN.VALUE*25000</t>
  </si>
  <si>
    <t>F2_GHVAC_FAB_1_AHU08_FAN01.STATE.RUN.VALUE</t>
  </si>
  <si>
    <t>1-1-AHU-AH-09</t>
  </si>
  <si>
    <t>+ F2_GHVAC_FAB_1_AHU09_FAN01.STATE.RUN.VALUE*25000</t>
  </si>
  <si>
    <t>F2_GHVAC_FAB_1_AHU09_FAN01.STATE.RUN.VALUE</t>
  </si>
  <si>
    <t>1-1-AHU-AH-10</t>
  </si>
  <si>
    <t>+ F2_GHVAC_FAB_1_AHU10_FAN01.STATE.RUN.VALUE*6500</t>
  </si>
  <si>
    <t>F2_GHVAC_FAB_1_AHU10_FAN01.STATE.RUN.VALUE</t>
  </si>
  <si>
    <t>1-B1-AHU-AH-01</t>
  </si>
  <si>
    <t>+ F2_GHVAC_FAB_B1_AHU01_FAN01.FRE.STATE.VAL_IN.VALUE*17500</t>
  </si>
  <si>
    <t>F2_GHVAC_FAB_B1_AHU01_FAN01.STATE.RUN.VALUE</t>
  </si>
  <si>
    <t>F2_GHVAC_FAB_B1_AHU01_FAN01.FRE.STATE.VAL_IN.VALUE</t>
  </si>
  <si>
    <t>1-B1-AHU-AH-02</t>
  </si>
  <si>
    <t>+ F2_GHVAC_FAB_B2_AHU02_FAN01.FRE.STATE.VAL_IN.VALUE*17500</t>
  </si>
  <si>
    <t>F2_GHVAC_FAB_B1_AHU02_FAN01.STATE.RUN.VALUE</t>
  </si>
  <si>
    <t>F2_GHVAC_FAB_B2_AHU02_FAN01.FRE.STATE.VAL_IN.VALUE</t>
  </si>
  <si>
    <t>1-4-AHU-AH-01</t>
  </si>
  <si>
    <t>+ F2_GHVAC_FAB_4_AHU01_FAN01.FRE.STATE.VAL_IN.VALUE*26000</t>
  </si>
  <si>
    <t>F2_GHVAC_FAB_4_AHU01_FAN01.STATE.RUN.VALUE</t>
  </si>
  <si>
    <t>F2_GHVAC_FAB_4_AHU01_FAN01.FRE.STATE.VAL_IN.VALUE</t>
  </si>
  <si>
    <t>1-4-AHU-AH-02</t>
  </si>
  <si>
    <t>+ F2_GHVAC_FAB_4_AHU02_FAN01.FRE.STATE.VAL_IN.VALUE*26000</t>
  </si>
  <si>
    <t>F2_GHVAC_FAB_4_AHU02_FAN01.STATE.RUN.VALUE</t>
  </si>
  <si>
    <t>F2_GHVAC_FAB_4_AHU02_FAN01.FRE.STATE.VAL_IN.VALUE</t>
  </si>
  <si>
    <t>1-4-AHU-AH-03</t>
  </si>
  <si>
    <t>+ F2_GHVAC_FAB_4_AHU03_FAN01.FRE.STATE.VAL_IN.VALUE*26000</t>
  </si>
  <si>
    <t>F2_GHVAC_FAB_4_AHU03_FAN01.STATE.RUN.VALUE</t>
  </si>
  <si>
    <t>F2_GHVAC_FAB_4_AHU03_FAN01.FRE.STATE.VAL_IN.VALUE</t>
  </si>
  <si>
    <t>1-B1-AHU-AH-10</t>
  </si>
  <si>
    <t>+ F2_GHVAC_FAB_B1_AHU10_FAN01.STATE.RUN.VALUE*6500</t>
  </si>
  <si>
    <t>F2_GHVAC_FAB_B1_AHU10_FAN01.STATE.RUN.VALUE</t>
  </si>
  <si>
    <t>1-B1-AHU-AH-11</t>
  </si>
  <si>
    <t>+ F2_GHVAC_FAB_B1_AHU11_FAN01.STATE.RUN.VALUE*6500</t>
  </si>
  <si>
    <t>F2_GHVAC_FAB_B1_AHU11_FAN01.STATE.RUN.VALUE</t>
  </si>
  <si>
    <t>1-B1-AHU-AH-12</t>
  </si>
  <si>
    <t>+ F2_GHVAC_FAB_B1_AHU12_FAN01.STATE.RUN.VALUE*6500</t>
  </si>
  <si>
    <t>F2_GHVAC_FAB_B1_AHU12_FAN01.STATE.RUN.VALUE</t>
  </si>
  <si>
    <t>1-B1-AHU-AH-13</t>
  </si>
  <si>
    <t>+ F2_GHVAC_FAB_B1_AHU13_FAN01.STATE.RUN.VALUE*6500</t>
  </si>
  <si>
    <t>F2_GHVAC_FAB_B1_AHU13_FAN01.STATE.RUN.VALUE</t>
  </si>
  <si>
    <t>1-B1-AHU-AH-14</t>
  </si>
  <si>
    <t>+ F2_GHVAC_FAB_B1_AHU14_FAN01.STATE.RUN.VALUE*6500</t>
  </si>
  <si>
    <t>F2_GHVAC_FAB_B1_AHU14_FAN01.STATE.RUN.VALUE</t>
  </si>
  <si>
    <t>1-B1-AHU-AH-15</t>
  </si>
  <si>
    <t>+ F2_GHVAC_FAB_B1_AHU15_FAN01.STATE.RUN.VALUE*6500</t>
  </si>
  <si>
    <t>F2_GHVAC_FAB_B1_AHU15_FAN01.STATE.RUN.VALUE</t>
  </si>
  <si>
    <t>1-B1-AHU-AH-16</t>
  </si>
  <si>
    <t>+ F2_GHVAC_FAB_B1_AHU16_FAN01.STATE.RUN.VALUE*6500</t>
  </si>
  <si>
    <t>F2_GHVAC_FAB_B1_AHU16_FAN01.STATE.RUN.VALUE</t>
  </si>
  <si>
    <t>1-B1-AHU-AH-17</t>
  </si>
  <si>
    <t>+ F2_GHVAC_FAB_B1_AHU17_FAN01.STATE.RUN.VALUE*6500</t>
  </si>
  <si>
    <t>F2_GHVAC_FAB_B1_AHU17_FAN01.STATE.RUN.VALUE</t>
  </si>
  <si>
    <t>1-B1-AHU-AH-18</t>
  </si>
  <si>
    <t>+ F2_GHVAC_FAB_B1_AHU18_FAN01.STATE.RUN.VALUE*6500</t>
  </si>
  <si>
    <t>F2_GHVAC_FAB_B1_AHU18_FAN01.STATE.RUN.VALUE</t>
  </si>
  <si>
    <t>1-B1-AHU-AH-19</t>
  </si>
  <si>
    <t>+ F2_GHVAC_FAB_B1_AHU19_FAN01.STATE.RUN.VALUE*6500</t>
  </si>
  <si>
    <t>F2_GHVAC_FAB_B1_AHU19_FAN01.STATE.RUN.VALUE</t>
  </si>
  <si>
    <t>1-B1-AHU-AH-20</t>
  </si>
  <si>
    <t>+ F2_GHVAC_FAB_B1_AHU20_FAN01.STATE.RUN.VALUE*6500</t>
  </si>
  <si>
    <t>F2_GHVAC_FAB_B1_AHU20_FAN01.STATE.RUN.VALUE</t>
  </si>
  <si>
    <t>1-B1-AHU-AH-21</t>
  </si>
  <si>
    <t>+ F2_GHVAC_FAB_B1_AHU21_FAN01.STATE.RUN.VALUE*6500</t>
  </si>
  <si>
    <t>F2_GHVAC_FAB_B1_AHU21_FAN01.STATE.RUN.VALUE</t>
  </si>
  <si>
    <t>2-1-AHU-AH-001</t>
  </si>
  <si>
    <t>F2_GHVAC_CUB_1_AHU01_FAN01.STATE.RUN.VALUE*6000</t>
  </si>
  <si>
    <t>F2_GHVAC_CUB_1_AHU01_FAN01.STATE.RUN.VALUE</t>
  </si>
  <si>
    <t>2-1-AHU-AH-002</t>
  </si>
  <si>
    <t>+ F2_GHVAC_CUB_1_AHU02_FAN01.STATE.RUN.VALUE*6000</t>
  </si>
  <si>
    <t>F2_GHVAC_CUB_1_AHU02_FAN01.STATE.RUN.VALUE</t>
  </si>
  <si>
    <t>2-2-AHU-AH-001</t>
  </si>
  <si>
    <t>+ F2_GHVAC_CUB_2_AHU01_FAN01.STATE.RUN.VALUE*6000</t>
  </si>
  <si>
    <t>F2_GHVAC_CUB_2_AHU01_FAN01.STATE.RUN.VALUE</t>
  </si>
  <si>
    <t>2-4-AHU-AH-001</t>
  </si>
  <si>
    <t>+ F2_GHVAC_CUB_4_AHU01_FAN01.STATE.RUN.VALUE*15000</t>
  </si>
  <si>
    <t>F2_GHVAC_CUB_4_AHU01_FAN01.STATE.RUN.VALUE</t>
  </si>
  <si>
    <t>2-4-AHU-AH-002</t>
  </si>
  <si>
    <t>+ F2_GHVAC_CUB_4_AHU02_FAN01.STATE.RUN.VALUE*15000</t>
  </si>
  <si>
    <t>F2_GHVAC_CUB_4_AHU02_FAN01.STATE.RUN.VALUE</t>
  </si>
  <si>
    <t>2-5-AHU-AH-001</t>
  </si>
  <si>
    <t>+ F2_GHVAC_CUB_5_AHU01_FAN01.STATE.RUN.VALUE*15000</t>
  </si>
  <si>
    <t>F2_GHVAC_CUB_5_AHU01_FAN01.STATE.RUN.VALUE</t>
  </si>
  <si>
    <t>2-5-AHU-AH-002</t>
  </si>
  <si>
    <t>+ F2_GHVAC_CUB_5_AHU02_FAN01.STATE.RUN.VALUE*15000</t>
  </si>
  <si>
    <t>F2_GHVAC_CUB_5_AHU02_FAN01.STATE.RUN.VALUE</t>
  </si>
  <si>
    <t>2-5-AHU-AH-003</t>
  </si>
  <si>
    <t>+ F2_GHVAC_CUB_5_AHU03_FAN01.STATE.RUN.VALUE*15000</t>
  </si>
  <si>
    <t>F2_GHVAC_CUB_5_AHU03_FAN01.STATE.RUN.VALUE</t>
  </si>
  <si>
    <t>2-5-AHU-AH-004</t>
  </si>
  <si>
    <t>+ F2_GHVAC_CUB_5_AHU04_FAN01.STATE.RUN.VALUE*15000</t>
  </si>
  <si>
    <t>F2_GHVAC_CUB_5_AHU04_FAN01.STATE.RUN.VALUE</t>
  </si>
  <si>
    <t>2-R-AHU-AH-001</t>
  </si>
  <si>
    <t>+ F2_GHVAC_CUB_R_AHU01_FAN01.STATE.RUN.VALUE*6000</t>
  </si>
  <si>
    <t>F2_GHVAC_CUB_R_AHU01_FAN01.STATE.RUN.VALUE</t>
  </si>
  <si>
    <t>2-5-AHU-AH-005</t>
  </si>
  <si>
    <t>+ F2_GHVAC_CUB_5_AHU05_FAN01.STATE.RUN.VALUE*6000</t>
  </si>
  <si>
    <t>F2_GHVAC_CUB_5_AHU05_FAN01.STATE.RUN.VALUE</t>
  </si>
  <si>
    <t>3-1-MAU-AH-001</t>
  </si>
  <si>
    <t>F2_GHVAC_HPM_1_NMAU01_FAN01.STATE.RUN.VALUE</t>
  </si>
  <si>
    <t>3-1-MAU-AH-002</t>
  </si>
  <si>
    <t>F2_GHVAC_HPM_1_NMAU02_FAN01.STATE.RUN.VALUE</t>
  </si>
  <si>
    <t>4-1-MAU-AH-001</t>
  </si>
  <si>
    <t>F2_GHVAC_SGS_1_NMAU01_FAN01.STATE.RUN.VALUE</t>
  </si>
  <si>
    <t>4-1-MAU-AH-002</t>
  </si>
  <si>
    <t>F2_GHVAC_SGS_1_NMAU02_FAN01.STATE.RUN.VALUE</t>
  </si>
  <si>
    <t>F2_GHVAC_FAB_1_NMAU01_FAN01_POWER.STATE.VAL_IN.VALUE</t>
  </si>
  <si>
    <t>F2_GHVAC_FAB_1_NMAU01_FAN01_FRE.STATE.VAL_IN.VALUE</t>
  </si>
  <si>
    <t>F2_GHVAC_FAB_1_NMAU02_FAN01_POWER.STATE.VAL_IN.VALUE</t>
  </si>
  <si>
    <t>F2_GHVAC_FAB_1_NMAU02_FAN01_FRE.STATE.VAL_IN.VALUE</t>
  </si>
  <si>
    <t>F2_GHVAC_FAB_1_NMAU03_FAN01_POWER.STATE.VAL_IN.VALUE</t>
  </si>
  <si>
    <t>F2_GHVAC_FAB_1_NMAU03_FAN01_FRE.STATE.VAL_IN.VALUE</t>
  </si>
  <si>
    <t>F2_GHVAC_FAB_1_NMAU04_FAN01_POWER.STATE.VAL_IN.VALUE</t>
  </si>
  <si>
    <t>F2_GHVAC_FAB_1_NMAU04_FAN01_FRE.STATE.VAL_IN.VALUE</t>
  </si>
  <si>
    <t>F2_GHVAC_FAB_1_NMAU05_FAN01_POWER.STATE.VAL_IN.VALUE</t>
  </si>
  <si>
    <t>F2_GHVAC_FAB_1_NMAU05_FAN01_FRE.STATE.VAL_IN.VALUE</t>
  </si>
  <si>
    <t>F2_GHVAC_FAB_1_NMAU06_FAN01_POWER.STATE.VAL_IN.VALUE</t>
  </si>
  <si>
    <t>F2_GHVAC_FAB_1_NMAU06_FAN01_FRE.STATE.VAL_IN.VALUE</t>
  </si>
  <si>
    <t>F2_GHVAC_FAB_1_AHU02_FAN01_POWER.STATE.VAL_IN.VALUE</t>
  </si>
  <si>
    <t>F2_GHVAC_FAB_1_AHU01_FAN01_FRE.STATE.VAL_IN.VALUE</t>
  </si>
  <si>
    <t>F2_GHVAC_FAB_1_AHU03_FAN01_POWER.STATE.VAL_IN.VALUE</t>
  </si>
  <si>
    <t>F2_GHVAC_FAB_1_AHU02_FAN01_FRE.STATE.VAL_IN.VALUE</t>
  </si>
  <si>
    <t>F2_GHVAC_FAB_1_AHU04_FAN01_POWER.STATE.VAL_IN.VALUE</t>
  </si>
  <si>
    <t>F2_GHVAC_FAB_1_AHU03_FAN01_FRE.STATE.VAL_IN.VALUE</t>
  </si>
  <si>
    <t>F2_GHVAC_FAB_1_AHU05_FAN01_POWER.STATE.VAL_IN.VALUE</t>
  </si>
  <si>
    <t>F2_GHVAC_FAB_1_AHU04_FAN01_FRE.STATE.VAL_IN.VALUE</t>
  </si>
  <si>
    <t>F2_GHVAC_FAB_1_AHU06_FAN01_POWER.STATE.VAL_IN.VALUE</t>
  </si>
  <si>
    <t>F2_GHVAC_FAB_1_AHU05_FAN01_FRE.STATE.VAL_IN.VALUE</t>
  </si>
  <si>
    <t>F2_GHVAC_FAB_4_AHU01_FAN01_POWER.STATE.VAL_IN.VALUE</t>
  </si>
  <si>
    <t>F2_GHVAC_FAB_1_AHU06_FAN01_FRE.STATE.VAL_IN.VALUE</t>
  </si>
  <si>
    <t>F2_GHVAC_FAB_4_AHU02_FAN01_POWER.STATE.VAL_IN.VALUE</t>
  </si>
  <si>
    <t>F2_GHVAC_FAB_4_AHU03_FAN01_POWER.STATE.VAL_IN.VALUE</t>
  </si>
  <si>
    <t>F2_GHVAC_FAB_B1_AHU01_FAN01_POWER.STATE.VAL_IN.VALUE</t>
  </si>
  <si>
    <t>F2_GHVAC_FAB_B1_AHU02_FAN01_POWER.STATE.VAL_IN.VALUE</t>
  </si>
  <si>
    <t>F2_GHVAC_FAB_4_AHU01_FAN01_FRE.STATE.VAL_IN.VALUE</t>
  </si>
  <si>
    <t>F2_GHVAC_FAB_4_AHU02_FAN01_FRE.STATE.VAL_IN.VALUE</t>
  </si>
  <si>
    <t>F2_GHVAC_FAB_4_AHU03_FAN01_FRE.STATE.VAL_IN.VALUE</t>
  </si>
  <si>
    <t>F2_GHVAC_FAB_B1_AHU01_FAN01_FRE.STATE.VAL_IN.VALUE</t>
  </si>
  <si>
    <t>F2_GHVAC_FAB_B1_AHU02_FAN01_FRE.STATE.VAL_IN.VALUE</t>
  </si>
  <si>
    <t>F2_GHVAC_CUB_4_NMAU01_FAN01.STATE.RUN.VALUE</t>
  </si>
  <si>
    <t>F2_GHVAC_FAB_1_NMAU01_FAN01.STATE.RUN.VALUE</t>
  </si>
  <si>
    <t>F2_GHVAC_FAB_1_NMAU02_FAN01.STATE.RUN.VALUE</t>
  </si>
  <si>
    <t>F2_GHVAC_FAB_1_NMAU03_FAN01.STATE.RUN.VALUE</t>
  </si>
  <si>
    <t>F2_GHVAC_FAB_1_NMAU04_FAN01.STATE.RUN.VALUE</t>
  </si>
  <si>
    <t>F2_GHVAC_FAB_1_NMAU05_FAN01.STATE.RUN.VALUE</t>
  </si>
  <si>
    <t>F2_GHVAC_FAB_1_NMAU06_FAN01.STATE.RUN.VALUE</t>
  </si>
  <si>
    <t>序号</t>
  </si>
  <si>
    <t>能源分类</t>
  </si>
  <si>
    <t>计量单位</t>
  </si>
  <si>
    <t>折标煤系数</t>
  </si>
  <si>
    <t>碳排放因子</t>
  </si>
  <si>
    <t>最大供给量(一期)</t>
  </si>
  <si>
    <t>一期监控内控预警值</t>
  </si>
  <si>
    <t>一期监控HSE预警值</t>
  </si>
  <si>
    <t>一期指标编码</t>
  </si>
  <si>
    <t>最大供给量(二期)</t>
  </si>
  <si>
    <t>二期指标编码</t>
  </si>
  <si>
    <t>最大供给量单位</t>
  </si>
  <si>
    <t>KWh</t>
  </si>
  <si>
    <t>0.1229*0.001tce/kwh</t>
  </si>
  <si>
    <t>0.604 tCO2e/MWH</t>
  </si>
  <si>
    <t>中压进线柜MV10M：7980
中压进线柜MV20M：7980
中压进线柜MV30M：11600
中压进线柜MV40M：11600</t>
  </si>
  <si>
    <t>用电量用户无预警值</t>
  </si>
  <si>
    <t>MV10M：8262
MV20M：8262
MV30M：9170
MV40M：9170
MV50M：9156
MV60M：9156</t>
  </si>
  <si>
    <t>KVA</t>
  </si>
  <si>
    <t>m3</t>
  </si>
  <si>
    <t>0.000344  tCO₂e/m³</t>
  </si>
  <si>
    <t>m³/d</t>
  </si>
  <si>
    <t>0.143*0.001tce/m³‌‌</t>
  </si>
  <si>
    <t>m³//d</t>
  </si>
  <si>
    <t>Nm3</t>
  </si>
  <si>
    <t>0.0021862 tCO2e/Nm³</t>
  </si>
  <si>
    <t>二期：VOC65、EPI25</t>
  </si>
  <si>
    <t>GJ/d</t>
  </si>
  <si>
    <t>t/d</t>
  </si>
  <si>
    <t>0.04*0.001tce/m³‌‌</t>
  </si>
  <si>
    <t>CDA：3840
XCDA/HPCDA：2880</t>
  </si>
  <si>
    <t>CDA：4320
XCDA/HPCDA：3240</t>
  </si>
  <si>
    <t>CDA/IA供给总量
HPCDA供给总量
XCDA供给总量</t>
  </si>
  <si>
    <t>GN2供给总量+PN2供给总量</t>
  </si>
  <si>
    <t>01秒</t>
  </si>
  <si>
    <t>结果：102</t>
  </si>
  <si>
    <t>02秒</t>
  </si>
  <si>
    <t>0.4*0.001 tce/m³‌‌</t>
  </si>
  <si>
    <t>03秒</t>
  </si>
  <si>
    <t>60秒</t>
  </si>
  <si>
    <t>1.2385tce/m³‌‌</t>
  </si>
  <si>
    <t>3.221477175 tCO2e/t</t>
  </si>
  <si>
    <t>柴油暂不做
折标煤1.4571*0.001tce/千克
柴油密度0.85千克/升</t>
  </si>
  <si>
    <t>....</t>
  </si>
  <si>
    <t>0.123 *0.001tce/m³</t>
  </si>
  <si>
    <t>能耗监控项目</t>
  </si>
  <si>
    <t>负荷单位</t>
  </si>
  <si>
    <t>中压进线柜MV10M供给负荷
中压进线柜MV20M供给负荷
中压进线柜MV30M供给负荷
中压进线柜MV40M供给负荷</t>
  </si>
  <si>
    <t>0.257*0.001tce/m³‌‌</t>
  </si>
  <si>
    <t>自来水供给负荷</t>
  </si>
  <si>
    <t>再生水供给负荷</t>
  </si>
  <si>
    <t>m3/d</t>
  </si>
  <si>
    <t>1.1*0.001tce/Nm³‌‌</t>
  </si>
  <si>
    <t>天然气供给负荷</t>
  </si>
  <si>
    <t>0.0341tce/GJ</t>
  </si>
  <si>
    <t>热水供给负荷</t>
  </si>
  <si>
    <t>0.059 tCO2e/GJ</t>
  </si>
  <si>
    <t>蒸汽供给负荷</t>
  </si>
  <si>
    <t>CDA供给负荷
XCDA/HPCDA供给负荷</t>
  </si>
  <si>
    <t>0.671*0.001 tce/m³‌‌</t>
  </si>
  <si>
    <t>N2供给负荷</t>
  </si>
  <si>
    <t>0.4361*0.0001tce/m³‌‌</t>
  </si>
  <si>
    <t>0.0360*0.001tce/m³</t>
  </si>
  <si>
    <t>1.2143*0.001tce/m³‌</t>
  </si>
  <si>
    <t>0.524*0.001tce/m³‌‌</t>
  </si>
  <si>
    <t>一期系统能效监控</t>
  </si>
  <si>
    <t>监控对象指标编码</t>
  </si>
  <si>
    <t>能效监控单位</t>
  </si>
  <si>
    <t>关联分析指标编码</t>
  </si>
  <si>
    <t>FAB一般空调系统（NMAU）产生风量</t>
  </si>
  <si>
    <t>HPM/SGS一般空调系统（NMAU）产生风量</t>
  </si>
  <si>
    <t>二期系统能效监控</t>
  </si>
  <si>
    <t>CUB一般空调系统（AHU）产生风量</t>
  </si>
  <si>
    <t>高压PCW系统16.5°C冷却水产出量</t>
  </si>
  <si>
    <t>低压PCW系统16.5°C冷却水产出量</t>
  </si>
  <si>
    <t>EPI一般排气系统产生风量</t>
  </si>
  <si>
    <t>EPI酸性排气系统产生风量</t>
  </si>
  <si>
    <t>F2_EXH_FAB_4_PGEX_F101_FT.STATE.VAL_IN.VALUE_5532_CALCULATE</t>
  </si>
  <si>
    <t>一般排气系统产生风量</t>
  </si>
  <si>
    <t>2_2_AHUAH1_F1_M_stop2run</t>
  </si>
  <si>
    <t>3_R_GEX_F01_M_stop2run</t>
  </si>
  <si>
    <t>2_3_AHUAH1_F1_M_stop2run</t>
  </si>
  <si>
    <t>3_R_GEX_F02_M_stop2run</t>
  </si>
  <si>
    <t>2_3_AHUAH2_F1_M_stop2run</t>
  </si>
  <si>
    <t>3_R_GEX_F03_M_stop2run</t>
  </si>
  <si>
    <t>1A_R_EEX_F01_M_stop2run</t>
  </si>
  <si>
    <t>2_3_AHUAH3_F1_M_stop2run</t>
  </si>
  <si>
    <t>if 2_4_GEX_F04_M_stop2run = 1,</t>
  </si>
  <si>
    <t>3_R_GEX_F04_M_stop2run</t>
  </si>
  <si>
    <t>1A_R_EEX_F02_M_stop2run</t>
  </si>
  <si>
    <t>2_3_AHUAH4_F1_M_stop2run</t>
  </si>
  <si>
    <t>if 2_R_GEX_F01_M_stop2run = 1,</t>
  </si>
  <si>
    <t>3_R_GEX_F05_M_stop2run</t>
  </si>
  <si>
    <t>1A_4_EEX_F01_M_stop2run</t>
  </si>
  <si>
    <t>2_3_AHUAH5_F1_M_stop2run</t>
  </si>
  <si>
    <t>3_R_GEX_F06_M_stop2run</t>
  </si>
  <si>
    <t>1A_4_EEX_F02_M_stop2run</t>
  </si>
  <si>
    <t>2_3_AHUAH6_F1_M_stop2run</t>
  </si>
  <si>
    <t>if 2_1_GEX_F03_M_stop2run = 1,</t>
  </si>
  <si>
    <t>3_R_GEX_F07_M_stop2run</t>
  </si>
  <si>
    <t>1A_R_EEX_F03_M_stop2run</t>
  </si>
  <si>
    <t>if 2_B1_GEX_F02_M_stop2run = 1,</t>
  </si>
  <si>
    <t>3_R_GEX_F08_M_stop2run</t>
  </si>
  <si>
    <t>1A_R_EEX_F04_M_stop2run</t>
  </si>
  <si>
    <t>if 2_4_GEX_F03_M_stop2run = 1,</t>
  </si>
  <si>
    <t>3_R_GEX_F09_M_stop2run</t>
  </si>
  <si>
    <t>1A_R_EEX_F05_M_stop2run</t>
  </si>
  <si>
    <t>if 2_4_GEX_F02_M_stop2run = 1,</t>
  </si>
  <si>
    <t>3_R_GEX_F10_M_stop2run</t>
  </si>
  <si>
    <t>1A_R_EEX_F06_M_stop2run</t>
  </si>
  <si>
    <t>1A_1_NMAUAH1_P1_M_stop2run</t>
  </si>
  <si>
    <t>if 2_4_GEX_F01_M_stop2run = 1,</t>
  </si>
  <si>
    <t>1A_1_GEX_F01_M_stop2run</t>
  </si>
  <si>
    <t>3_R_GEX_F11_M_stop2run</t>
  </si>
  <si>
    <t>1A_R_EEX_F07_M_stop2run</t>
  </si>
  <si>
    <t>1A_1_NMAUAH2_F1_M_stop2run</t>
  </si>
  <si>
    <t>if 2_1_GEX_F04_M_stop2run = 1,</t>
  </si>
  <si>
    <t>1A_1_GEX_F02_M_stop2run</t>
  </si>
  <si>
    <t>3_R_GEX_F12_M_stop2run</t>
  </si>
  <si>
    <t>1A_R_EEX_F08_M_stop2run</t>
  </si>
  <si>
    <t>1A_1_NMAUAH2_P1_M_stop2run</t>
  </si>
  <si>
    <t>if 2_3_GEX_F01_M_stop2run = 1,</t>
  </si>
  <si>
    <t>1A_1_GEX_F03_M_stop2run</t>
  </si>
  <si>
    <t>3_R_GEX_F13_M_stop2run</t>
  </si>
  <si>
    <t>1A_R_EEX_F09_M_stop2run</t>
  </si>
  <si>
    <t>1A_1_NMAUAH3_F1_M_stop2run</t>
  </si>
  <si>
    <t>if 2_3_GEX_F02_M_stop2run = 1,</t>
  </si>
  <si>
    <t>1A_1_GEX_F04_M_stop2run</t>
  </si>
  <si>
    <t>3_R_GEX_F14_M_stop2run</t>
  </si>
  <si>
    <t>1A_R_EEX_F10_M_stop2run</t>
  </si>
  <si>
    <t>1A_1_NMAUAH3_P1_M_stop2run</t>
  </si>
  <si>
    <t>if 2_3_GEX_F03_M_stop2run = 1,</t>
  </si>
  <si>
    <t>1A_1_GEX_F05_M_stop2run</t>
  </si>
  <si>
    <t>3_R_GEX_F15_M_stop2run</t>
  </si>
  <si>
    <t>1A_R_EEX_F11_M_stop2run</t>
  </si>
  <si>
    <t>1A_1_NMAUAH4_F1_M_stop2run</t>
  </si>
  <si>
    <t>if 2_3_GEX_F04_M_stop2run = 1,</t>
  </si>
  <si>
    <t>1A_1_GEX_F06_M_stop2run</t>
  </si>
  <si>
    <t>3_R_GEX_F16_M_stop2run</t>
  </si>
  <si>
    <t>1A_R_EEX_F12_M_stop2run</t>
  </si>
  <si>
    <t>1A_1_NMAUAH4_P1_M_stop2run</t>
  </si>
  <si>
    <t>if 2_1_GEX_F02_M_stop2run = 1,</t>
  </si>
  <si>
    <t>1A_1_GEX_F07_M_stop2run</t>
  </si>
  <si>
    <t>4_R_GEX_F01_M_stop2run</t>
  </si>
  <si>
    <t>1A_R_EEX_F13_M_stop2run</t>
  </si>
  <si>
    <t>1A_1_NMAUAH5_F1_M_stop2run</t>
  </si>
  <si>
    <t>if 2_1_GEX_F01_M_stop2run = 1,</t>
  </si>
  <si>
    <t>1A_B1_GEX_F01_M_stop2run</t>
  </si>
  <si>
    <t>4_R_GEX_F02_M_stop2run</t>
  </si>
  <si>
    <t>1A_R_EEX_F14_M_stop2run</t>
  </si>
  <si>
    <t>1A_1_NMAUAH5_P1_M_stop2run</t>
  </si>
  <si>
    <t>if 2_B1_GEX_F01_M_stop2run = 1,</t>
  </si>
  <si>
    <t>1A_4_GEX_F01_M_stop2run</t>
  </si>
  <si>
    <t>4_R_GEX_F03_M_stop2run</t>
  </si>
  <si>
    <t>1A_R_EEX_F15_M_stop2run</t>
  </si>
  <si>
    <t>1A_1_NMAUAH6_F1_M_stop2run</t>
  </si>
  <si>
    <t>if 2_if 2_GEX_F01_M_stop2run = 1,</t>
  </si>
  <si>
    <t>1A_4_GEX_F02_M_stop2run</t>
  </si>
  <si>
    <t>4_R_GEX_F04_M_stop2run</t>
  </si>
  <si>
    <t>1A_R_EEX_F16_M_stop2run</t>
  </si>
  <si>
    <t>1A_1_NMAUAH6_P1_M_stop2run</t>
  </si>
  <si>
    <t>if 2_if 2_GEX_F02_M_stop2run = 1,</t>
  </si>
  <si>
    <t>1A_4_GEX_F03_M_stop2run</t>
  </si>
  <si>
    <t>4_R_GEX_F05_M_stop2run</t>
  </si>
  <si>
    <t>1A_R_EEX_F17_M_stop2run</t>
  </si>
  <si>
    <t>if 2_if 2_GEX_F03_M_stop2run = 1,</t>
  </si>
  <si>
    <t>1A_4_GEX_F04_M_stop2run</t>
  </si>
  <si>
    <t>4_R_GEX_F06_M_stop2run</t>
  </si>
  <si>
    <t>1A_R_EEX_F18_M_stop2run</t>
  </si>
  <si>
    <t>if 2_if 2_GEX_F04_M_stop2run = 1,</t>
  </si>
  <si>
    <t>1A_R_EEX_F19_M_stop2run</t>
  </si>
  <si>
    <t>if  3_1_MAUAH1_F1_M_stop2run = 1，</t>
  </si>
  <si>
    <t>if 2_4_GEX_F05_M_stop2run = 1,</t>
  </si>
  <si>
    <t>1A_R_EEX_F20_M_stop2run</t>
  </si>
  <si>
    <t>if  3_1_MAUAH2_F1_M_stop2run = 1，</t>
  </si>
  <si>
    <t>if 2_4_GEX_F06_M_stop2run = 1,</t>
  </si>
  <si>
    <t>1A_R_EEX_F21_M_stop2run</t>
  </si>
  <si>
    <t>if  3_1_MAUAH2_P1_M_stop2run = 1，</t>
  </si>
  <si>
    <t>1A_R_EEX_F22_M_stop2run</t>
  </si>
  <si>
    <t>if  4_1_MAUAH1_F1_M_stop2run = 1，</t>
  </si>
  <si>
    <t>1A_R_EEX_F23_M_stop2run</t>
  </si>
  <si>
    <t>if  4_1_MAUAH1_P1_M_stop2run = 1，</t>
  </si>
  <si>
    <t>1A_R_EEX_F24_M_stop2run</t>
  </si>
  <si>
    <t>if  4_1_MAUAH2_F1_M_stop2run = 1，</t>
  </si>
  <si>
    <t>1A_R_EEX_F25_M_stop2run</t>
  </si>
  <si>
    <t>if  4_1_MAUAH2_P1_M_stop2run = 1，</t>
  </si>
  <si>
    <t>1A_1_NMAUAH2_FT1_I_AI_HMI</t>
  </si>
  <si>
    <t>1A_R_EEX_F26_M_stop2run</t>
  </si>
  <si>
    <t>1A_1_NMAUAH3_FT1_I_AI_HMI</t>
  </si>
  <si>
    <t>1A_R_EEX_F27_M_stop2run</t>
  </si>
  <si>
    <t>1A_1_NMAUAH4_FT1_I_AI_HMI</t>
  </si>
  <si>
    <t>1A_R_EEX_F28_M_stop2run</t>
  </si>
  <si>
    <t>1A_1_NMAUAH5_FT1_I_AI_HMI</t>
  </si>
  <si>
    <t>1A_R_EEX_F29_M_stop2run</t>
  </si>
  <si>
    <t>1A_1_NMAUAH6_FT1_I_AI_HMI</t>
  </si>
  <si>
    <t>1A_R_EEX_F30_M_stop2run</t>
  </si>
  <si>
    <t>3_1_MAUAH1_FT1_I_AI_HMI</t>
  </si>
  <si>
    <t>1A_R_EEX_F31_M_stop2run</t>
  </si>
  <si>
    <t>3_1_MAUAH2_FT1_I_AI_HMI</t>
  </si>
  <si>
    <t>1A_R_EEX_F32_M_stop2run</t>
  </si>
  <si>
    <t>4_1_MAUAH1_FT1_I_AI_HMI</t>
  </si>
  <si>
    <t>1A_R_EEX_F33_M_stop2run</t>
  </si>
  <si>
    <t>4_1_MAUAH2_FT1_I_AI_HMI</t>
  </si>
  <si>
    <t>1A_R_EEX_F34_M_stop2run</t>
  </si>
  <si>
    <t>4_1_MAUAH1_FT1_H_AI_HMI</t>
  </si>
  <si>
    <t>1A_R_EEX_F35_M_stop2run</t>
  </si>
  <si>
    <t>1A_R_EEX_FL01_M_stop2run</t>
  </si>
  <si>
    <t>1A_1_AHUAH1_F1_M_stop2run</t>
  </si>
  <si>
    <t>1A_4_AHUAH1_F1_M_stop2run</t>
  </si>
  <si>
    <t>1A_4_AHUAH2_F1_M_stop2run</t>
  </si>
  <si>
    <t>1A_1_AHUAH7_F1_M_stop2run</t>
  </si>
  <si>
    <t>1A_1_AHUAH2_F1_M_stop2run</t>
  </si>
  <si>
    <t>1A_1_AHUAH3_F1_M_stop2run</t>
  </si>
  <si>
    <t>1A_1_AHUAH4_F1_M_stop2run</t>
  </si>
  <si>
    <t>1A_B1_AHUAH1_F1_M_stop2run</t>
  </si>
  <si>
    <t>1A_B1_AHUAH2_F1_M_stop2run</t>
  </si>
  <si>
    <t>1A_1_AHUAH5_F1_M_stop2run</t>
  </si>
  <si>
    <t>1A_1_AHUAH6_F1_M_stop2run</t>
  </si>
  <si>
    <t>1A_4_AHUAH3_F1_M_stop2run</t>
  </si>
  <si>
    <t>1A_4_AHUAH4_F1_M_stop2run</t>
  </si>
  <si>
    <t>1A_4_AHUAH5_F1_M_stop2run</t>
  </si>
  <si>
    <t>一期：</t>
  </si>
  <si>
    <t>六级</t>
  </si>
  <si>
    <t>二期：</t>
  </si>
  <si>
    <t>三级-对应取值</t>
  </si>
  <si>
    <t>一期仪表</t>
  </si>
  <si>
    <t>二期仪表</t>
  </si>
  <si>
    <t>一期无仪表</t>
  </si>
  <si>
    <t>市政进线T10-DS10</t>
  </si>
  <si>
    <t>中压进线柜MV10M</t>
  </si>
  <si>
    <t>中压馈线柜MV10A</t>
  </si>
  <si>
    <t>低压进线柜LV-10AM</t>
  </si>
  <si>
    <t>低压出线柜开关LV_10A1_1</t>
  </si>
  <si>
    <t>V0218</t>
  </si>
  <si>
    <t>T10市政进线T10-DS10</t>
  </si>
  <si>
    <t>中压出线柜MV10A</t>
  </si>
  <si>
    <t>低压进线柜LV10AM</t>
  </si>
  <si>
    <t>低压开关LV10A1A-工艺母线</t>
  </si>
  <si>
    <t>MAU/PCW/CUS自来水进水量</t>
  </si>
  <si>
    <t>V0318</t>
  </si>
  <si>
    <t>市政蒸汽热水
HHW_OD_data_CALCULATE
STEAM_OD_data_CALCULATE</t>
  </si>
  <si>
    <t>热水（90°C）系统
HHW_OD_data_CALCULATE
STEAM_OD_data_CALCULATE</t>
  </si>
  <si>
    <t>MAU预热:MAU系统</t>
  </si>
  <si>
    <t>工艺机台</t>
  </si>
  <si>
    <t>柴发日用油箱</t>
  </si>
  <si>
    <t>低压出线柜开关LV_10A1_2</t>
  </si>
  <si>
    <t>低压开关LV10A1B-备用</t>
  </si>
  <si>
    <t>机台的水量用上一级的表计</t>
  </si>
  <si>
    <t>通过温度计算</t>
  </si>
  <si>
    <t>消防储油箱</t>
  </si>
  <si>
    <t>低压出线柜开关LV_10A2_1</t>
  </si>
  <si>
    <t>低压开关LV10A2A-备用</t>
  </si>
  <si>
    <t>HPM/SGS空调:HPM/SGS一般空调系统（NMAU、AHU、FCU）</t>
  </si>
  <si>
    <t>特气系统</t>
  </si>
  <si>
    <t>低压出线柜开关LV_10A2_2</t>
  </si>
  <si>
    <t>低压开关LV10A2B-备用</t>
  </si>
  <si>
    <t>CUB:CUB一般空调系统（NMAU、AHU、FCU）</t>
  </si>
  <si>
    <t>固定值</t>
  </si>
  <si>
    <t>中压馈线柜MV10B</t>
  </si>
  <si>
    <t>低压进线柜LV-10BM</t>
  </si>
  <si>
    <t>低压出线柜开关LV_10B1_1</t>
  </si>
  <si>
    <t>中压出线柜MV10B</t>
  </si>
  <si>
    <t>低压进线柜LV10BM</t>
  </si>
  <si>
    <t>低压开关LV10B1A-工艺母线-2N-10-B1A-01</t>
  </si>
  <si>
    <t>/34M4空调:34M4一般空调系统（NMAU、AHU、FCU）</t>
  </si>
  <si>
    <t>有点位</t>
  </si>
  <si>
    <t>化学品系统</t>
  </si>
  <si>
    <t>低压出线柜开关LV_10B1_2</t>
  </si>
  <si>
    <t>低压开关LV10B1B-备用</t>
  </si>
  <si>
    <t>PMD空调:PMD一般空调系统（NMAU、AHU、FCU）</t>
  </si>
  <si>
    <t>纯水系统</t>
  </si>
  <si>
    <t>低压出线柜开关LV_10B2_1</t>
  </si>
  <si>
    <t>低压开关LV10B2A-工艺母线--2N-10-B2A-02</t>
  </si>
  <si>
    <t>FAB空调:FAB一般空调系统（NMAU、AHU）</t>
  </si>
  <si>
    <t>VOC系统</t>
  </si>
  <si>
    <t>低压出线柜开关LV_10B2_2</t>
  </si>
  <si>
    <t>低压开关LV10B2B-备用</t>
  </si>
  <si>
    <t>UPW2B再生和SBP再生</t>
  </si>
  <si>
    <t>中压馈线柜MV10C</t>
  </si>
  <si>
    <t>低压进线柜LV-10CM</t>
  </si>
  <si>
    <t>低压出线柜开关LV_10C1_1</t>
  </si>
  <si>
    <t>中压出线柜MV10C</t>
  </si>
  <si>
    <t>低压进线柜LV10CM</t>
  </si>
  <si>
    <t>低压开关LV10C1A-工艺母线-2N-XXX-05</t>
  </si>
  <si>
    <t>V1230</t>
  </si>
  <si>
    <t>低压出线柜开关LV_10C1_2</t>
  </si>
  <si>
    <t>低压开关LV10C1B-备用</t>
  </si>
  <si>
    <t>AR</t>
  </si>
  <si>
    <t>低压出线柜开关LV_10C2_1</t>
  </si>
  <si>
    <t>低压开关LV10C2A-工艺母线-2N-XXX-06</t>
  </si>
  <si>
    <t>废弃洗涤塔</t>
  </si>
  <si>
    <t>38°C高温热水板换</t>
  </si>
  <si>
    <t>38°C高温热水板换（有90度水、热回收、CDA三个来源，不好确定来源）</t>
  </si>
  <si>
    <t>HE</t>
  </si>
  <si>
    <t>低压出线柜开关LV_10C2_2</t>
  </si>
  <si>
    <t>低压开关LV10C2B-备用</t>
  </si>
  <si>
    <t>中压馈线柜MV10D</t>
  </si>
  <si>
    <t>低压进线柜LV-10DM</t>
  </si>
  <si>
    <t>低压出线柜开关LV_10D1_1</t>
  </si>
  <si>
    <t>中压出线柜MV10D</t>
  </si>
  <si>
    <t>低压进线柜LV10DM</t>
  </si>
  <si>
    <t>低压开关LV10D1A-工艺母线-2N-10-D1A-09</t>
  </si>
  <si>
    <t>低压出线柜开关LV_10D1_2</t>
  </si>
  <si>
    <t>低压开关LV10D1B-备用</t>
  </si>
  <si>
    <t>低压出线柜开关LV_10D2_1</t>
  </si>
  <si>
    <t>低压开关LV10D2A-工艺母线-2N-10-D2A-10</t>
  </si>
  <si>
    <t>低压出线柜开关LV_10D2_2</t>
  </si>
  <si>
    <t>低压开关LV10D2B-备用</t>
  </si>
  <si>
    <t>生活用水</t>
  </si>
  <si>
    <t>中压馈线柜MV10E</t>
  </si>
  <si>
    <t>低压进线柜LV-10EM</t>
  </si>
  <si>
    <t>低压出线柜开关LV_10E1_1</t>
  </si>
  <si>
    <t>中压出线柜MV10E</t>
  </si>
  <si>
    <t>低压进线柜LV10EM</t>
  </si>
  <si>
    <t>低压开关LV10E1A-工艺母线-3N-10-E1A-01</t>
  </si>
  <si>
    <t>MAU/PCW/CUS</t>
  </si>
  <si>
    <t>低压出线柜开关LV_10E1_2</t>
  </si>
  <si>
    <t>低压开关LV10E1B-备用</t>
  </si>
  <si>
    <t>低压出线柜开关LV_10E2_1</t>
  </si>
  <si>
    <t>低压开关LV10E2A-工艺母线-3N-10-E2A-02</t>
  </si>
  <si>
    <t>低压出线柜开关LV_10E2_2</t>
  </si>
  <si>
    <t>低压开关LV10E2B-备用</t>
  </si>
  <si>
    <t>@刘洋</t>
  </si>
  <si>
    <t>中压馈线柜MV10F</t>
  </si>
  <si>
    <t>低压进线柜LV-10FM</t>
  </si>
  <si>
    <t>低压出线柜开关LV_10F1_1</t>
  </si>
  <si>
    <t>中压出线柜MV10F</t>
  </si>
  <si>
    <t>低压进线柜LV10FM</t>
  </si>
  <si>
    <t>低压开关LV10F1A-UPS1主进线--F1E3UPS-1</t>
  </si>
  <si>
    <t>低压出线柜开关LV_10F1_2</t>
  </si>
  <si>
    <t>低压开关LV10F1B-备用</t>
  </si>
  <si>
    <t>制程排气系统</t>
  </si>
  <si>
    <t>低压出线柜开关LV_10F2_1</t>
  </si>
  <si>
    <t>低压开关LV10F2A-UPS2主进线--F1E3UPS-2</t>
  </si>
  <si>
    <t>Clean room</t>
  </si>
  <si>
    <t>低压出线柜开关LV_10F2_2</t>
  </si>
  <si>
    <t>低压开关LV10F2B-备用</t>
  </si>
  <si>
    <t>冷热水系统</t>
  </si>
  <si>
    <t>市政进线T20-DS20</t>
  </si>
  <si>
    <t>中压进线柜MV20M</t>
  </si>
  <si>
    <t>中压馈线柜MV20A</t>
  </si>
  <si>
    <t>低压进线柜LV-20AM</t>
  </si>
  <si>
    <t>低压出线柜开关LV_20A1_1</t>
  </si>
  <si>
    <t>低压开关LV10F3A-UPS3主进线--F1E3UPS-3</t>
  </si>
  <si>
    <t>低压出线柜开关LV_20A1_2</t>
  </si>
  <si>
    <t>低压开关LV10F3B-备用</t>
  </si>
  <si>
    <t>低压出线柜开关LV_20A2_1</t>
  </si>
  <si>
    <t>低压开关LV10F4A-UPS4主进线--F1E3UPS-4</t>
  </si>
  <si>
    <t>低压出线柜开关LV_20A2_2</t>
  </si>
  <si>
    <t>低压开关LV10F4B-备用</t>
  </si>
  <si>
    <t>中压馈线柜MV20B</t>
  </si>
  <si>
    <t>低压进线柜LV-20BM</t>
  </si>
  <si>
    <t>低压出线柜开关LV_20B1_1</t>
  </si>
  <si>
    <t>T20市政进线T20-DS10</t>
  </si>
  <si>
    <t>中压出线柜MV20F</t>
  </si>
  <si>
    <t>低压进线柜LV20FM</t>
  </si>
  <si>
    <t>低压开关LV20F1A-UPS1旁路进线--F1E3UPS-1</t>
  </si>
  <si>
    <t>低压出线柜开关LV_20B1_2</t>
  </si>
  <si>
    <t>低压开关LV20F1B-备用</t>
  </si>
  <si>
    <t>低压出线柜开关LV_20B2_1</t>
  </si>
  <si>
    <t>低压开关LV20F2A-UPS2旁路进线-F1E3UPS-2</t>
  </si>
  <si>
    <t>低压出线柜开关LV_20B2_2</t>
  </si>
  <si>
    <t>低压开关LV20F2B-备用</t>
  </si>
  <si>
    <t>中压馈线柜MV20C</t>
  </si>
  <si>
    <t>低压进线柜LV-20CM</t>
  </si>
  <si>
    <t>低压出线柜开关LV_20C1_1</t>
  </si>
  <si>
    <t>低压开关LV20F3A-UPS3旁路进线-F1E3UPS-3</t>
  </si>
  <si>
    <t>低压出线柜开关LV_20C1_2</t>
  </si>
  <si>
    <t>低压开关LV20F3B-备用</t>
  </si>
  <si>
    <t>低压出线柜开关LV_20C2_1</t>
  </si>
  <si>
    <t>低压开关LV20F4A-UPS4旁路进线-F1E3UPS-4</t>
  </si>
  <si>
    <t>EPI机台用气</t>
  </si>
  <si>
    <t>低压出线柜开关LV_20C2_2</t>
  </si>
  <si>
    <t>低压开关LV20F4B-备用</t>
  </si>
  <si>
    <t>VOC燃烧炉</t>
  </si>
  <si>
    <t>中压馈线柜MV20D</t>
  </si>
  <si>
    <t>低压进线柜LV-20DM</t>
  </si>
  <si>
    <t>低压出线柜开关LV_20D1_1</t>
  </si>
  <si>
    <t>中压出线柜MV20E</t>
  </si>
  <si>
    <t>低压进线柜LV20EM</t>
  </si>
  <si>
    <t>低压开关LV20E1A-工艺母线--3N-XXXX-03</t>
  </si>
  <si>
    <t>PMD餐厅</t>
  </si>
  <si>
    <t>低压出线柜开关LV_20D1_2</t>
  </si>
  <si>
    <t>低压开关LV20E1B-备用</t>
  </si>
  <si>
    <t>低压出线柜开关LV_20D2_1</t>
  </si>
  <si>
    <t>低压开关LV20E2A-工艺母线--3N-XXXX-04</t>
  </si>
  <si>
    <t>低压出线柜开关LV_20D2_2</t>
  </si>
  <si>
    <t>低压开关LV20E2B-备用</t>
  </si>
  <si>
    <t>中压馈线柜MV20E</t>
  </si>
  <si>
    <t>低压进线柜LV-20EM</t>
  </si>
  <si>
    <t>低压出线柜开关LV_20E1_1</t>
  </si>
  <si>
    <t>中压出线柜MV20D</t>
  </si>
  <si>
    <t>低压进线柜LV20DM</t>
  </si>
  <si>
    <t>低压开关LV20D1A-工艺母线--2N-20D1A-11</t>
  </si>
  <si>
    <t>低压出线柜开关LV_20E1_2</t>
  </si>
  <si>
    <t>低压开关LV20D1B-备用</t>
  </si>
  <si>
    <t>低压出线柜开关LV_20E2_1</t>
  </si>
  <si>
    <t>低压开关LV20D2A-工艺母线--2N-20D2A-12</t>
  </si>
  <si>
    <t>低压出线柜开关LV_20E2_2</t>
  </si>
  <si>
    <t>低压开关LV20D2B-备用</t>
  </si>
  <si>
    <t>中压馈线柜MV20F</t>
  </si>
  <si>
    <t>低压进线柜LV-20FM</t>
  </si>
  <si>
    <t>低压出线柜开关LV_20F1_1</t>
  </si>
  <si>
    <t>中压出线柜MV20C</t>
  </si>
  <si>
    <t>低压进线柜LV20CM</t>
  </si>
  <si>
    <t>低压开关LV20C1A-工艺母线--2N-20C1A-07</t>
  </si>
  <si>
    <t>低压出线柜开关LV_20F1_2</t>
  </si>
  <si>
    <t>低压开关LV20C1B-备用</t>
  </si>
  <si>
    <t>低压出线柜开关LV_20F2_1</t>
  </si>
  <si>
    <t>低压开关LV20C2A-工艺母线--2N-20C2A-08</t>
  </si>
  <si>
    <t>低压出线柜开关LV_20F2_2</t>
  </si>
  <si>
    <t>低压开关LV20C2B-备用</t>
  </si>
  <si>
    <t>低压出线柜开关LV_20F3_1</t>
  </si>
  <si>
    <t>中压出线柜MV20B</t>
  </si>
  <si>
    <t>低压进线柜LV20BM</t>
  </si>
  <si>
    <t>低压开关LV20B1A-工艺母线--2N-20B1A-03</t>
  </si>
  <si>
    <t>低压出线柜开关LV_20F3_2</t>
  </si>
  <si>
    <t>低压开关LV20B1B-备用</t>
  </si>
  <si>
    <t>市政进线T30-DS30</t>
  </si>
  <si>
    <t>中压进线柜MV30M</t>
  </si>
  <si>
    <t>中压馈线柜MV30A</t>
  </si>
  <si>
    <t>中压进线柜MV-30AM</t>
  </si>
  <si>
    <t>中压出线柜开关MV_E30AA</t>
  </si>
  <si>
    <t>低压开关LV20B2A-工艺母线--2N-20B2A-04</t>
  </si>
  <si>
    <t>中压出线柜开关MV_E30AB</t>
  </si>
  <si>
    <t>低压开关LV20B2B-备用</t>
  </si>
  <si>
    <t>中压出线柜开关MV_E30AC</t>
  </si>
  <si>
    <t>中压出线柜MV20A</t>
  </si>
  <si>
    <t>低压进线柜LV20AM</t>
  </si>
  <si>
    <t>低压开关LV20A1A-工艺母线--4N-XXXX-02</t>
  </si>
  <si>
    <t>中压出线柜开关MV_E30AD</t>
  </si>
  <si>
    <t>低压开关LV20A1B-备用</t>
  </si>
  <si>
    <t>中压出线柜开关MV_E30AE</t>
  </si>
  <si>
    <t>低压开关LV20A2A-备用</t>
  </si>
  <si>
    <t>中压馈线柜MV30B</t>
  </si>
  <si>
    <t>低压进线柜LV-30BM</t>
  </si>
  <si>
    <t>低压出线柜开关LV_30B1</t>
  </si>
  <si>
    <t>低压开关LV20A2B-备用</t>
  </si>
  <si>
    <t>低压出线柜开关LV_30B2_1</t>
  </si>
  <si>
    <t>T30市政进线T30-DS30</t>
  </si>
  <si>
    <t>中压出线柜MV30A</t>
  </si>
  <si>
    <t>低压进线柜LV30AM</t>
  </si>
  <si>
    <t>低压开关LV30A1A-工艺母线--3N-XXXX-05</t>
  </si>
  <si>
    <t>低压出线柜开关LV_30B2_2</t>
  </si>
  <si>
    <t>低压开关LV30A1B-备用</t>
  </si>
  <si>
    <t>低压出线柜开关LV_30B3_1</t>
  </si>
  <si>
    <t>低压开关LV30A2A-工艺母线--3N-XXXX-06</t>
  </si>
  <si>
    <t>低压出线柜开关LV_30B3_2</t>
  </si>
  <si>
    <t>低压开关LV30A2B-备用</t>
  </si>
  <si>
    <t>低压出线柜开关LV_30B4_1</t>
  </si>
  <si>
    <t>中压出线柜MV30B</t>
  </si>
  <si>
    <t>低压进线柜LV30BM</t>
  </si>
  <si>
    <t>低压开关LV30B1A-工艺母线--2N-30B1A-13</t>
  </si>
  <si>
    <t>低压出线柜开关LV_30B4_2</t>
  </si>
  <si>
    <t>低压开关LV30B1B-备用</t>
  </si>
  <si>
    <t>低压出线柜开关LV_30B4_3</t>
  </si>
  <si>
    <t>低压开关LV30B2A-工艺母线--2N-30B2A-14</t>
  </si>
  <si>
    <t>低压出线柜开关LV_30B4_4</t>
  </si>
  <si>
    <t>低压开关LV30B2B-备用</t>
  </si>
  <si>
    <t>低压出线柜开关LV_30B5_1</t>
  </si>
  <si>
    <t>中压出线柜MV30C</t>
  </si>
  <si>
    <t>低压进线柜LV30CM</t>
  </si>
  <si>
    <t>低压开关LV30C1A-IT UPS（主）</t>
  </si>
  <si>
    <t>低压出线柜开关LV_30B5_2</t>
  </si>
  <si>
    <t>低压开关LV30C1B-IT UPS（旁）</t>
  </si>
  <si>
    <t>低压出线柜开关LV_30B5_3</t>
  </si>
  <si>
    <t>低压开关LV30C2A-消防E电POWER总盘-3E-30C2A-0110-POWER-2</t>
  </si>
  <si>
    <t>低压出线柜开关LV_30B5_4</t>
  </si>
  <si>
    <t>低压开关LV30C2B-纯水系统E电自带控制箱3-纯水系统</t>
  </si>
  <si>
    <t>低压出线柜开关LV_30B5_5</t>
  </si>
  <si>
    <t>低压开关LV30C3C-备用</t>
  </si>
  <si>
    <t>中压馈线柜MV30C</t>
  </si>
  <si>
    <t>低压进线柜LV-30CM</t>
  </si>
  <si>
    <t>低压出线柜开关LV_30C1_1</t>
  </si>
  <si>
    <t>低压开关LV30C3A-纯水系统E电自带控制箱3-纯水系统</t>
  </si>
  <si>
    <t>低压出线柜开关LV_30C1_2</t>
  </si>
  <si>
    <t>低压开关LV30C3B-厂务UPS(主）</t>
  </si>
  <si>
    <t>低压出线柜开关LV_30C2_1</t>
  </si>
  <si>
    <t>低压出线柜开关LV_30C2_2</t>
  </si>
  <si>
    <t>低压开关LV30C4A-3E-30C4A-0110-POWER-1-厂务E电POWER总盘</t>
  </si>
  <si>
    <t>低压出线柜开关LV_30C3_1</t>
  </si>
  <si>
    <t>低压开关LV30C4B-备用</t>
  </si>
  <si>
    <t>低压出线柜开关LV_30C3_2</t>
  </si>
  <si>
    <t>低压开关LV30C4C-抽烟风机盘-3E-40E5D/30C4C-01B1-XF-8</t>
  </si>
  <si>
    <t>低压出线柜开关LV_30C3_3</t>
  </si>
  <si>
    <t>低压开关LV30C4D-备用</t>
  </si>
  <si>
    <t>低压出线柜开关LV_30C3_4</t>
  </si>
  <si>
    <t>低压开关LV30C4E-IT机房空调-IT机房空调配电箱</t>
  </si>
  <si>
    <t>低压出线柜开关LV_30C3_5</t>
  </si>
  <si>
    <t>中压出线柜MV30D</t>
  </si>
  <si>
    <t>低压进线柜LV30DM</t>
  </si>
  <si>
    <t>低压开关LV30D1A--UPS3备用进线-F2E3UPS-3</t>
  </si>
  <si>
    <t>低压出线柜开关LV_30C3_6</t>
  </si>
  <si>
    <t>低压开关LV30D1B--备用</t>
  </si>
  <si>
    <t>中压馈线柜MV30D</t>
  </si>
  <si>
    <t>低压进线柜LV-30DM</t>
  </si>
  <si>
    <t>低压出线柜开关LV_30D1_1</t>
  </si>
  <si>
    <t>低压开关LV30D2A--厂务N电POWER 总盘-3N-30D2A-01B1-POWER-1</t>
  </si>
  <si>
    <t>低压出线柜开关LV_30D1_2</t>
  </si>
  <si>
    <t>低压开关LV30D2B--备用</t>
  </si>
  <si>
    <t>低压出线柜开关LV_30D2_1</t>
  </si>
  <si>
    <t>低压开关LV30D3A-备用</t>
  </si>
  <si>
    <t>低压出线柜开关LV_30D2_2</t>
  </si>
  <si>
    <t>低压开关LV30D3B-备用</t>
  </si>
  <si>
    <t>低压出线柜开关LV_30D3_1</t>
  </si>
  <si>
    <t>低压开关LV30D4A--有机废气+工艺排风系统-3N-30D4A-0140-EXH-3</t>
  </si>
  <si>
    <t>低压出线柜开关LV_30D3_2</t>
  </si>
  <si>
    <t>低压开关LV30D4B--备用</t>
  </si>
  <si>
    <t>低压出线柜开关LV_30D3_3</t>
  </si>
  <si>
    <t>低压开关LV30D5A--潜污泵盘-3E-30D5A/40C4E-01B2-XF-9</t>
  </si>
  <si>
    <t>低压出线柜开关LV_30D4_1</t>
  </si>
  <si>
    <t>低压开关LV30D5B--FFU系统-3N-40D4C-0140-FFU-1</t>
  </si>
  <si>
    <t>低压出线柜开关LV_30D4_2</t>
  </si>
  <si>
    <t>低压开关LV30D5C--PCW系统-3N-XXXX-01B2-PCW-3</t>
  </si>
  <si>
    <t>低压出线柜开关LV_30D4_3</t>
  </si>
  <si>
    <t>低压开关LV30D5D--F1配变电所 电力双切箱2-F1-E3-SUB-2</t>
  </si>
  <si>
    <t>低压出线柜开关LV_30D4_4</t>
  </si>
  <si>
    <t>低压开关LV30D5E--工艺真空-XXX</t>
  </si>
  <si>
    <t>低压出线柜开关LV_30D5_1</t>
  </si>
  <si>
    <t>低压开关LV30D5F--洁净N电POWER总盘 3N-30D5F-0140-POWER-3</t>
  </si>
  <si>
    <t>低压出线柜开关LV_30D5_2</t>
  </si>
  <si>
    <t>中压出线柜MV30E</t>
  </si>
  <si>
    <t>低压进线柜LV30EM</t>
  </si>
  <si>
    <t>低压开关LV30E1A--UPS4备用进线</t>
  </si>
  <si>
    <t>低压出线柜开关LV_30D5_3</t>
  </si>
  <si>
    <t>低压开关LV30E1B--备用</t>
  </si>
  <si>
    <t>低压出线柜开关LV_30D5_4</t>
  </si>
  <si>
    <t>低压开关LV30E2A-SEX废气系统-3N-30E2A-0140-EXH-1</t>
  </si>
  <si>
    <t>低压出线柜开关LV_30D5_5</t>
  </si>
  <si>
    <t>低压开关LV30E2B--特气系统GMS系统ATS自带控制箱</t>
  </si>
  <si>
    <t>低压出线柜开关LV_30D5_6</t>
  </si>
  <si>
    <t>低压开关LV30E3A--备用</t>
  </si>
  <si>
    <t>中压馈线柜MV30E</t>
  </si>
  <si>
    <t>低压进线柜LV-30EM</t>
  </si>
  <si>
    <t>低压出线柜开关LV_30E1_1</t>
  </si>
  <si>
    <t>低压开关LV30E3B--加压送风风机盘-3N-30E3B/40C3B-01B1-XF-5</t>
  </si>
  <si>
    <t>低压出线柜开关LV_30E1_2</t>
  </si>
  <si>
    <t>低压开关LV30E4A--纯水系统-N电自带控制箱4</t>
  </si>
  <si>
    <t>低压出线柜开关LV_30E2_1</t>
  </si>
  <si>
    <t>低压开关LV30E4B--备用</t>
  </si>
  <si>
    <t>低压出线柜开关LV_30E2_2</t>
  </si>
  <si>
    <t>低压开关LV30E5A--PCW系统 3N-30E5A-01B2-PCW-1</t>
  </si>
  <si>
    <t>低压出线柜开关LV_30E3_1</t>
  </si>
  <si>
    <t>低压开关LV30E5B--备用</t>
  </si>
  <si>
    <t>低压出线柜开关LV_30E3_2</t>
  </si>
  <si>
    <t>低压开关LV30E5C--备用</t>
  </si>
  <si>
    <t>低压出线柜开关LV_30E4_1</t>
  </si>
  <si>
    <t>低压开关LV30E5D--备用</t>
  </si>
  <si>
    <t>低压出线柜开关LV_30E4_2</t>
  </si>
  <si>
    <t>中压出线柜MV30F</t>
  </si>
  <si>
    <t>低压进线柜LV30FM</t>
  </si>
  <si>
    <t>低压开关LV30F1A--UPS1主进线-F2E3UPS-1</t>
  </si>
  <si>
    <t>低压出线柜开关LV_30E5_1</t>
  </si>
  <si>
    <t>低压开关LV30F1B--备用</t>
  </si>
  <si>
    <t>低压出线柜开关LV_30E5_2</t>
  </si>
  <si>
    <t>低压开关LV30F2A--UPS2主进线-F2E3UPS-2</t>
  </si>
  <si>
    <t>低压出线柜开关LV_30E5_3</t>
  </si>
  <si>
    <t>低压开关LV30F2B--备用</t>
  </si>
  <si>
    <t>低压出线柜开关LV_30E5_4</t>
  </si>
  <si>
    <t>低压开关LV30F3A--消防E电POWER总盘-3N-30F3A-0140-POWER-2</t>
  </si>
  <si>
    <t>低压出线柜开关LV_30E5_5</t>
  </si>
  <si>
    <t>低压开关LV30F3B--纯化间设备用电（备）大宗气纯化间自带控制箱</t>
  </si>
  <si>
    <t>低压出线柜开关LV_30E5_6</t>
  </si>
  <si>
    <t>低压开关LV30F4A--货柜配电盘（主用）-3E-40D4A/30F4A-01R1-ELEV-1</t>
  </si>
  <si>
    <t>中压馈线柜MV30F</t>
  </si>
  <si>
    <t>低压进线柜LV-30FM</t>
  </si>
  <si>
    <t>低压出线柜开关LV_30F1_1</t>
  </si>
  <si>
    <t>低压开关LV30F4B--备用</t>
  </si>
  <si>
    <t>低压出线柜开关LV_30F1_2</t>
  </si>
  <si>
    <t>低压开关LV30F4C--备用</t>
  </si>
  <si>
    <t>低压出线柜开关LV_30F2_1</t>
  </si>
  <si>
    <t>低压开关LV30F5A--备用</t>
  </si>
  <si>
    <t>低压出线柜开关LV_30F2_2</t>
  </si>
  <si>
    <t>低压开关LV30F5B--备用</t>
  </si>
  <si>
    <t>低压出线柜开关LV_30F2_3</t>
  </si>
  <si>
    <t>低压开关LV30F5C--厂务E电POWER总盘-3E-30F5C-0140-POWER-3</t>
  </si>
  <si>
    <t>低压出线柜开关LV_30F3_1</t>
  </si>
  <si>
    <t>低压开关LV30F5D--备用</t>
  </si>
  <si>
    <t>低压出线柜开关LV_30F3_2</t>
  </si>
  <si>
    <t>低压开关LV30F5E--F2变配电所 电力双切箱-F2-E3-SUB-1</t>
  </si>
  <si>
    <t>低压出线柜开关LV_30F3_3</t>
  </si>
  <si>
    <t>低压开关LV30F5F--F1变配电所 电力双切箱1-F2-E3-SUB-1</t>
  </si>
  <si>
    <t>低压出线柜开关LV_30F3_4</t>
  </si>
  <si>
    <t>T40市政进线T40-DS40</t>
  </si>
  <si>
    <t>中压进线柜MV40M</t>
  </si>
  <si>
    <t>中压出线柜MV40F</t>
  </si>
  <si>
    <t>低压进线柜LV40FM</t>
  </si>
  <si>
    <t>低压开关LV40F1A--UPS3主用进线 F2E3UPS-3</t>
  </si>
  <si>
    <t>低压出线柜开关LV_30F4_1</t>
  </si>
  <si>
    <t>低压开关LV40F1B--备用</t>
  </si>
  <si>
    <t>低压出线柜开关LV_30F4_2</t>
  </si>
  <si>
    <t>低压开关LV40F2A--UPS4主用进线 F2E3UPS-4</t>
  </si>
  <si>
    <t>低压出线柜开关LV_30F4_3</t>
  </si>
  <si>
    <t>低压开关LV40F2B--备用</t>
  </si>
  <si>
    <t>低压出线柜开关LV_30F4_4</t>
  </si>
  <si>
    <t>低压开关LV40F3A--备用</t>
  </si>
  <si>
    <t>低压出线柜开关LV_30F4_5</t>
  </si>
  <si>
    <t>低压开关LV40F3B--备用</t>
  </si>
  <si>
    <t>低压出线柜开关LV_30F4_6</t>
  </si>
  <si>
    <t>低压开关LV40F4A--备用</t>
  </si>
  <si>
    <t>低压出线柜开关LV_30F4_7</t>
  </si>
  <si>
    <t>低压开关LV40F4B--备用</t>
  </si>
  <si>
    <t>低压出线柜开关LV_30F4_8</t>
  </si>
  <si>
    <t>低压开关LV40F4C--备用</t>
  </si>
  <si>
    <t>低压出线柜开关LV_30F4_9</t>
  </si>
  <si>
    <t>低压开关LV40F4D--备用</t>
  </si>
  <si>
    <t>低压出线柜开关LV_30F5_1</t>
  </si>
  <si>
    <t>低压开关LV40F5A--厂务E电POWER总盘 3E-40F5A-0140-POWER-1</t>
  </si>
  <si>
    <t>低压出线柜开关LV_30F5_2</t>
  </si>
  <si>
    <t>低压开关LV40F5B--备用</t>
  </si>
  <si>
    <t>低压出线柜开关LV_30F5_3</t>
  </si>
  <si>
    <t>低压开关LV40F5C--备用</t>
  </si>
  <si>
    <t>低压出线柜开关LV_30F5_4</t>
  </si>
  <si>
    <t>低压开关LV40F5D--备用</t>
  </si>
  <si>
    <t>低压出线柜开关LV_30F5_5</t>
  </si>
  <si>
    <t>低压开关LV40F5E--F1配变电所 电力双切箱2--F1-E3-SUB-2</t>
  </si>
  <si>
    <t>低压出线柜开关LV_30F5_6</t>
  </si>
  <si>
    <t>低压开关LV40F5F--备用</t>
  </si>
  <si>
    <t>低压出线柜开关LV_30F5_7</t>
  </si>
  <si>
    <t>中压出线柜MV40E</t>
  </si>
  <si>
    <t>低压进线柜LV40EM</t>
  </si>
  <si>
    <t>低压开关LV40E1A--UPS2备用进线 F2E3UPS-2</t>
  </si>
  <si>
    <t>市政进线T40-DS40</t>
  </si>
  <si>
    <t>中压馈线柜MV40A</t>
  </si>
  <si>
    <t>中压进线柜MVE40AM</t>
  </si>
  <si>
    <t>中压出线柜开关MV_E40AA</t>
  </si>
  <si>
    <t>低压开关LV40E1B--备用</t>
  </si>
  <si>
    <t>中压出线柜开关MV_E40AB</t>
  </si>
  <si>
    <t>低压开关LV40E2A--备用</t>
  </si>
  <si>
    <t>中压出线柜开关MV_E40AC</t>
  </si>
  <si>
    <t>低压开关LV40E2B--备用</t>
  </si>
  <si>
    <t>中压出线柜开关MV_E40AD</t>
  </si>
  <si>
    <t>低压开关LV40E3A--消防N电POWER 总盘 3N-40E2A-01B1-POWER-2</t>
  </si>
  <si>
    <t>中压出线柜开关MV_E40AE</t>
  </si>
  <si>
    <t>低压开关LV40E3B--纯化间设备用电（主）大宗气纯化间自带控制箱</t>
  </si>
  <si>
    <t>中压馈线柜MV40B</t>
  </si>
  <si>
    <t>低压进线柜LV-40BM</t>
  </si>
  <si>
    <t>低压出线柜开关LV_40B1_1</t>
  </si>
  <si>
    <t>低压开关LV40E4A--纯水系统-纯水系统N电自带控制箱1</t>
  </si>
  <si>
    <t>低压出线柜开关LV_40B1_2</t>
  </si>
  <si>
    <t>低压开关LV40E4B--纯水系统-纯水系统N电自带控制箱2</t>
  </si>
  <si>
    <t>低压出线柜开关LV_40B2_1</t>
  </si>
  <si>
    <t>低压开关LV40D5A--PCW系统-3N-40E5A-01B2-PCW-2</t>
  </si>
  <si>
    <t>低压出线柜开关LV_40B2_2</t>
  </si>
  <si>
    <t>低压开关LV40D5B--MAU系统-3N-40E5B-0140-MAU-2</t>
  </si>
  <si>
    <t>低压出线柜开关LV_40B3_1</t>
  </si>
  <si>
    <t>低压开关LV40E5C--备用</t>
  </si>
  <si>
    <t>低压出线柜开关LV_40B3_2</t>
  </si>
  <si>
    <t>低压开关LV40E5D--排烟风机盘-3E-40E5D/30C4C-01B1-XF-8</t>
  </si>
  <si>
    <t>低压出线柜开关LV_40B3_3</t>
  </si>
  <si>
    <t>中压出线柜MV40D</t>
  </si>
  <si>
    <t>低压进线柜LV40DM</t>
  </si>
  <si>
    <t>低压开关LV40D1A--UPS1备用进线 F2E3UPS-1</t>
  </si>
  <si>
    <t>低压出线柜开关LV_40B4_1</t>
  </si>
  <si>
    <t>低压开关LV40D1B--备用</t>
  </si>
  <si>
    <t>低压出线柜开关LV_40B4_2</t>
  </si>
  <si>
    <t>低压开关LV40D2A--消防N电POWER总盘 3N-40D2A-0140-POWER-2</t>
  </si>
  <si>
    <t>低压出线柜开关LV_40B4_3</t>
  </si>
  <si>
    <t>低压开关LV40D2B--备用</t>
  </si>
  <si>
    <t>低压出线柜开关LV_40B4_4</t>
  </si>
  <si>
    <t>低压开关LV40D3A--纯水系统N电自带控制箱2 纯水系统</t>
  </si>
  <si>
    <t>低压出线柜开关LV_40B4_5</t>
  </si>
  <si>
    <t>低压开关LV40D3B--纯水系统N电自带控制箱3 纯水系统</t>
  </si>
  <si>
    <t>低压出线柜开关LV_40B4_6</t>
  </si>
  <si>
    <t>低压开关LV40D4A--货梯配电盘（备用）3N-40D4A/30F4A-01R1-ELEV-1</t>
  </si>
  <si>
    <t>中压馈线柜MV40C</t>
  </si>
  <si>
    <t>低压进线柜LV-40CM</t>
  </si>
  <si>
    <t>低压出线柜开关LV_40C1_1</t>
  </si>
  <si>
    <t>低压开关LV40D4B--厂务N电POWER总盘 3N-40D4B-0140-POWER-1</t>
  </si>
  <si>
    <t>低压出线柜开关LV_40C1_2</t>
  </si>
  <si>
    <t>低压开关LV40D4C--备用</t>
  </si>
  <si>
    <t>低压出线柜开关LV_40C2_1</t>
  </si>
  <si>
    <t>低压开关LV40D4D--MAU系统 3N-40D5A-0140-MAU-1</t>
  </si>
  <si>
    <t>低压出线柜开关LV_40C2_2</t>
  </si>
  <si>
    <t>低压开关LV40D5A--AEX废气系统-3N-40D5C-0140-EXH-2</t>
  </si>
  <si>
    <t>低压出线柜开关LV_40C3_1</t>
  </si>
  <si>
    <t>低压开关LV40D5B--FFU系统 3N-40D5B-0130-FFU-3</t>
  </si>
  <si>
    <t>低压出线柜开关LV_40C3_2</t>
  </si>
  <si>
    <t>低压开关LV40D5C--IT 机房空调-配电箱</t>
  </si>
  <si>
    <t>低压出线柜开关LV_40C3_3</t>
  </si>
  <si>
    <t>低压开关LV40D5D--FFU系统 3N-40D5B-0130-FFU-4</t>
  </si>
  <si>
    <t>低压出线柜开关LV_40C3_4</t>
  </si>
  <si>
    <t>低压开关LV40D5E--F2配变电所 电力双切箱 F2-E3-SUB-1</t>
  </si>
  <si>
    <t>低压出线柜开关LV_40C3_5</t>
  </si>
  <si>
    <t>低压开关LV40D5F--F1配变电所 电力双切箱 F1-E3-SUB-1</t>
  </si>
  <si>
    <t>低压出线柜开关LV_40C3_6</t>
  </si>
  <si>
    <t>中压出线柜MV40C</t>
  </si>
  <si>
    <t>低压进线柜LV40CM</t>
  </si>
  <si>
    <t>低压开关LV40C1A--IT UPS2(主）</t>
  </si>
  <si>
    <t>中压馈线柜MV40D</t>
  </si>
  <si>
    <t>低压进线柜LV-40DM</t>
  </si>
  <si>
    <t>低压出线柜开关LV_40D1_1</t>
  </si>
  <si>
    <t>低压开关LV40C1B--IT UPS1(旁）</t>
  </si>
  <si>
    <t>低压出线柜开关LV_40D1_2</t>
  </si>
  <si>
    <t>低压开关LV40C2A--特气系统 GMS系统ATS自带控制箱</t>
  </si>
  <si>
    <t>低压出线柜开关LV_40D2_1</t>
  </si>
  <si>
    <t>低压开关LV40C2B--纯水系统 E电自带控制箱1 纯水系统</t>
  </si>
  <si>
    <t>低压出线柜开关LV_40D2_2</t>
  </si>
  <si>
    <t>低压开关LV40C2C--纯水系统 E电自带控制箱5 纯水系统</t>
  </si>
  <si>
    <t>低压出线柜开关LV_40D3_1</t>
  </si>
  <si>
    <t>低压开关LV40C3A--厂务UPS(备）</t>
  </si>
  <si>
    <t>低压出线柜开关LV_40D3_2</t>
  </si>
  <si>
    <t>低压开关LV40C3B--加压送风风机盘 3E-30E3B/40C3B-01B1-XF-5</t>
  </si>
  <si>
    <t>低压出线柜开关LV_40D4_1</t>
  </si>
  <si>
    <t>低压开关LV40C3C--纯水系统 E电自带控制箱4 纯水系统</t>
  </si>
  <si>
    <t>低压出线柜开关LV_40D4_2</t>
  </si>
  <si>
    <t>低压开关LV40C4A--备用</t>
  </si>
  <si>
    <t>低压出线柜开关LV_40D4_3</t>
  </si>
  <si>
    <t>低压开关LV40C4B--备用</t>
  </si>
  <si>
    <t>低压出线柜开关LV_40D4_4</t>
  </si>
  <si>
    <t>低压开关LV40C4C--备用</t>
  </si>
  <si>
    <t>低压出线柜开关LV_40D5_1</t>
  </si>
  <si>
    <t>低压开关LV40C4D--备用</t>
  </si>
  <si>
    <t>低压出线柜开关LV_40D5_2</t>
  </si>
  <si>
    <t>低压开关LV40C4E--潜污泵盘 3E-30D5A/40C4E-01B2-XF-9</t>
  </si>
  <si>
    <t>低压出线柜开关LV_40D5_3</t>
  </si>
  <si>
    <t>中压出线柜MV40B</t>
  </si>
  <si>
    <t>低压进线柜LV40BM</t>
  </si>
  <si>
    <t>低压开关LV40B1A-工艺母线--2N-XXXX-15</t>
  </si>
  <si>
    <t>低压出线柜开关LV_40D5_4</t>
  </si>
  <si>
    <t>低压开关LV40B1B-备用</t>
  </si>
  <si>
    <t>低压出线柜开关LV_40D5_5</t>
  </si>
  <si>
    <t>低压开关LV40B2A-工艺母线--2N-XXXX-16</t>
  </si>
  <si>
    <t>低压出线柜开关LV_40D5_6</t>
  </si>
  <si>
    <t>低压开关LV40B2B-备用</t>
  </si>
  <si>
    <t>中压馈线柜MV40E</t>
  </si>
  <si>
    <t>低压进线柜LV-40EM</t>
  </si>
  <si>
    <t>低压出线柜开关LV_40E1_1</t>
  </si>
  <si>
    <t>中压出线柜MV40A</t>
  </si>
  <si>
    <t>低压进线柜LV40AM</t>
  </si>
  <si>
    <t>低压开关LV40A1A-工艺母线--3N-40A1A-07</t>
  </si>
  <si>
    <t>低压出线柜开关LV_40E1_2</t>
  </si>
  <si>
    <t>低压开关LV40A1B--备用</t>
  </si>
  <si>
    <t>低压出线柜开关LV_40E2_1</t>
  </si>
  <si>
    <t>低压开关LV40A2A-工艺母线--3N-40A2A-08</t>
  </si>
  <si>
    <t>低压出线柜开关LV_40E2_2</t>
  </si>
  <si>
    <t>低压开关LV40A2B--备用</t>
  </si>
  <si>
    <t>低压出线柜开关LV_40E3_1</t>
  </si>
  <si>
    <t>T50市政进线T50-DS50</t>
  </si>
  <si>
    <t>中压进线柜MV50M</t>
  </si>
  <si>
    <t>中压出线柜MV50A</t>
  </si>
  <si>
    <t>低压进线柜LV50AM</t>
  </si>
  <si>
    <t>低压开关LV50A1A--三层设备间水泵等动力负荷2-  3N-50A1A-0230-CHW-2</t>
  </si>
  <si>
    <t>低压出线柜开关LV_40E3_2</t>
  </si>
  <si>
    <t>低压开关LV50A1B--地下一层换热站水泵等动力负荷2-  3N-50A1B-02B1-CHW-1</t>
  </si>
  <si>
    <t>低压出线柜开关LV_40E3_3</t>
  </si>
  <si>
    <t>低压开关LV50A1C--备用</t>
  </si>
  <si>
    <t>低压出线柜开关LV_40E4_1</t>
  </si>
  <si>
    <t>低压开关LV50A2A--N电废水系统1- 废水供应商自带控制柜</t>
  </si>
  <si>
    <t>低压出线柜开关LV_40E4_2</t>
  </si>
  <si>
    <t>低压开关LV50A2B--备用</t>
  </si>
  <si>
    <t>低压出线柜开关LV_40E4_3</t>
  </si>
  <si>
    <t>低压开关LV50A2C--备用</t>
  </si>
  <si>
    <t>低压出线柜开关LV_40E5_1</t>
  </si>
  <si>
    <t>低压开关LV50A3A--二层冷冻站水泵等动力负荷4-  3N-50A3A-0220-CHW-2</t>
  </si>
  <si>
    <t>低压出线柜开关LV_40E5_2</t>
  </si>
  <si>
    <t>低压开关LV50A3B--N电废水系统1- 废水供应商自带控制柜</t>
  </si>
  <si>
    <t>低压出线柜开关LV_40E5_3</t>
  </si>
  <si>
    <t>低压开关LV50A3C--备用</t>
  </si>
  <si>
    <t>低压出线柜开关LV_40E5_4</t>
  </si>
  <si>
    <t>低压开关LV50A4A--二层冷冻站水泵等动力负荷5-  3N-50A4A-0220-CHW-3</t>
  </si>
  <si>
    <t>低压出线柜开关LV_40E5_5</t>
  </si>
  <si>
    <t>低压开关LV50A4B--备用</t>
  </si>
  <si>
    <t>低压出线柜开关LV_40E5_6</t>
  </si>
  <si>
    <t>低压开关LV50A4C--N电氨氮废水吹脱处理系统- 废水供应商自带控制柜</t>
  </si>
  <si>
    <t>中压馈线柜MV40F</t>
  </si>
  <si>
    <t>低压进线柜LV-40FM</t>
  </si>
  <si>
    <t>低压出线柜开关LV_40F1_1</t>
  </si>
  <si>
    <t>低压开关LV50A4D--备用</t>
  </si>
  <si>
    <t>低压出线柜开关LV_40F1_2</t>
  </si>
  <si>
    <t>低压开关LV50A5A--N电总箱-  3N-50A5A-0250-POWER-2</t>
  </si>
  <si>
    <t>低压出线柜开关LV_40F1_3</t>
  </si>
  <si>
    <t>低压开关LV50A5B--备用</t>
  </si>
  <si>
    <t>低压出线柜开关LV_40F2_1</t>
  </si>
  <si>
    <t>低压开关LV50A5C--屋面冷却塔N2-  3N-50A5C-02R1-CHW-2</t>
  </si>
  <si>
    <t>低压出线柜开关LV_40F2_2</t>
  </si>
  <si>
    <t>低压开关LV50A5D--备用</t>
  </si>
  <si>
    <t>低压出线柜开关LV_40F2_3</t>
  </si>
  <si>
    <t>中压出线柜MV50B</t>
  </si>
  <si>
    <t>低压进线柜LV50BM</t>
  </si>
  <si>
    <t>低压开关LV50B1A--E电废水系统2-  废水供应商自带控制柜</t>
  </si>
  <si>
    <t>低压出线柜开关LV_40F2_4</t>
  </si>
  <si>
    <t>低压开关LV50B1B--备用</t>
  </si>
  <si>
    <t>低压出线柜开关LV_40F3_1</t>
  </si>
  <si>
    <t>低压开关LV50B2A--消防水泵配电箱-  3N-50B2A/60A3A-0210-FP-1</t>
  </si>
  <si>
    <t>低压出线柜开关LV_40F3_2</t>
  </si>
  <si>
    <t>低压开关LV50B2B--备用</t>
  </si>
  <si>
    <t>低压出线柜开关LV_40F3_3</t>
  </si>
  <si>
    <t>低压开关LV50B3A--三层设备间水泵等动力负荷1-  3N-50B3A-0230-CHW-1</t>
  </si>
  <si>
    <t>低压出线柜开关LV_40F4_1</t>
  </si>
  <si>
    <t>低压开关LV50B3B--UPS01(主）LV-UPS1A1</t>
  </si>
  <si>
    <t>低压出线柜开关LV_40F4_2</t>
  </si>
  <si>
    <t>低压开关LV50B4A--二层冷冻站水泵等动力负荷1-  3N-50B4A-0220-CHW-1</t>
  </si>
  <si>
    <t>低压出线柜开关LV_40F4_3</t>
  </si>
  <si>
    <t>低压开关LV50B4B--柴发控制室配电箱-02-04-E3-BDS1</t>
  </si>
  <si>
    <t>低压出线柜开关LV_40F4_4</t>
  </si>
  <si>
    <t>低压开关LV50B4C--地下一层换热站水泵等动力负荷1-3E-50B4C-02B1-CHW-1</t>
  </si>
  <si>
    <t>低压出线柜开关LV_40F4_5</t>
  </si>
  <si>
    <t>低压开关LV50B4D--消防E电总箱-3E-50B4D-0250-POWER-1</t>
  </si>
  <si>
    <t>低压出线柜开关LV_40F4_6</t>
  </si>
  <si>
    <t>低压开关LV50B5A--备用</t>
  </si>
  <si>
    <t>低压出线柜开关LV_40F4_7</t>
  </si>
  <si>
    <t>低压开关LV50B5B--E电总箱-3E-50B5B-0250-POWER-2</t>
  </si>
  <si>
    <t>低压出线柜开关LV_40F4_8</t>
  </si>
  <si>
    <t>低压开关LV50B5C--备用</t>
  </si>
  <si>
    <t>低压出线柜开关LV_40F4_9</t>
  </si>
  <si>
    <t>低压开关LV50B5D--备用</t>
  </si>
  <si>
    <t>低压出线柜开关LV_40F4_10</t>
  </si>
  <si>
    <t>低压开关LV50B5E--消防电梯E电总箱-3E-50B5E-0250-ELEV-1</t>
  </si>
  <si>
    <t>创新中心1期</t>
  </si>
  <si>
    <t>低压出线柜LV-10A1</t>
  </si>
  <si>
    <t>机台工艺母线4N-10A1A-1</t>
  </si>
  <si>
    <t>低压开关LV50B5F--配变电所配电箱-02-03-E3-BDS1</t>
  </si>
  <si>
    <t>低压出线柜LV-10A2</t>
  </si>
  <si>
    <t>机台工艺母线4N-10A2A-2</t>
  </si>
  <si>
    <t>低压开关LV50B5G--备用</t>
  </si>
  <si>
    <t>低压出线柜LV-10B1</t>
  </si>
  <si>
    <t>机台工艺母线2N-10B1A-1</t>
  </si>
  <si>
    <t>低压开关LV50B5H--备用</t>
  </si>
  <si>
    <t>低压出线柜LV-10B2</t>
  </si>
  <si>
    <t>机台工艺母线2N-10B2A-2</t>
  </si>
  <si>
    <t>中压出线柜MV50C</t>
  </si>
  <si>
    <t>低压进线柜LV50CM</t>
  </si>
  <si>
    <t>低压开关LV50C1A--CUB大宗气E电设备用电大宗气站配电室LV03</t>
  </si>
  <si>
    <t>低压出线柜LV-10C1</t>
  </si>
  <si>
    <t>低压开关LV50C1B--备用</t>
  </si>
  <si>
    <t>低压出线柜LV-10C2</t>
  </si>
  <si>
    <t>低压开关LV50C2A--大宗气配电室大宗气站配电室LV01</t>
  </si>
  <si>
    <t>低压出线柜LV-10D1</t>
  </si>
  <si>
    <t>低压开关LV50C2B--备用</t>
  </si>
  <si>
    <t>低压出线柜LV-10D2</t>
  </si>
  <si>
    <t>低压开关LV50C3A--备用</t>
  </si>
  <si>
    <t>低压出线柜LV-10E1</t>
  </si>
  <si>
    <t>机台工艺母线3N-10E1A-1</t>
  </si>
  <si>
    <t>低压开关LV50C3B--备用</t>
  </si>
  <si>
    <t>低压出线柜LV-10E2</t>
  </si>
  <si>
    <t>机台工艺母线3N-10E2A-2</t>
  </si>
  <si>
    <t>低压开关LV50C4A--制氮机纯化器电加热器</t>
  </si>
  <si>
    <t>低压出线柜LV-10F1</t>
  </si>
  <si>
    <t>UPS1旁路进线F1E3UPS-1</t>
  </si>
  <si>
    <t>低压开关LV50C4B--备用</t>
  </si>
  <si>
    <t>低压出线柜LV-10F2</t>
  </si>
  <si>
    <t>UPS2旁路进线F1E3UPS-2</t>
  </si>
  <si>
    <t>低压开关LV50C4C--备用</t>
  </si>
  <si>
    <t>低压出线柜LV-10F3</t>
  </si>
  <si>
    <t>UPS3旁路进线柜F1E3UPS-3</t>
  </si>
  <si>
    <t>低压开关LV50C4D--备用</t>
  </si>
  <si>
    <t>UPS4主路进线柜F1E3UPS-4</t>
  </si>
  <si>
    <t>中压出线柜MV50D</t>
  </si>
  <si>
    <t>中压进线柜LV50DM</t>
  </si>
  <si>
    <t>中压出线柜 MV50D1---低温冷水机组- 2-02-LCHW-CH-1</t>
  </si>
  <si>
    <t>中压馈线柜MV10G</t>
  </si>
  <si>
    <t>中压出线柜 MV50D2-低温冷水机组 2-02-LCHW-CH-3</t>
  </si>
  <si>
    <t>低压出线柜LV-20A1</t>
  </si>
  <si>
    <t>机台工艺母线---4N-20A1A-3</t>
  </si>
  <si>
    <t>中压出线柜 MV50D3--中温冷水机组 2-02-MCHW-CH-3</t>
  </si>
  <si>
    <t>低压出线柜LV-20A2</t>
  </si>
  <si>
    <t>机台工艺母线---4N-20A2A-4</t>
  </si>
  <si>
    <t>中压出线柜 MV50D4-热回收中温冷水机组 2-02-MCHW-CHR-2</t>
  </si>
  <si>
    <t>低压出线柜LV-20B1</t>
  </si>
  <si>
    <t>机台工艺母线---2N-20B1A-3</t>
  </si>
  <si>
    <t>中压出线柜 MV50D5-热回收中温冷水机组 2-02-MCHW-CHR-3</t>
  </si>
  <si>
    <t>低压出线柜LV-20B2</t>
  </si>
  <si>
    <t>机台工艺母线---2N-20B2A-4</t>
  </si>
  <si>
    <t>中压出线柜 MV50D6-备用</t>
  </si>
  <si>
    <t>低压出线柜LV-20C1</t>
  </si>
  <si>
    <t>机台工艺母线---2N-20C1A-7</t>
  </si>
  <si>
    <t>中压出线柜（中压开关）-MV50E-大宗气氮气空压机1#</t>
  </si>
  <si>
    <t>低压出线柜LV-20C2</t>
  </si>
  <si>
    <t>机台工艺母线---2N-20C1A-8</t>
  </si>
  <si>
    <t>中压出线柜（中压开关）-MV50F-大宗气站CDA空压机2#</t>
  </si>
  <si>
    <t>低压出线柜LV-20D1</t>
  </si>
  <si>
    <t>机台工艺母线---2N-20D1A-11</t>
  </si>
  <si>
    <t>中压出线柜（中压开关）-MV50G-大宗气站HPCDA空压机1#</t>
  </si>
  <si>
    <t>低压出线柜LV-20D2</t>
  </si>
  <si>
    <t>机台工艺母线---2N-20D2A-12</t>
  </si>
  <si>
    <t>中压出线柜（中压开关）-MV50H-备用</t>
  </si>
  <si>
    <t>低压出线柜LV-20E1</t>
  </si>
  <si>
    <t>机台工艺母线---3N-20E1A-3</t>
  </si>
  <si>
    <t>T60市政进线T60-DS60</t>
  </si>
  <si>
    <t>中压进线柜MV60M</t>
  </si>
  <si>
    <t>中压出线柜MV60A</t>
  </si>
  <si>
    <t>低压进线柜LV60AM</t>
  </si>
  <si>
    <t>低压开关LV60A1A--三层设备间水泵等动力负荷3-  3N-60A1A-0230-CHW-3</t>
  </si>
  <si>
    <t>低压出线柜LV-20E2</t>
  </si>
  <si>
    <t>机台工艺母线---3N-20E1A-4</t>
  </si>
  <si>
    <t>低压开关LV60A1B--二层冷冻站水泵等动力负荷3-  3N-60A1B-0220-CHW-1</t>
  </si>
  <si>
    <t>低压出线柜LV-20F1</t>
  </si>
  <si>
    <t xml:space="preserve">UPS1主路进线柜F1E3UPS-1
</t>
  </si>
  <si>
    <t>低压开关LV60A1C--备用</t>
  </si>
  <si>
    <t>低压出线柜LV-20F2</t>
  </si>
  <si>
    <t>UPS2主路进线柜F1E3UPS-2</t>
  </si>
  <si>
    <t>低压开关LV60A2A--屋面冷却塔N1-  3N-60A2A-02R1-CHW-1</t>
  </si>
  <si>
    <t>低压出线柜LV-20F3</t>
  </si>
  <si>
    <t>UPS3主进线柜F1E3UPS-3</t>
  </si>
  <si>
    <t>低压开关LV60A2B--备用</t>
  </si>
  <si>
    <t>UPS4旁路进线柜F1E3UPS-4</t>
  </si>
  <si>
    <t>低压开关LV60A2C--备用</t>
  </si>
  <si>
    <t>中压馈线柜MV20G</t>
  </si>
  <si>
    <t>低压开关LV60A3A--消防水泵配电箱-  3E-50B2A/60A3A-0210-FP-1</t>
  </si>
  <si>
    <t>出线柜MV-30AA</t>
  </si>
  <si>
    <t>低温离心式冷水机组</t>
  </si>
  <si>
    <t>低压开关LV60A3B--UJPS01(旁）-  LV-UPS1A2</t>
  </si>
  <si>
    <t>出线柜MV-30AB</t>
  </si>
  <si>
    <t>热回收中温冷水机组</t>
  </si>
  <si>
    <t>低压开关LV60A3C--备用</t>
  </si>
  <si>
    <t>出线柜MV-30AC</t>
  </si>
  <si>
    <t>中温冷水机组</t>
  </si>
  <si>
    <t>低压开关LV60A4A--二层冷冻站水泵等动力负荷6 - 3N-60A4A-0220-CHW-4</t>
  </si>
  <si>
    <t>出线柜MV-30AD</t>
  </si>
  <si>
    <t>中温冷水机组（备用）</t>
  </si>
  <si>
    <t>低压开关LV60A4B--柴发控制室配电箱-  02-04-E3-BDS1</t>
  </si>
  <si>
    <t>出线柜MV-30AE</t>
  </si>
  <si>
    <t>验证预留及备用</t>
  </si>
  <si>
    <t>低压开关LV60A4C--备用</t>
  </si>
  <si>
    <t>低压出线柜LV-30B1</t>
  </si>
  <si>
    <t>低压开关LV60A4D--消防N电总箱-  3N-60A4D-0250-POWER-1</t>
  </si>
  <si>
    <t>低压出线柜LV-30B2</t>
  </si>
  <si>
    <t>低压开关LV60A5A---冷水机组U电箱--3E-UPS1C2/60A5A-0210-CHW-1</t>
  </si>
  <si>
    <t>低压出线柜LV-30B3</t>
  </si>
  <si>
    <t>低压开关LV60A5B---FMCS盘-供应商自带列头柜1</t>
  </si>
  <si>
    <t>低压出线柜LV-30B4</t>
  </si>
  <si>
    <t>消防水泵配电箱（备）----LV30B4A</t>
  </si>
  <si>
    <t>低压开关LV60A5C--备用</t>
  </si>
  <si>
    <t>低压出线柜LV-30B5</t>
  </si>
  <si>
    <t>低压开关LV60A5D--备用</t>
  </si>
  <si>
    <t>低压出线柜LV-30C1</t>
  </si>
  <si>
    <t>低压开关LV60A5E---消防电梯N电总箱- 3N-60A5E-0250-ELEV-1</t>
  </si>
  <si>
    <t>低压出线柜LV-30C2</t>
  </si>
  <si>
    <t>低压开关LV60A5F---配变电所配电箱- 02-03-E3-BDS1</t>
  </si>
  <si>
    <t>低压出线柜LV-30C3</t>
  </si>
  <si>
    <t>低压开关LV60A5G--备用</t>
  </si>
  <si>
    <t>低压开关LV60A5H--备用</t>
  </si>
  <si>
    <t>低压出线柜LV-30D1</t>
  </si>
  <si>
    <t>一层、二层N电总箱----LV30D1A</t>
  </si>
  <si>
    <t>中压出线柜MV60B</t>
  </si>
  <si>
    <t>低压进线柜LV60BM</t>
  </si>
  <si>
    <t>低压开关LV60B1A--屋面冷却塔E1-  3E-60B1A-02R1-CHW-1</t>
  </si>
  <si>
    <t>低压出线柜LV-30D2</t>
  </si>
  <si>
    <t>低压开关LV60B1B--备用</t>
  </si>
  <si>
    <t>低压出线柜LV-30D3</t>
  </si>
  <si>
    <t>低压开关LV60B2A--E电废水系统1-  废水供应商自带控制柜</t>
  </si>
  <si>
    <t>低压开关LV60B2B--备用</t>
  </si>
  <si>
    <t>低压出线柜LV-30D4</t>
  </si>
  <si>
    <t>低压开关LV60B3A--备用</t>
  </si>
  <si>
    <t>低压开关LV60B3B--备用</t>
  </si>
  <si>
    <t>化学品---LV30D4C</t>
  </si>
  <si>
    <t>低压开关LV60B4A--E电氨氮废水吹脱处理系统 废水供应商自带控制柜  3E-60B1A-02R1-CHW-1</t>
  </si>
  <si>
    <t>低压出线柜LV-30E1</t>
  </si>
  <si>
    <t>UPS备用线---LV30E1A</t>
  </si>
  <si>
    <t>低压开关LV60B4B--备用</t>
  </si>
  <si>
    <t>UPS主进线---LV30E1B</t>
  </si>
  <si>
    <t>低压开关LV60B4C--二层冷冻站水泵等动力负荷2-  3E-60B3A-0220-CHW-2</t>
  </si>
  <si>
    <t>低压出线柜LV-30E2</t>
  </si>
  <si>
    <t>纯水系统---LV30E2A</t>
  </si>
  <si>
    <t>低压开关LV60B4D--备用</t>
  </si>
  <si>
    <t>低压出线柜LV-30E3</t>
  </si>
  <si>
    <t>低压开关LV60B5A--屋面冷却塔E2-  3E-60B5A-02R1-CHW-2</t>
  </si>
  <si>
    <t>低压开关LV60B5B--备用</t>
  </si>
  <si>
    <t>低压出线柜LV-30E4</t>
  </si>
  <si>
    <t>低压开关LV60B5C--备用</t>
  </si>
  <si>
    <t>低压出线柜LV-30E5</t>
  </si>
  <si>
    <t>低压开关LV60B5D--备用</t>
  </si>
  <si>
    <t>化学品（主）---LV30E5A</t>
  </si>
  <si>
    <t>中压出线柜MV60C</t>
  </si>
  <si>
    <t>低压进线柜LV60CM</t>
  </si>
  <si>
    <t>低压开关LV60C1A---CUB大宗气E电设备用电大宗气站配电室LV03-  3E-60B1A-02R1-CHW-1</t>
  </si>
  <si>
    <t>低压出线柜LV-30F1</t>
  </si>
  <si>
    <t>插座、空调、杂项--LV30F1A</t>
  </si>
  <si>
    <t>低压开关LV60C1B--备用</t>
  </si>
  <si>
    <t>低压出线柜LV-30F2</t>
  </si>
  <si>
    <t>IT机柜（备）---LV30F2A</t>
  </si>
  <si>
    <t>低压开关LV60C2A---大宗气配电室-大宗气站配电室LV05</t>
  </si>
  <si>
    <t>IT机柜（备）---LV30F2B</t>
  </si>
  <si>
    <t>低压开关LV60C2B--备用</t>
  </si>
  <si>
    <t>低压出线柜LV-30F3</t>
  </si>
  <si>
    <t>充电桩系统--LV30F3A</t>
  </si>
  <si>
    <t>低压开关LV60C3A--备用</t>
  </si>
  <si>
    <t>消防风机（备）--LV30F3B</t>
  </si>
  <si>
    <t>低压开关LV60C3B--备用</t>
  </si>
  <si>
    <t>消防风机（备）--LV30F3C</t>
  </si>
  <si>
    <t>低压开关LV60C4A---CDA干燥机1#</t>
  </si>
  <si>
    <t>低压出线柜LV-30F4</t>
  </si>
  <si>
    <t>UPS备用回路进线--LV30F4A</t>
  </si>
  <si>
    <t>低压开关LV60C4B--备用</t>
  </si>
  <si>
    <t>IT机柜空调（主）---LV30F4C</t>
  </si>
  <si>
    <t>低压开关LV60C4C--备用</t>
  </si>
  <si>
    <t>消防电梯（备）---LV30F4E</t>
  </si>
  <si>
    <t>低压开关LV60C4D--备用</t>
  </si>
  <si>
    <t>配电所用箱---LV30F4F</t>
  </si>
  <si>
    <t>低压开关LV60C4E---HPCDA干燥机1#</t>
  </si>
  <si>
    <t>备用照明---LV30F4G</t>
  </si>
  <si>
    <t>低压开关LV60C4F--备用</t>
  </si>
  <si>
    <t>人防电源---LV30F4H</t>
  </si>
  <si>
    <t>低压开关LV60C4G--备用</t>
  </si>
  <si>
    <t>低压出线柜LV-30F5</t>
  </si>
  <si>
    <t>消防总箱---LV30F5A</t>
  </si>
  <si>
    <t>低压开关LV60C4H--备用</t>
  </si>
  <si>
    <t>消防电梯照明（备）LV30F5A</t>
  </si>
  <si>
    <t>中压出线柜MV60D</t>
  </si>
  <si>
    <t>中压进线柜MV60DM</t>
  </si>
  <si>
    <t>中压开关MVE60E---大宗气站-CDA空压机-800KW</t>
  </si>
  <si>
    <t>中压馈线柜MV30G</t>
  </si>
  <si>
    <t>中压开关MVE60F---大宗气站-HPCDA空压机-630KW</t>
  </si>
  <si>
    <t>中压馈线柜MV30H</t>
  </si>
  <si>
    <t>中压开关MVE60D1---冷水机组</t>
  </si>
  <si>
    <t>中压开关MVE60D2---冷水机组</t>
  </si>
  <si>
    <t>低压出线柜LV-40B1</t>
  </si>
  <si>
    <t>中压开关MVE60D3---冷水机组</t>
  </si>
  <si>
    <t>中压开关MVE60D4---冷水机组</t>
  </si>
  <si>
    <t>低压出线柜LV-40B2</t>
  </si>
  <si>
    <t>中压开关MVE60D5---备用</t>
  </si>
  <si>
    <t>低压出线柜LV-40B3</t>
  </si>
  <si>
    <t>中压开关MVE60D6---备用</t>
  </si>
  <si>
    <t>中压馈线柜MVE60DB-热回收中温冷水机组</t>
  </si>
  <si>
    <t>中压馈线柜MVE60DC-中温冰机</t>
  </si>
  <si>
    <t>中压馈线柜MVE60DD-中温冰机(备用）</t>
  </si>
  <si>
    <t>中压出线柜（中压开关）-MV60E-大宗气站氮气空压机2#</t>
  </si>
  <si>
    <t>低压出线柜LV-40C1</t>
  </si>
  <si>
    <t>中压出线柜（中压开关）-MV60F备用</t>
  </si>
  <si>
    <t>低压出线柜LV-40C2</t>
  </si>
  <si>
    <t>低压出线柜LV-40C3</t>
  </si>
  <si>
    <t>低压出线柜LV-40D1</t>
  </si>
  <si>
    <t>三层、四层N电总箱---LV-40D1A</t>
  </si>
  <si>
    <t>低压出线柜LV-40D2</t>
  </si>
  <si>
    <t>低压出线柜LV-40D3</t>
  </si>
  <si>
    <t>低压出线柜LV-40D4</t>
  </si>
  <si>
    <t>低压出线柜LV-40D5</t>
  </si>
  <si>
    <t>低压出线柜LV-40E1</t>
  </si>
  <si>
    <t>F2E3UPS-1主进线---LV40E1A</t>
  </si>
  <si>
    <t>F2E3UPS-2主进线---LV40E1B</t>
  </si>
  <si>
    <t>低压出线柜LV-40E2</t>
  </si>
  <si>
    <t>一层、二层E电总箱---LV40E2A</t>
  </si>
  <si>
    <t>低压出线柜LV-40E3</t>
  </si>
  <si>
    <t>F2E3UPS-3主进线---LV40E3A</t>
  </si>
  <si>
    <t>F2E3UPS-4---LV40E3B</t>
  </si>
  <si>
    <t>低压出线柜LV-40E4</t>
  </si>
  <si>
    <t xml:space="preserve">纯水系统自带控制柜---LV40E4A
</t>
  </si>
  <si>
    <t>低压出线柜LV-40E5</t>
  </si>
  <si>
    <t>低压出线柜LV-40F1</t>
  </si>
  <si>
    <t>IT机柜（主)---LV-40F1A</t>
  </si>
  <si>
    <t>IT机柜（主)---LV-40F1B</t>
  </si>
  <si>
    <t>低压出线柜LV-40F2</t>
  </si>
  <si>
    <t>消防风机（主)---LV-40F2A</t>
  </si>
  <si>
    <t>消防风机（主)---LV-40F2B</t>
  </si>
  <si>
    <t>消防总箱（主)---LV-40F2C</t>
  </si>
  <si>
    <t>低压出线柜LV-40F3</t>
  </si>
  <si>
    <t>UPS-1A-1UPS主回路进线----LV-40F3A</t>
  </si>
  <si>
    <t>低压出线柜LV-40F4</t>
  </si>
  <si>
    <t>消防电梯（主）--LV40F4A</t>
  </si>
  <si>
    <t>IT机房空调（备）---LV40F4B</t>
  </si>
  <si>
    <t>配电室电箱（主）---LV40F4E</t>
  </si>
  <si>
    <t>电梯---LV40F4F</t>
  </si>
  <si>
    <t>中压馈线柜MV40G</t>
  </si>
  <si>
    <t>中压馈线柜MV40H</t>
  </si>
  <si>
    <t>( if  1A_1_AHUAH1_TCV1_I_AI_HMI ＞ 2，（(1A_4_MAU001_MT01_T_AI_HMI+
1A_4_MAU002_MT01_T_AI_HMI+
1A_4_MAU003_MT01_T_AI_HMI+
1A_4_MAU004_MT01_T_AI_HMI+
1A_4_MAU005_MT01_T_AI_HMI)/5-1A_1_AHUAH1_TT1_I_AI_HMI）*1.2*1.005*( (1A_1_AHUAH1_F1_I_AI_HMI/50*3510)+8190 )/3600 )</t>
  </si>
  <si>
    <t>1A-1-1ahuah1-TT2</t>
  </si>
  <si>
    <t>( if  2_3_AHUAH1_TCV1_I_AI_HMI ＞ 2，（(1A_4_MAU001_MT01_T_AI_HMI+
1A_4_MAU002_MT01_T_AI_HMI+
1A_4_MAU003_MT01_T_AI_HMI+
1A_4_MAU004_MT01_T_AI_HMI+
1A_4_MAU005_MT01_T_AI_HMI)/5-2_3_AHUAH1_TT1_I_AI_HMI）*1.2*1.005*( 2_3_AHUAH1_F1_I_AI_HMI*2100)+4900  )/3600 )</t>
  </si>
  <si>
    <t>修改室外温度平均值改为室内</t>
  </si>
  <si>
    <t>1A_1_NMAUAH1_TCV3_I_AI_HMI_7362_CALCULATE
260112王连豪更新红色部分@鲜于文攀</t>
  </si>
  <si>
    <t>( if  1A_1_AHUAH2_TCV1_I_AI_HMI ＞ 2，（(1A_4_MAU001_MT01_T_AI_HMI+
1A_4_MAU002_MT01_T_AI_HMI+
1A_4_MAU003_MT01_T_AI_HMI+
1A_4_MAU004_MT01_T_AI_HMI+
1A_4_MAU005_MT01_T_AI_HMI)/5-1A_1_AHUAH2_TT1_I_AI_HMI）*1.2*1.005*( (1A_1_AHUAH2_F1_I_AI_HMI/50*3510)+8190  )/3600 )</t>
  </si>
  <si>
    <t>( if  2_3_AHUAH2_TCV1_I_AI_HMI ＞ 2，（(1A_4_MAU001_MT01_T_AI_HMI+
1A_4_MAU002_MT01_T_AI_HMI+
1A_4_MAU003_MT01_T_AI_HMI+
1A_4_MAU004_MT01_T_AI_HMI+
1A_4_MAU005_MT01_T_AI_HMI)/5-2_3_AHUAH2_TT1_I_AI_HMI）*1.2*1.005*( (2_3_AHUAH2_F1_I_AI_HMI/50*2100)+4900  )/3600 )</t>
  </si>
  <si>
    <t>( if  1A_1_AHUAH3_TCV1_I_AI_HMI ＞ 2，（(1A_4_MAU001_MT01_T_AI_HMI+
1A_4_MAU002_MT01_T_AI_HMI+
1A_4_MAU003_MT01_T_AI_HMI+
1A_4_MAU004_MT01_T_AI_HMI+
1A_4_MAU005_MT01_T_AI_HMI)/5-1A_1_AHUAH3_TT1_I_AI_HMI）*1.2*1.005*( (1A_1_AHUAH3_F1_I_AI_HMI/50*3510)+8190    )/3600 )</t>
  </si>
  <si>
    <t>( if  2_3_AHUAH3_TCV1_I_AI_HMI ＞ 2，（(1A_4_MAU001_MT01_T_AI_HMI+
1A_4_MAU002_MT01_T_AI_HMI+
1A_4_MAU003_MT01_T_AI_HMI+
1A_4_MAU004_MT01_T_AI_HMI+
1A_4_MAU005_MT01_T_AI_HMI)/5-2_3_AHUAH3_TT1_I_AI_HMI）*1.2*1.005*( (2_3_AHUAH3_F1_I_AI_HMI/50*2100)+4900  )/3600 )</t>
  </si>
  <si>
    <t>( if  1A_1_AHUAH4_TCV1_I_AI_HMI ＞ 2，（(1A_4_MAU001_MT01_T_AI_HMI+
1A_4_MAU002_MT01_T_AI_HMI+
1A_4_MAU003_MT01_T_AI_HMI+
1A_4_MAU004_MT01_T_AI_HMI+
1A_4_MAU005_MT01_T_AI_HMI)/5-1A_1_AHUAH4_TT1_I_AI_HMI）*1.2*1.005*( (1A_1_AHUAH4_F1_I_AI_HMI/50*3510)+8190  )/3600 )</t>
  </si>
  <si>
    <t>( if  2_3_AHUAH4_TCV1_I_AI_HMI ＞ 2，（(1A_4_MAU001_MT01_T_AI_HMI+
1A_4_MAU002_MT01_T_AI_HMI+
1A_4_MAU003_MT01_T_AI_HMI+
1A_4_MAU004_MT01_T_AI_HMI+
1A_4_MAU005_MT01_T_AI_HMI)/5-2_3_AHUAH4_TT1_I_AI_HMI）*1.2*1.005*( (2_3_AHUAH4_F1_I_AI_HMI/50*2100)+4900  )/3600 )</t>
  </si>
  <si>
    <t>( if  1A_1_AHUAH5_TCV1_I_AI_HMI ＞ 2，（(1A_4_MAU001_MT01_T_AI_HMI+
1A_4_MAU002_MT01_T_AI_HMI+
1A_4_MAU003_MT01_T_AI_HMI+
1A_4_MAU004_MT01_T_AI_HMI+
1A_4_MAU005_MT01_T_AI_HMI)/5-1A_1_AHUAH5_TT1_I_AI_HMI）*1.2*1.005*( (1A_1_AHUAH5_F1_I_AI_HMI/50*4207.5)+8190   )/3600 )</t>
  </si>
  <si>
    <t>1A-1-1ahuah5-TT2和tt3平均温度</t>
  </si>
  <si>
    <t>( if  2_3_AHUAH5_TCV1_I_AI_HMI ＞ 2，（(1A_4_MAU001_MT01_T_AI_HMI+
1A_4_MAU002_MT01_T_AI_HMI+
1A_4_MAU003_MT01_T_AI_HMI+
1A_4_MAU004_MT01_T_AI_HMI+
1A_4_MAU005_MT01_T_AI_HMI)/5-2_3_AHUAH5_TT1_I_AI_HMI）*1.2*1.005*( (2_3_AHUAH5_F1_I_AI_HMI/50*3000)+7000  )/3600 )</t>
  </si>
  <si>
    <t>( if  1A_1_AHUAH6_TCV1_I_AI_HMI ＞ 2，（(1A_4_MAU001_MT01_T_AI_HMI+
1A_4_MAU002_MT01_T_AI_HMI+
1A_4_MAU003_MT01_T_AI_HMI+
1A_4_MAU004_MT01_T_AI_HMI+
1A_4_MAU005_MT01_T_AI_HMI)/5-1A_1_AHUAH6_TT1_I_AI_HMI）*1.2*1.005*( (1A_1_AHUAH6_F1_I_AI_HMI/50*4207.5)+8190   )/3600 )</t>
  </si>
  <si>
    <t>( if  2_3_AHUAH6_TCV1_I_AI_HMI ＞ 2，（(1A_4_MAU001_MT01_T_AI_HMI+
1A_4_MAU002_MT01_T_AI_HMI+
1A_4_MAU003_MT01_T_AI_HMI+
1A_4_MAU004_MT01_T_AI_HMI+
1A_4_MAU005_MT01_T_AI_HMI)/5-2_3_AHUAH6_TT1_I_AI_HMI）*1.2*1.005*( (2_3_AHUAH6_F1_I_AI_HMI/50*3000)+7000  )/3600 )</t>
  </si>
  <si>
    <t>( if  1A_1_AHUAH7_TCV1_I_AI_HMI ＞ 2，（(1A_4_MAU001_MT01_T_AI_HMI+
1A_4_MAU002_MT01_T_AI_HMI+
1A_4_MAU003_MT01_T_AI_HMI+
1A_4_MAU004_MT01_T_AI_HMI+
1A_4_MAU005_MT01_T_AI_HMI)/5-1A_1_AHUAH7_TT1_I_AI_HMI）*1.2*1.005*(( 1A_1_AHUAH7_F1_I_AI_HMI/50*4207.5)+8190  )/3600 )</t>
  </si>
  <si>
    <t>( if  1A_4_AHUAH1_TCV1_I_AI_HMI ＞ 2，（(1A_4_MAU001_MT01_T_AI_HMI+
1A_4_MAU002_MT01_T_AI_HMI+
1A_4_MAU003_MT01_T_AI_HMI+
1A_4_MAU004_MT01_T_AI_HMI+
1A_4_MAU005_MT01_T_AI_HMI)/5-1A_4_AHUAH1_TT1_I_AI_HMI）*1.2*1.005*( (1A_4_AHUAH1_F1_I_AI_HMI/50*4530)+10570  )/3600 )</t>
  </si>
  <si>
    <t>1A-4-ahuah1-TT2</t>
  </si>
  <si>
    <t>( if  1A_4_AHUAH2_TCV1_I_AI_HMI ＞ 2，（(1A_4_MAU001_MT01_T_AI_HMI+
1A_4_MAU002_MT01_T_AI_HMI+
1A_4_MAU003_MT01_T_AI_HMI+
1A_4_MAU004_MT01_T_AI_HMI+
1A_4_MAU005_MT01_T_AI_HMI)/5-1A_4_AHUAH2_TT1_I_AI_HMI）*1.2*1.005*(( 1A_4_AHUAH2_F1_I_AI_HMI/50*4530)+10570 ) )</t>
  </si>
  <si>
    <t>( if  1A_4_AHUAH3_TCV1_I_AI_HMI ＞ 2，（(1A_4_MAU001_MT01_T_AI_HMI+
1A_4_MAU002_MT01_T_AI_HMI+
1A_4_MAU003_MT01_T_AI_HMI+
1A_4_MAU004_MT01_T_AI_HMI+
1A_4_MAU005_MT01_T_AI_HMI)/5-1A_4_AHUAH3_TT1_I_AI_HMI）*1.2*1.005*( (1A_4_AHUAH3_F1_I_AI_HMI/50*4530)+10570 )/3600 )</t>
  </si>
  <si>
    <t>( if  1A_4_AHUAH4_TCV1_I_AI_HMI ＞ 2，（(1A_4_MAU001_MT01_T_AI_HMI+
1A_4_MAU002_MT01_T_AI_HMI+
1A_4_MAU003_MT01_T_AI_HMI+
1A_4_MAU004_MT01_T_AI_HMI+
1A_4_MAU005_MT01_T_AI_HMI)/5-1A_4_AHUAH4_TT1_I_AI_HMI）*1.2*1.005*( (1A_4_AHUAH4_F1_I_AI_HMI/50*4530)+10570  )/3600 )</t>
  </si>
  <si>
    <t>( if  1A_4_AHUAH5_TCV1_I_AI_HMI ＞ 2，（(1A_4_MAU001_MT01_T_AI_HMI+
1A_4_MAU002_MT01_T_AI_HMI+
1A_4_MAU003_MT01_T_AI_HMI+
1A_4_MAU004_MT01_T_AI_HMI+
1A_4_MAU005_MT01_T_AI_HMI+)/5-1A_4_AHUAH5_TT1_I_AI_HMI）*1.2*1.005*(( 1A_4_AHUAH5_F1_I_AI_HMI/50*4530)+10570  )/3600 )</t>
  </si>
  <si>
    <t>1A-4-ahuah5-TT2</t>
  </si>
  <si>
    <t>（1A_4_MAU001_FT02_I_AI_HMI*1.2/3600）*（1A_4_MAU002_TCV01_PID_PV - 1A_4_MAU002_TCV02_PID_PV  ）*0.0036</t>
  </si>
  <si>
    <t>（1A_4_MAU001_FT03_I_AI_HMI*1.2/3600）*（1A_4_MAU003_TCV01_PID_PV - 1A_4_MAU003_TCV02_PID_PV  ）*0.0036</t>
  </si>
  <si>
    <t>（1A_4_MAU004_FT01_I_AI_HMI*1.2/3600）*（1A_4_MAU004_TCV01_PID_PV - 1A_4_MAU004_TCV02_PID_PV  ）*0.0036</t>
  </si>
  <si>
    <t>（1A_4_MAU005_FT01_I_AI_HMI*1.2/3600）*（1A_4_MAU005_TCV01_PID_PV - 1A_4_MAU005_TCV02_PID_PV  ）*0.0036</t>
  </si>
  <si>
    <t>（if 1A_1_PV_PMP01_M_stop2run=1，0.012的分钟级别积分）+      （if 1A_1_PV_PMP01_M_stop2run=1，0.012的分钟级别积分）+     （if 1A_1_PV_PMP01_M_stop2run=1，0.012的分钟级别积分）+     （if 1A_1_PV_PMP01_M_stop2run=1，0.012的分钟级别积分）</t>
  </si>
  <si>
    <t>能源模型</t>
  </si>
  <si>
    <t>A</t>
  </si>
  <si>
    <t>能源子系统首页</t>
  </si>
  <si>
    <t>展示能耗总览、能耗对标、能源成本负荷分析、节能收益结果等汇总数据，支持饼状图、柱形图等图表的展示；展示预告警信息列表等</t>
  </si>
  <si>
    <t>B</t>
  </si>
  <si>
    <t>能源供给数据展示</t>
  </si>
  <si>
    <t>1)</t>
  </si>
  <si>
    <t>供给数据展示</t>
  </si>
  <si>
    <t>以图表形式展示水、电、天然气、高温蒸汽、高温热水等能源供给数据,展示供给数据的控制线；</t>
  </si>
  <si>
    <t>供给计量
能源监控</t>
  </si>
  <si>
    <t>2)</t>
  </si>
  <si>
    <t>供给数据查询</t>
  </si>
  <si>
    <t>支持用户查询历史供应数据；</t>
  </si>
  <si>
    <t>3)</t>
  </si>
  <si>
    <t>供给数据预测</t>
  </si>
  <si>
    <t>展示实时供应数据，并对未来时间的供给进行预测；</t>
  </si>
  <si>
    <t>4)</t>
  </si>
  <si>
    <t>供给数据筛选</t>
  </si>
  <si>
    <t>支持按各课权限展示各课所关注的能源供给数据；</t>
  </si>
  <si>
    <t>5)</t>
  </si>
  <si>
    <t>供给数据采集</t>
  </si>
  <si>
    <t>能源供给数据支持系统自动获取和用户手动填写；</t>
  </si>
  <si>
    <t>C</t>
  </si>
  <si>
    <t>能源消耗数据展示</t>
  </si>
  <si>
    <t>消耗数据展示</t>
  </si>
  <si>
    <t>以图表形式展示耗能端（厂务侧、FAB侧、办公楼宇等）能源消耗数据，展示消耗数据的控制线，</t>
  </si>
  <si>
    <t>消耗计量
能源监控</t>
  </si>
  <si>
    <t>消耗数据查询</t>
  </si>
  <si>
    <t>支持用户查询历史消耗数据，支持按厂务侧、FAB侧、厂务设备、FAB机台等维度查询消耗数据，</t>
  </si>
  <si>
    <t>消耗数据实时预测</t>
  </si>
  <si>
    <t>展示实时消耗数据，并对未来时间的消耗进行预测；</t>
  </si>
  <si>
    <t>消耗数据筛选</t>
  </si>
  <si>
    <t>支持按各课权限展示各课所关注的能源消耗数据，</t>
  </si>
  <si>
    <t>能源消耗占比的展示</t>
  </si>
  <si>
    <t>目前是按子系统，四科会议决定能源消耗计量到子系统</t>
  </si>
  <si>
    <t>6)</t>
  </si>
  <si>
    <t>能源消耗均值排名展示</t>
  </si>
  <si>
    <t>各课所消耗的冷、热、电、水等进行排名展示，并计算出各科各种能源的能耗平均值，作为KPI能耗定额的依据，与实际发生的值进行比对，作为KPI考核依据；可配置本日、本周、本月、本年各课的能耗数据及排名情况，默认显示前5（可根据需求调整）名，倒序排列;</t>
  </si>
  <si>
    <t>7)</t>
  </si>
  <si>
    <t>能耗值和基准值的对比</t>
  </si>
  <si>
    <t>展示厂务本月实时消耗的能耗值占定额值的比例，默认基准能耗（定额值）数据,可在界面筛选各课的KPI结果,支持月、年的KPI分析,支持KPI结果排名;</t>
  </si>
  <si>
    <t>D</t>
  </si>
  <si>
    <t>能源转换数据展示</t>
  </si>
  <si>
    <t>能源转换数据的展示与计算</t>
  </si>
  <si>
    <t>目前是按子系统，四科会议决定能源消耗计量到子系统。主要设备放到了四科运维里，比如高效机房</t>
  </si>
  <si>
    <t>能源转换数据的查询和筛选</t>
  </si>
  <si>
    <t>支持查询历史数据，数据同比环比分析并展示结果，支持按各科室权限、按设备进行查询和展示；</t>
  </si>
  <si>
    <t>E</t>
  </si>
  <si>
    <t>能源模型配置</t>
  </si>
  <si>
    <t>控制线设置</t>
  </si>
  <si>
    <t>支持管理员对能源供给、能源消耗设置控制线；</t>
  </si>
  <si>
    <t>查询结果导出</t>
  </si>
  <si>
    <t>支持查询结果一键导出和打印</t>
  </si>
  <si>
    <t>报告输出</t>
  </si>
  <si>
    <t>支持按照指定格式（图片、PPT、excel等）自定义时间段输出报告</t>
  </si>
  <si>
    <t>F</t>
  </si>
  <si>
    <t>能效分析</t>
  </si>
  <si>
    <t>设备效率分析</t>
  </si>
  <si>
    <t>对厂务侧设备（冰机、供/回风等）的功率因数和运行功率在不同的运行负载时的进行分析，比对额定的功率与分析结果的差额，作为能源优化策略的数据</t>
  </si>
  <si>
    <t>主要设备放到四科运维里</t>
  </si>
  <si>
    <t>运行效果评价</t>
  </si>
  <si>
    <t>冷热管理与高效机房</t>
  </si>
  <si>
    <t>支持历史数据查询，同比/环比结果</t>
  </si>
  <si>
    <t>支持时、日、周、月和年的时间维度进行同比/环比，并支持历史年限的比对和查询</t>
  </si>
  <si>
    <t>数据展示
数据统计</t>
  </si>
  <si>
    <t>查询结果以曲线、柱状图等形式展示</t>
  </si>
  <si>
    <t>曲线、柱状图(或其他客户指定格式)进行数据展示</t>
  </si>
  <si>
    <t>G</t>
  </si>
  <si>
    <t>能源管理负荷分析</t>
  </si>
  <si>
    <t>负荷调控</t>
  </si>
  <si>
    <t>系统结合室内环境、净化量、设备运行和生产状态等数据，通过系统AI形成智能调控策略调整；如：冰机、风压、压差、洁净度、温湿度、流量的调控等实现供能的精准调控设备的负荷；（现阶段给出策略不控）</t>
  </si>
  <si>
    <t>运行优化建议</t>
  </si>
  <si>
    <t>高效机房</t>
  </si>
  <si>
    <t>系统依据以往厂务侧、生产侧的耗能和历史数据，对厂务侧、生产用能进行负荷预测；支持短期（周)、月（中期）、长期（年）的预测。</t>
  </si>
  <si>
    <t>H</t>
  </si>
  <si>
    <t>能源数据分析</t>
  </si>
  <si>
    <t>基于能源供给、能源消耗、能源转换数据分析，建立数据分析模型，识别有gap的内容，按客户关注内容输出数据分析结果</t>
  </si>
  <si>
    <t>节能分析
能源监控（异常数据智能分析）</t>
  </si>
  <si>
    <t>I</t>
  </si>
  <si>
    <t>能源成本</t>
  </si>
  <si>
    <t>能源成本计算</t>
  </si>
  <si>
    <t>对厂务侧的各种能源的消耗进行成本计算，以各能源计量单位和人民币金额形式展现（可设定查看此界面权限和更新能源计量单价），计算到按产品、lot、wafer或时间段等客户需要的形式的成本</t>
  </si>
  <si>
    <t>消耗成本
供应与使用查询</t>
  </si>
  <si>
    <t>能源成本展示</t>
  </si>
  <si>
    <t>厂务侧电、水、气总能耗分析展示，为厂务各类能源供应所消耗折算的标准煤量之和，以电力折算标煤的形式展示数值，主要为厂务提供能源消耗所产生的二氧化碳的排量，为碳管理提供数据依据。</t>
  </si>
  <si>
    <t>能源成本查询</t>
  </si>
  <si>
    <t>支持查询各课能源消耗成本，通过界面设置下拉菜单选择切换，例如电、 水、热、气等筛选</t>
  </si>
  <si>
    <t>能源成本饼状图等图表分析</t>
  </si>
  <si>
    <t>占比以饼状图、柱状图和曲线形式展示</t>
  </si>
  <si>
    <t>汇总历史数据，不同维度对比能源成本</t>
  </si>
  <si>
    <t xml:space="preserve">F2_GHVAC_FAB_1_NMAU01_TT04.STATE.VAL_IN.VALUE_3065_CALCULATE </t>
  </si>
  <si>
    <t xml:space="preserve">AHU </t>
  </si>
  <si>
    <t xml:space="preserve">F2_GHVAC_FAB_1_NMAU01_TT04.STATE.VAL_IN.VALUE_2143_CALCULATE </t>
  </si>
  <si>
    <t>( if  F2_GHVAC_CUB_1_AHU01_TCV01_FBK.STATE.VAL_IN.VALUE
＞ 2，（F2_GHVAC_FAB_1_NMAU01_TT04.STATE.VAL_IN.VALUE
-F2_GHVAC_CUB_1_AHU01_TT01.STATE.VAL_IN.VALUE )
*1.2*1.005*6000/3600 )</t>
  </si>
  <si>
    <t xml:space="preserve">F2_GHVAC_HPM_1_NMAU01_TT04.STATE.VAL_IN.VALUE_8960_CALCULATE  </t>
  </si>
  <si>
    <t>( if  F2_GHVAC_HPM_1_NMAU01_TCV02_FBK.STATE.VAL_IN.VALUE
＞ 2，（F2_GHVAC_HPM_1_NMAU01_TT04.STATE.VAL_IN.VALUE
-F2_GHVAC_HPM_1_NMAU01_TT03.STATE.VAL_IN.VALUE )
*1.2*1.005*13000/3600 )</t>
  </si>
  <si>
    <t>( if  F2_GHVAC_SGS_1_NMAU01_TCV02_FBK.STATE.VAL_IN.VALUE
＞ 2，（F2_GHVAC_SGS_1_NMAU01_TT04.STATE.VAL_IN.VALUE
-F2_GHVAC_SGS_1_NMAU01_TT03.STATE.VAL_IN.VALUE )
*1.2*1.005*17000/3600 )</t>
  </si>
  <si>
    <t>( if  F2_GHVAC_CUB_1_AHU02_TCV01_FBK.STATE.VAL_IN.VALUE
＞ 2，（F2_GHVAC_FAB_1_NMAU01_TT04.STATE.VAL_IN.VALUE
-F2_GHVAC_CUB_1_AHU02_TT01.STATE.VAL_IN.VALUE )
*1.2*1.005*6000/3600 )</t>
  </si>
  <si>
    <t>( if  F2_GHVAC_HPM_1_NMAU02_TCV02_FBK.STATE.VAL_IN.VALUE
＞ 2，（F2_GHVAC_HPM_1_NMAU02_TT04.STATE.VAL_IN.VALUE
-F2_GHVAC_HPM_1_NMAU02_TT03.STATE.VAL_IN.VALUE )
*1.2*1.005*13000/3600 )</t>
  </si>
  <si>
    <t>( if  F2_GHVAC_SGS_1_NMAU02_TCV02_FBK.STATE.VAL_IN.VALUE
＞ 2，（F2_GHVAC_SGS_1_NMAU02_TT04.STATE.VAL_IN.VALUE
-F2_GHVAC_SGS_1_NMAU02_TT03.STATE.VAL_IN.VALUE )
*1.2*1.005*17000/3600 )</t>
  </si>
  <si>
    <t>( if  F2_GHVAC_CUB_2_AHU01_TCV01_FBK.STATE.VAL_IN.VALUE
＞ 2，（F2_GHVAC_FAB_1_NMAU01_TT04.STATE.VAL_IN.VALUE
-F2_GHVAC_CUB_2_AHU01_TT01.STATE.VAL_IN.VALUE )
*1.2*1.005*6000/3600 )</t>
  </si>
  <si>
    <t xml:space="preserve">F2_CR_FAB_4_MAU01_TMT01_TT.STATE.VAL_IN.VALUE_6783_CALCULATE </t>
  </si>
  <si>
    <t>:mode=ask</t>
  </si>
  <si>
    <t>if 2_R_GEX_F01_M_stop2run = 1</t>
  </si>
  <si>
    <t>if 3_R_GEX_F01_M_stop2run = 1 ,</t>
  </si>
  <si>
    <t>0.37 的时间积分</t>
  </si>
  <si>
    <t>if 4_R_GEX_F01_M_stop2run = 1 ,</t>
  </si>
  <si>
    <t>if 2_R_GEX_F02_M_stop2run = 1</t>
  </si>
  <si>
    <t>if 3_R_GEX_F02_M_stop2run = 1 ,</t>
  </si>
  <si>
    <t>if 4_R_GEX_F02_M_stop2run = 1 ,</t>
  </si>
  <si>
    <t>if 1A_B1_OSA_F01_M_stop2run= 1 ，</t>
  </si>
  <si>
    <t>if 2_4_GEX_F01_M_stop2run = 1</t>
  </si>
  <si>
    <t>if 3_R_GEX_F03_M_stop2run = 1 ,</t>
  </si>
  <si>
    <t>if 4_R_GEX_F03_M_stop2run = 1 ,</t>
  </si>
  <si>
    <t>if 1A_1_GEX_F01_M_stop2run= 1 ，</t>
  </si>
  <si>
    <t>if 2_4_GEX_F02_M_stop2run = 1</t>
  </si>
  <si>
    <t>if 3_R_GEX_F04_M_stop2run = 1 ,</t>
  </si>
  <si>
    <t>if 4_R_GEX_F04_M_stop2run = 1 ,</t>
  </si>
  <si>
    <t>if 1A_1_GEX_F02_M_stop2run= 1 ，</t>
  </si>
  <si>
    <t>if 2_4_GEX_F03_M_stop2run = 1</t>
  </si>
  <si>
    <t>if 3_R_GEX_F05_M_stop2run = 1 ,</t>
  </si>
  <si>
    <t>if 4_R_GEX_F05_M_stop2run = 1 ,</t>
  </si>
  <si>
    <t>if 1A_1_GEX_F03_M_stop2run= 1 ，</t>
  </si>
  <si>
    <t>if 2_4_GEX_F04_M_stop2run = 1</t>
  </si>
  <si>
    <t>if 3_R_GEX_F06_M_stop2run = 1 ,</t>
  </si>
  <si>
    <t>if 4_R_GEX_F06_M_stop2run = 1 ,</t>
  </si>
  <si>
    <t>if 1A_1_GEX_F04_M_stop2run= 1 ，</t>
  </si>
  <si>
    <t>if 2_4_GEX_F05_M_stop2run = 1</t>
  </si>
  <si>
    <t>if 3_R_GEX_F07_M_stop2run = 1 ,</t>
  </si>
  <si>
    <t>if 1A_1_GEX_F05_M_stop2run= 1 ，</t>
  </si>
  <si>
    <t>if 2_4_GEX_F06_M_stop2run = 1</t>
  </si>
  <si>
    <t>if 3_R_GEX_F08_M_stop2run = 1 ,</t>
  </si>
  <si>
    <t>if 1A_1_GEX_F06_M_stop2run= 1 ，</t>
  </si>
  <si>
    <t>if 2_1_GEX_F01_M_stop2run = 1</t>
  </si>
  <si>
    <t>if 3_R_GEX_F09_M_stop2run = 1 ,</t>
  </si>
  <si>
    <t>if 1A_1_GEX_F07_M_stop2run= 1 ，</t>
  </si>
  <si>
    <t>if 2_1_GEX_F02_M_stop2run = 1</t>
  </si>
  <si>
    <t>if 3_R_GEX_F10_M_stop2run = 1 ,</t>
  </si>
  <si>
    <t>if 1A_B1_GEX_F01_M_stop2run= 1 ，</t>
  </si>
  <si>
    <t>if 2_1_GEX_F03_M_stop2run = 1</t>
  </si>
  <si>
    <t>if 3_R_GEX_F11_M_stop2run = 1 ,</t>
  </si>
  <si>
    <t>if 1A_4_GEX_F01_M_stop2run= 1 ，</t>
  </si>
  <si>
    <t>if 2_1_GEX_F04_M_stop2run = 1</t>
  </si>
  <si>
    <t>if 3_R_GEX_F12_M_stop2run = 1 ,</t>
  </si>
  <si>
    <t>if 1A_4_GEX_F02_M_stop2run= 1 ，</t>
  </si>
  <si>
    <t>if 2_3_GEX_F01_M_stop2run = 1</t>
  </si>
  <si>
    <t>if 3_R_GEX_F13_M_stop2run = 1 ,</t>
  </si>
  <si>
    <t>if 1A_4_GEX_F03_M_stop2run= 1 ，</t>
  </si>
  <si>
    <t>if 2_3_GEX_F02_M_stop2run = 1</t>
  </si>
  <si>
    <t>if 3_R_GEX_F14_M_stop2run = 1 ,</t>
  </si>
  <si>
    <t>if 1A_4_GEX_F04_M_stop2run= 1 ，</t>
  </si>
  <si>
    <t>if 2_3_GEX_F03_M_stop2run = 1</t>
  </si>
  <si>
    <t>if 3_R_GEX_F15_M_stop2run = 1 ,</t>
  </si>
  <si>
    <t>if 2_3_GEX_F04_M_stop2run = 1</t>
  </si>
  <si>
    <t>if 3_R_GEX_F16_M_stop2run = 1 ,</t>
  </si>
  <si>
    <t>if 2_2_GEX_F01_M_stop2run = 1</t>
  </si>
  <si>
    <t>if 2_2_GEX_F02_M_stop2run = 1</t>
  </si>
  <si>
    <t>if 2_2_GEX_F03_M_stop2run = 1</t>
  </si>
  <si>
    <t>if 2_2_GEX_F04_M_stop2run = 1</t>
  </si>
  <si>
    <t>if 2_B1_GEX_F01_M_stop2run = 1</t>
  </si>
  <si>
    <t>if 2_B1_GEX_F02_M_stop2run = 1</t>
  </si>
  <si>
    <t>if 2_4_EEX_F01_M_stop2run = 1</t>
  </si>
  <si>
    <t>if 3_R_EEX_F01_M_stop2run = 1 ,</t>
  </si>
  <si>
    <t>if 4_R_EEX_F01_M_stop2run = 1 ,</t>
  </si>
  <si>
    <t>if 2_R_EEX1_F13_M_stop2run = 1</t>
  </si>
  <si>
    <t>if 3_R_EEX_F02_M_stop2run = 1 ,</t>
  </si>
  <si>
    <t>if 4_R_EEX_F02_M_stop2run = 1 ,</t>
  </si>
  <si>
    <t>if 2_R_EEX_F13_M_stop2run = 1</t>
  </si>
  <si>
    <t>if 3_R_EEX_F03_M_stop2run = 1 ,</t>
  </si>
  <si>
    <t>if 4_R_EEX_F03_M_stop2run = 1 ,</t>
  </si>
  <si>
    <t>if 1A_R_EEX_F01_M_stop2run= 1 ，</t>
  </si>
  <si>
    <t>if 3_R_EEX_F04_M_stop2run = 1 ,</t>
  </si>
  <si>
    <t>if 4_R_EEX_F04_M_stop2run = 1 ,</t>
  </si>
  <si>
    <t>if 1A_R_EEX_F02_M_stop2run= 1 ，</t>
  </si>
  <si>
    <t>if 3_R_EEX_F05_M_stop2run = 1 ,</t>
  </si>
  <si>
    <t>if 4_R_EEX_F05_M_stop2run = 1 ,</t>
  </si>
  <si>
    <t>if 1A_4_EEX_F01_M_stop2run= 1 ，</t>
  </si>
  <si>
    <t>if 2_B1_CSA_F01_M_stop2run = 1</t>
  </si>
  <si>
    <t>if 3_R_EEX_F06_M_stop2run = 1 ,</t>
  </si>
  <si>
    <t>if 4_R_EEX_F06_M_stop2run = 1 ,</t>
  </si>
  <si>
    <t>if 1A_4_EEX_F02_M_stop2run= 1 ，</t>
  </si>
  <si>
    <t>if 2_B1_CSA_F02_M_stop2run = 1</t>
  </si>
  <si>
    <t>if 3_R_EEX_F07_M_stop2run = 1 ,</t>
  </si>
  <si>
    <t>if 4_R_EEX_F07_M_stop2run = 1 ,</t>
  </si>
  <si>
    <t>if 1A_R_EEX_F03_M_stop2run= 1 ，</t>
  </si>
  <si>
    <t>if 3_R_EEX_F08_M_stop2run = 1 ,</t>
  </si>
  <si>
    <t>if 4_R_EEX_F08_M_stop2run = 1 ,</t>
  </si>
  <si>
    <t>if 1A_R_EEX_F04_M_stop2run= 1 ，</t>
  </si>
  <si>
    <t>if 3_R_EEX_F09_M_stop2run = 1 ,</t>
  </si>
  <si>
    <t>if 4_R_EEX_F09_M_stop2run = 1 ,</t>
  </si>
  <si>
    <t>7.5  的时间积分</t>
  </si>
  <si>
    <t>if 1A_R_EEX_F05_M_stop2run= 1 ，</t>
  </si>
  <si>
    <t>if 3_R_EEX_F10_M_stop2run = 1 ,</t>
  </si>
  <si>
    <t>if 1A_R_EEX_F06_M_stop2run= 1 ，</t>
  </si>
  <si>
    <t>if 3_R_EEX_F11_M_stop2run = 1 ,</t>
  </si>
  <si>
    <t>if 1A_R_EEX_F07_M_stop2run= 1 ，</t>
  </si>
  <si>
    <t>if 3_R_EEX_F12_M_stop2run = 1 ,</t>
  </si>
  <si>
    <t>if 1A_R_EEX_F08_M_stop2run= 1 ，</t>
  </si>
  <si>
    <t>if 3_R_EEX_F13_M_stop2run = 1 ,</t>
  </si>
  <si>
    <t>if 1A_R_EEX_F09_M_stop2run= 1 ，</t>
  </si>
  <si>
    <t>if 3_R_EEX_F14_M_stop2run = 1 ,</t>
  </si>
  <si>
    <t>if 1A_R_EEX_F10_M_stop2run= 1 ，</t>
  </si>
  <si>
    <t>if 3_R_EEX_F15_M_stop2run = 1 ,</t>
  </si>
  <si>
    <t>if 1A_R_EEX_F11_M_stop2run= 1 ，</t>
  </si>
  <si>
    <t>if 3_R_EEX_F16_M_stop2run = 1 ,</t>
  </si>
  <si>
    <t>if 1A_R_EEX_F12_M_stop2run= 1 ，</t>
  </si>
  <si>
    <t>if 3_R_EEX_F17_M_stop2run = 1 ,</t>
  </si>
  <si>
    <t>if 1A_R_EEX_F13_M_stop2run= 1 ，</t>
  </si>
  <si>
    <t>if 3_R_EEX_F18_M_stop2run = 1 ,</t>
  </si>
  <si>
    <t>if 1A_R_EEX_F14_M_stop2run= 1 ，</t>
  </si>
  <si>
    <t>if 3_R_EEX_F19_M_stop2run = 1 ,</t>
  </si>
  <si>
    <t>if 1A_R_EEX_F15_M_stop2run= 1 ，</t>
  </si>
  <si>
    <t>if 3_R_EEX_F20_M_stop2run = 1 ,</t>
  </si>
  <si>
    <t>if 1A_R_EEX_F16_M_stop2run= 1 ，</t>
  </si>
  <si>
    <t>if 3_R_EEX_F21_M_stop2run = 1 ,</t>
  </si>
  <si>
    <t>7.5 的时间积分</t>
  </si>
  <si>
    <t>if 1A_R_EEX_F17_M_stop2run= 1 ，</t>
  </si>
  <si>
    <t>if 1A_R_EEX_F18_M_stop2run= 1 ，</t>
  </si>
  <si>
    <t>if 1A_R_EEX_F19_M_stop2run= 1 ，</t>
  </si>
  <si>
    <t>if 1A_R_EEX_F20_M_stop2run= 1 ，</t>
  </si>
  <si>
    <t>if 1A_R_EEX_F21_M_stop2run= 1 ，</t>
  </si>
  <si>
    <t>if 1A_R_EEX_F22_M_stop2run= 1 ，</t>
  </si>
  <si>
    <t>if 1A_R_EEX_F23_M_stop2run= 1 ，</t>
  </si>
  <si>
    <t>if 1A_R_EEX_F24_M_stop2run= 1 ，</t>
  </si>
  <si>
    <t>if 1A_R_EEX_F25_M_stop2run= 1 ，</t>
  </si>
  <si>
    <t>if 1A_R_EEX_F26_M_stop2run= 1 ，</t>
  </si>
  <si>
    <t>if 1A_R_EEX_F27_M_stop2run= 1 ，</t>
  </si>
  <si>
    <t>if 1A_R_EEX_F28_M_stop2run= 1 ，</t>
  </si>
  <si>
    <t>if 1A_R_EEX_F29_M_stop2run= 1 ，</t>
  </si>
  <si>
    <t>if 1A_R_EEX_F30_M_stop2run= 1 ，</t>
  </si>
  <si>
    <t>if 1A_R_EEX_F31_M_stop2run= 1 ，</t>
  </si>
  <si>
    <t>if 1A_R_EEX_F32_M_stop2run= 1 ，</t>
  </si>
  <si>
    <t>if 1A_R_EEX_F33_M_stop2run= 1 ，</t>
  </si>
  <si>
    <t>if 1A_R_EEX_F34_M_stop2run= 1 ，</t>
  </si>
  <si>
    <t>if 1A_R_EEX_F35_M_stop2run= 1 ，</t>
  </si>
  <si>
    <r>
      <rPr>
        <rFont val="Microsoft YaHei"/>
        <b val="false"/>
        <i val="false"/>
        <strike val="false"/>
        <color rgb="FF000000"/>
        <sz val="9"/>
      </rPr>
      <t>PMD一般空调系统（NMAU、AHU、</t>
    </r>
    <r>
      <rPr>
        <rFont val="Microsoft YaHei"/>
        <b val="false"/>
        <i val="false"/>
        <strike val="false"/>
        <color rgb="FFFF0000"/>
        <sz val="9"/>
      </rPr>
      <t>FCU</t>
    </r>
    <r>
      <rPr>
        <rFont val="Microsoft YaHei"/>
        <b val="false"/>
        <i val="false"/>
        <strike val="false"/>
        <color rgb="FF000000"/>
        <sz val="9"/>
      </rPr>
      <t>）</t>
    </r>
  </si>
  <si>
    <r>
      <rPr>
        <rFont val="微软雅黑"/>
        <b val="true"/>
        <i val="false"/>
        <strike val="false"/>
        <color rgb="FF000000"/>
        <sz val="12"/>
      </rPr>
      <t>系统</t>
    </r>
    <r>
      <rPr>
        <rFont val="微软雅黑"/>
        <b val="true"/>
        <i val="false"/>
        <strike val="false"/>
        <color rgb="FF000000"/>
        <sz val="12"/>
      </rPr>
      <t xml:space="preserve">
(辅助列)</t>
    </r>
  </si>
  <si>
    <r>
      <rPr>
        <b val="false"/>
        <i val="false"/>
        <strike val="false"/>
        <color rgb="FF000000"/>
        <sz val="10"/>
        <u val="none"/>
      </rPr>
      <t>F2_UPW_FAB_B1_AIR_FIQ_9016.STATE.VAL_IN.VALUE/3600-(</t>
    </r>
    <r>
      <rPr>
        <b val="false"/>
        <i val="false"/>
        <strike val="false"/>
        <color rgb="FFDE3C36"/>
        <sz val="10"/>
        <u val="none"/>
      </rPr>
      <t>F2_UPW_FAB_B2_LSR_TCV_7021.STATE.VAL_IN.VALUE/100</t>
    </r>
    <r>
      <rPr>
        <b val="false"/>
        <i val="false"/>
        <strike val="false"/>
        <color rgb="FF000000"/>
        <sz val="10"/>
        <u val="none"/>
      </rPr>
      <t>/3600*110*时间+（当F2_UPW_FAB_B2_LSR_TT_7091.STATE.VAL_IN.VALUE&gt;24时</t>
    </r>
    <r>
      <rPr>
        <b val="false"/>
        <i val="false"/>
        <strike val="false"/>
        <color rgb="FFDE3C36"/>
        <sz val="10"/>
        <u val="none"/>
      </rPr>
      <t>F2_UPW_FAB_B1_LSR_TCV_7091.STATE.VAL_IN.VALUE/100</t>
    </r>
    <r>
      <rPr>
        <b val="false"/>
        <i val="false"/>
        <strike val="false"/>
        <color rgb="FF000000"/>
        <sz val="10"/>
        <u val="none"/>
      </rPr>
      <t>/3600*110*时间))-(F2_UPW_FAB_B2_RINSE_TCV_6031.STATE.VAL_IN.VALUE/100/3600*30*时间)</t>
    </r>
  </si>
  <si>
    <r>
      <rPr>
        <b val="false"/>
        <i val="false"/>
        <strike val="false"/>
        <color rgb="FF000000"/>
        <sz val="10"/>
        <u val="none"/>
      </rPr>
      <t>F2_UPW_FAB_B1_AIR_FIQ_9014.STATE.VAL_IN.VALUE/3600-（当F2_UPW_FAB_B2_LSR_TT_7091.STATE.VAL_IN.VALUE&lt;24时</t>
    </r>
    <r>
      <rPr>
        <b val="false"/>
        <i val="false"/>
        <strike val="false"/>
        <color rgb="FFDE3C36"/>
        <sz val="10"/>
        <u val="none"/>
      </rPr>
      <t>F2_UPW_FAB_B1_LSR_TCV_7091.STATE.VAL_IN.VALUE/100</t>
    </r>
    <r>
      <rPr>
        <b val="false"/>
        <i val="false"/>
        <strike val="false"/>
        <color rgb="FF000000"/>
        <sz val="10"/>
        <u val="none"/>
      </rPr>
      <t>/3600*110*时间）</t>
    </r>
  </si>
  <si>
    <r>
      <rPr>
        <b val="false"/>
        <i val="false"/>
        <strike val="false"/>
        <color rgb="FF000000"/>
        <sz val="10"/>
        <u val="none"/>
      </rPr>
      <t>F2_UPW_FAB_B1_AIR_FIQ_9015.STATE.VAL_IN.VALUE/3600-</t>
    </r>
    <r>
      <rPr>
        <b val="false"/>
        <i val="false"/>
        <strike val="false"/>
        <color rgb="FFDE3C36"/>
        <sz val="10"/>
        <u val="none"/>
      </rPr>
      <t>F2_UPW_FAB_B2_LSR_TCV_7061.STATE.VAL_IN.VALUE/100</t>
    </r>
    <r>
      <rPr>
        <b val="false"/>
        <i val="false"/>
        <strike val="false"/>
        <color rgb="FF000000"/>
        <sz val="10"/>
        <u val="none"/>
      </rPr>
      <t>/3600*55</t>
    </r>
    <r>
      <rPr>
        <b val="false"/>
        <i val="false"/>
        <strike val="true"/>
        <color rgb="FF000000"/>
        <sz val="10"/>
        <u val="none"/>
      </rPr>
      <t>*开阀时间</t>
    </r>
  </si>
  <si>
    <r>
      <rPr>
        <rFont val="微软雅黑"/>
        <b val="false"/>
        <i val="false"/>
        <strike val="false"/>
        <color rgb="FF000000"/>
        <sz val="10"/>
      </rPr>
      <t>F2_UPW_FAB_B2_LSR_FIQ_7013.STATE.VAL_IN.VALUE</t>
    </r>
  </si>
  <si>
    <r>
      <rPr>
        <rFont val="Microsoft YaHei"/>
        <b val="false"/>
        <i val="false"/>
        <strike val="false"/>
        <color rgb="FFDE3C36"/>
        <sz val="10"/>
        <u val="none"/>
      </rPr>
      <t>F2_UPW_FAB_B2_LSR_TCV_7021.STATE.VAL_IN.VALUE/100</t>
    </r>
    <r>
      <rPr>
        <rFont val="Microsoft YaHei"/>
        <b val="false"/>
        <i val="false"/>
        <strike val="false"/>
        <color rgb="FF000000"/>
        <sz val="10"/>
        <u val="none"/>
      </rPr>
      <t>/3600*110+（当F2_UPW_FAB_B2_LSR_TT_7091.STATE.VAL_IN.VALUE&gt;24时</t>
    </r>
    <r>
      <rPr>
        <rFont val="Microsoft YaHei"/>
        <b val="false"/>
        <i val="false"/>
        <strike val="false"/>
        <color rgb="FFDE3C36"/>
        <sz val="10"/>
        <u val="none"/>
      </rPr>
      <t>F2_UPW_FAB_B1_LSR_TCV_7091.STATE.VAL_IN.VALUE/100</t>
    </r>
    <r>
      <rPr>
        <rFont val="Microsoft YaHei"/>
        <b val="false"/>
        <i val="false"/>
        <strike val="false"/>
        <color rgb="FF000000"/>
        <sz val="10"/>
        <u val="none"/>
      </rPr>
      <t>/3600*110）</t>
    </r>
  </si>
  <si>
    <r>
      <rPr>
        <rFont val="微软雅黑"/>
        <b val="false"/>
        <i val="false"/>
        <strike val="false"/>
        <sz val="10"/>
      </rPr>
      <t>F2_UPW_FAB_B2_LSR_TCV_7061.STATE.VAL_IN.VALUE</t>
    </r>
  </si>
  <si>
    <r>
      <rPr>
        <rFont val="微软雅黑"/>
        <b val="false"/>
        <i val="false"/>
        <strike val="false"/>
        <sz val="10"/>
      </rPr>
      <t>F2_UPW_FAB_B2_RINSE_TCV_6031.STATE.VAL_IN.VALUE</t>
    </r>
  </si>
  <si>
    <r>
      <rPr>
        <rFont val="微软雅黑"/>
        <b val="false"/>
        <i val="false"/>
        <strike val="false"/>
        <color rgb="FF000000"/>
        <sz val="10"/>
      </rPr>
      <t>F2_AMT_CUB_1_FT411.STATE.VAL_IN.VALUE</t>
    </r>
  </si>
  <si>
    <r>
      <rPr>
        <rFont val="微软雅黑"/>
        <b val="false"/>
        <i val="false"/>
        <strike val="false"/>
        <color rgb="FF000000"/>
        <sz val="10"/>
      </rPr>
      <t>F2_WWT_FAB_B1_FIT_1205.STATE.VAL_IN.VALUE</t>
    </r>
  </si>
  <si>
    <r>
      <rPr>
        <rFont val="微软雅黑"/>
        <b val="false"/>
        <i val="false"/>
        <strike val="false"/>
        <sz val="10"/>
      </rPr>
      <t>F2_CUS_CUB_2_MCHW_CH01_P71.STATE.VAL_IN.VALUE</t>
    </r>
  </si>
  <si>
    <r>
      <rPr>
        <rFont val="微软雅黑"/>
        <b val="false"/>
        <i val="false"/>
        <strike val="false"/>
        <color rgb="FFDE3C36"/>
        <sz val="10"/>
        <u val="none"/>
      </rPr>
      <t>冷却水系统</t>
    </r>
    <r>
      <rPr>
        <rFont val="微软雅黑"/>
        <b val="false"/>
        <i val="false"/>
        <strike val="true"/>
        <color rgb="FFDE3C36"/>
        <sz val="10"/>
        <u val="none"/>
      </rPr>
      <t>自来水</t>
    </r>
    <r>
      <rPr>
        <rFont val="微软雅黑"/>
        <b val="false"/>
        <i val="false"/>
        <strike val="false"/>
        <color rgb="FFDE3C36"/>
        <sz val="10"/>
        <u val="none"/>
      </rPr>
      <t>消耗量（再生水）</t>
    </r>
  </si>
  <si>
    <r>
      <rPr>
        <rFont val="微软雅黑"/>
        <b val="false"/>
        <i val="false"/>
        <strike val="false"/>
        <color rgb="FF267EF0"/>
        <sz val="10"/>
      </rPr>
      <t>'二期  能源 机械  90℃ 水'!C10:C17</t>
    </r>
  </si>
  <si>
    <r>
      <rPr>
        <rFont val="微软雅黑"/>
        <b val="false"/>
        <i val="false"/>
        <strike val="false"/>
        <color rgb="FF267EF0"/>
        <sz val="10"/>
      </rPr>
      <t>'二期  能源 机械  12℃ 水'!A9:A41</t>
    </r>
  </si>
  <si>
    <r>
      <rPr>
        <rFont val="微软雅黑"/>
        <b val="false"/>
        <i val="false"/>
        <strike val="false"/>
        <color rgb="FF267EF0"/>
        <sz val="10"/>
      </rPr>
      <t>'二期  能源 机械  6℃ 水'!B8:B13</t>
    </r>
  </si>
  <si>
    <r>
      <rPr>
        <rFont val="微软雅黑"/>
        <b val="false"/>
        <i val="false"/>
        <strike val="false"/>
        <color rgb="FF267EF0"/>
        <sz val="10"/>
      </rPr>
      <t>'二期  能源 机械  90℃ 水'!G10</t>
    </r>
  </si>
  <si>
    <r>
      <rPr>
        <rFont val="微软雅黑"/>
        <b val="false"/>
        <i val="false"/>
        <strike val="false"/>
        <color rgb="FF267EF0"/>
        <sz val="10"/>
      </rPr>
      <t>'二期  能源 机械  12℃ 水'!E9:E21</t>
    </r>
  </si>
  <si>
    <r>
      <rPr>
        <rFont val="微软雅黑"/>
        <b val="false"/>
        <i val="false"/>
        <strike val="false"/>
        <color rgb="FF267EF0"/>
        <sz val="10"/>
      </rPr>
      <t>'二期  能源 机械  6℃ 水'!F12</t>
    </r>
  </si>
  <si>
    <r>
      <rPr>
        <rFont val="微软雅黑"/>
        <b val="false"/>
        <i val="false"/>
        <strike val="false"/>
        <color rgb="FF267EF0"/>
        <sz val="10"/>
      </rPr>
      <t>'二期  能源 机械  90℃ 水'!K10:K13</t>
    </r>
  </si>
  <si>
    <r>
      <rPr>
        <rFont val="微软雅黑"/>
        <b val="false"/>
        <i val="false"/>
        <strike val="false"/>
        <color rgb="FF267EF0"/>
        <sz val="10"/>
      </rPr>
      <t>'二期  能源 机械  12℃ 水'!I9:I10</t>
    </r>
  </si>
  <si>
    <r>
      <rPr>
        <rFont val="微软雅黑"/>
        <b val="false"/>
        <i val="false"/>
        <strike val="false"/>
        <color rgb="FF267EF0"/>
        <sz val="10"/>
      </rPr>
      <t>'二期  能源 机械  6℃ 水'!F8:F9</t>
    </r>
  </si>
  <si>
    <r>
      <rPr>
        <b val="false"/>
        <i val="false"/>
        <strike val="false"/>
        <sz val="10"/>
      </rPr>
      <t>F2_GHVAC_FAB_B2_MCHWR_CHM01_TOH01.STATE.VAL_IN.VALUE_CALCULATE</t>
    </r>
  </si>
  <si>
    <r>
      <rPr>
        <b val="false"/>
        <i val="false"/>
        <strike val="true"/>
        <color rgb="FFDE3C36"/>
        <sz val="10"/>
        <u val="none"/>
      </rPr>
      <t>F2_GHVAC_FAB_B2_MCHWR_CHM01_HT01.STATE.VAL_IN.VALUE  实时量</t>
    </r>
    <r>
      <rPr>
        <b val="false"/>
        <i val="false"/>
        <strike val="false"/>
        <color rgb="FFDE3C36"/>
        <sz val="10"/>
        <u val="none"/>
      </rPr>
      <t xml:space="preserve">
F2_GHVAC_FAB_B2_MCHWR_CHM01_TOH01.STATE.VAL_IN.VALUE  累计量</t>
    </r>
  </si>
  <si>
    <r>
      <rPr>
        <rFont val="微软雅黑"/>
        <b val="false"/>
        <i val="false"/>
        <strike val="false"/>
        <sz val="10"/>
      </rPr>
      <t>F2_GHVAC_FAB_B2_MCHWR_CHM01_TOH01.STATE.VAL_IN.VALUE</t>
    </r>
  </si>
  <si>
    <r>
      <rPr>
        <b val="false"/>
        <i val="false"/>
        <strike val="false"/>
        <color rgb="FF000000"/>
        <sz val="10"/>
        <u val="none"/>
      </rPr>
      <t>F2_GHVAC_FAB_4_HHWR_CHM01_TOH01.STATE.VAL_IN.VALUE</t>
    </r>
    <r>
      <rPr>
        <b val="false"/>
        <i val="false"/>
        <strike val="false"/>
        <color rgb="FF000000"/>
        <sz val="10"/>
        <u val="none"/>
      </rPr>
      <t xml:space="preserve"> -</t>
    </r>
    <r>
      <rPr>
        <b val="false"/>
        <i val="false"/>
        <strike val="false"/>
        <sz val="10"/>
      </rPr>
      <t>F2_GHVAC_FAB_4_HHWR_CHM02_TOH01.STATE.VAL_IN.VALUE</t>
    </r>
  </si>
  <si>
    <r>
      <rPr>
        <b val="false"/>
        <i val="false"/>
        <strike val="false"/>
        <color rgb="FF000000"/>
        <sz val="10"/>
        <u val="none"/>
      </rPr>
      <t>F2_GHVAC_FAB_4_MCHWR_CHM01_TOH01.STATE.VAL_IN.VALUE-</t>
    </r>
    <r>
      <rPr>
        <b val="false"/>
        <i val="false"/>
        <strike val="false"/>
        <sz val="10"/>
      </rPr>
      <t>F2_GHVAC_FAB_4_MCHWR_CHM02_TOH01.STATE.VAL_IN.VALUE</t>
    </r>
  </si>
  <si>
    <r>
      <rPr>
        <rFont val="微软雅黑"/>
        <b val="false"/>
        <i val="false"/>
        <strike val="false"/>
        <color rgb="FF000000"/>
        <sz val="10"/>
        <u val="none"/>
      </rPr>
      <t>HPM/SGS一般空调系统（NMAU、</t>
    </r>
    <r>
      <rPr>
        <rFont val="微软雅黑"/>
        <b val="false"/>
        <i val="false"/>
        <strike val="true"/>
        <color rgb="FF000000"/>
        <sz val="10"/>
        <u val="none"/>
      </rPr>
      <t>AHU、FCU</t>
    </r>
    <r>
      <rPr>
        <rFont val="微软雅黑"/>
        <b val="false"/>
        <i val="false"/>
        <strike val="false"/>
        <color rgb="FF000000"/>
        <sz val="10"/>
        <u val="none"/>
      </rPr>
      <t>）产生风量</t>
    </r>
  </si>
  <si>
    <r>
      <rPr>
        <b val="false"/>
        <i val="false"/>
        <strike val="false"/>
        <sz val="10"/>
      </rPr>
      <t>F2_EXH_FAB_R_PGEX_EPI_F101_FT.STATE.VAL_IN.VALUE_5823_CALCULATE</t>
    </r>
  </si>
  <si>
    <r>
      <rPr>
        <b val="false"/>
        <i val="false"/>
        <strike val="false"/>
        <sz val="10"/>
      </rPr>
      <t>F2_EXH_FAB_4_SEX_EPI_F101_FT.STATE.VAL_IN.VALUE_</t>
    </r>
    <r>
      <rPr>
        <b val="false"/>
        <i val="false"/>
        <strike val="false"/>
        <color rgb="FF000000"/>
        <sz val="10"/>
        <u val="none"/>
      </rPr>
      <t>6131_CALCULATE</t>
    </r>
  </si>
  <si>
    <r>
      <rPr>
        <b val="false"/>
        <i val="false"/>
        <strike val="false"/>
        <sz val="10"/>
      </rPr>
      <t>F2_EXH_FAB_4_SEX_EPI_F101_FT.STATE.VAL_IN.VALUE</t>
    </r>
    <r>
      <rPr>
        <b val="false"/>
        <i val="false"/>
        <strike val="false"/>
        <color rgb="FF000000"/>
        <sz val="10"/>
        <u val="none"/>
      </rPr>
      <t xml:space="preserve"> +</t>
    </r>
    <r>
      <rPr>
        <b val="false"/>
        <i val="false"/>
        <strike val="false"/>
        <sz val="10"/>
      </rPr>
      <t xml:space="preserve"> F2_EXH_FAB_4_SEX_EPI_F102_FT.STATE.VAL_IN.VALUE</t>
    </r>
  </si>
  <si>
    <r>
      <rPr>
        <b val="false"/>
        <i val="false"/>
        <strike val="false"/>
        <sz val="10"/>
      </rPr>
      <t>F2_UPW_FAB_B1_POL_FIQ_5071.STATE.FLOW_TOT.VALUE-F2_UPW_FAB_B1_POL_FIQ_5082A.STATE.FLOW_TOT.VALUE-F2_UPW_FAB_B1_POL_FIQ_5082B.STATE.FLOW_TOT.VALUE</t>
    </r>
  </si>
  <si>
    <r>
      <rPr>
        <rFont val="微软雅黑"/>
        <b val="false"/>
        <i val="false"/>
        <strike val="false"/>
        <sz val="10"/>
      </rPr>
      <t>F2_UPW_FAB_B2_LSR_FIQ_7091.STATE.FLOW_TOT.VALUE</t>
    </r>
  </si>
  <si>
    <r>
      <rPr>
        <rFont val="微软雅黑"/>
        <b val="false"/>
        <i val="false"/>
        <strike val="false"/>
        <sz val="10"/>
      </rPr>
      <t>F2_WWT_CUB_1_FIT_108.STATE.T.VALUE</t>
    </r>
  </si>
  <si>
    <r>
      <rPr>
        <rFont val="微软雅黑"/>
        <b val="false"/>
        <i val="false"/>
        <strike val="false"/>
        <sz val="10"/>
      </rPr>
      <t>F2_VOC_FAB_R_SYSA.STATE.GAS_FT_ACCU.VALUE</t>
    </r>
    <r>
      <rPr>
        <rFont val="微软雅黑"/>
        <b val="false"/>
        <i val="false"/>
        <strike val="false"/>
        <color rgb="FF000000"/>
        <sz val="10"/>
        <u val="none"/>
      </rPr>
      <t xml:space="preserve"> (累积量)</t>
    </r>
  </si>
  <si>
    <r>
      <rPr>
        <rFont val="微软雅黑"/>
        <b val="false"/>
        <i val="false"/>
        <strike val="false"/>
        <sz val="10"/>
      </rPr>
      <t>F2_VOC_FAB_R_SYSB.STATE.GAS_FT_ACCU.VALUE</t>
    </r>
    <r>
      <rPr>
        <rFont val="微软雅黑"/>
        <b val="false"/>
        <i val="false"/>
        <strike val="false"/>
        <color rgb="FF000000"/>
        <sz val="10"/>
        <u val="none"/>
      </rPr>
      <t xml:space="preserve"> (累积量)</t>
    </r>
  </si>
  <si>
    <r>
      <rPr>
        <rFont val="等线"/>
        <b val="false"/>
        <i val="false"/>
        <strike val="false"/>
        <color rgb="FF000000"/>
        <sz val="11"/>
        <u val="none"/>
      </rPr>
      <t>( if 1A_4_MAU001_TCV04_I_AI_HMI ＞ 2 ， 1.2*1.005*(1A_4_MAU001_MT04_T_AI_HMI-1A_4_MAU001_MT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_T_AI_HMI)*( ( 1A_4_MAU001_F01_I_AI_HMI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</si>
  <si>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1A_4_MAU002_TCV04_I_AI_HMI ＞ 2 ， 1.2*1.005*(1A_4_MAU002_MT04_T_AI_HMI-1A_4_MAU002_MT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_T_AI_HMI)*( ( 1A_4_MAU002_F01_I_AI_HMI / 50 *30000)+70000 )/3600 )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</si>
  <si>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1A_4_MAU003_TCV04_I_AI_HMI ＞ 2 ， 1.2*1.005*(1A_4_MAU003_MT04_T_AI_HMI-1A_4_MAU003_MT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_T_AI_HMI)*( ( 1A_4_MAU003_F01_I_AI_HMI/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</si>
  <si>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1A_4_MAU004_TCV04_I_AI_HMI ＞ 2 ， 1.2*1.005*(1A_4_MAU004_MT04_T_AI_HMI-1A_4_MAU004_MT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_T_AI_HMI)*( ( 1A_4_MAU004_F01_I_AI_HMI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</si>
  <si>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1A_4_MAU005_TCV04_I_AI_HMI ＞ 2 ， 1.2*1.005*(1A_4_MAU005_MT04_T_AI_HMI-1A_4_MAU005_MT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_T_AI_HMI)*( ( 1A_4_MAU005_F01_I_AI_HMI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</si>
  <si>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  3_1_MAUAH1_TCV1_I_AI_HMI
＞ 2，（3_1_MAUAH1_TT1_I_AI_HMI-(1A_4_MAU001_MT01_T_AI_HMI+
1A_4_MAU002_MT01_T_AI_HMI+
1A_4_MAU003_MT01_T_AI_HMI+
1A_4_MAU004_MT01_T_AI_HMI+
1A_4_MAU005_MT01_T_AI_HMI)/5）*1.2*1.005*</t>
    </r>
    <r>
      <rPr>
        <rFont val="等线"/>
        <b val="false"/>
        <i val="false"/>
        <strike val="false"/>
        <color rgb="FFFF0000"/>
        <sz val="11"/>
        <u val="none"/>
      </rPr>
      <t>3_1_MAUAH1_TCV1_I_AI_HMI</t>
    </r>
    <r>
      <rPr>
        <rFont val="等线"/>
        <b val="false"/>
        <i val="false"/>
        <strike val="false"/>
        <color rgb="FFFF0000"/>
        <sz val="11"/>
        <u val="none"/>
      </rPr>
      <t xml:space="preserve">
＞ 2的时间（h）*8150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</si>
  <si>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>( if  4_1_MAUAH1_TCV1_I_AI_HMI＞ 2，（4_1_MAUAH1_TT1_I_AI_HMI-(1A_4_MAU001_MT01_T_AI_HMI+
1A_4_MAU002_MT01_T_AI_HMI+
1A_4_MAU003_MT01_T_AI_HMI+
1A_4_MAU004_MT01_T_AI_HMI+
1A_4_MAU005_MT01_T_AI_HMI)/5）*1.2*1.005*</t>
    </r>
    <r>
      <rPr>
        <rFont val="等线"/>
        <b val="false"/>
        <i val="false"/>
        <strike val="false"/>
        <color rgb="FFFF0000"/>
        <sz val="11"/>
        <u val="none"/>
      </rPr>
      <t>4_1_MAUAH1_TCV1_I_AI_HMI＞ 2的时间（h）*7250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</si>
  <si>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>( if  3_1_MAUAH1_TCV3_I_AI_HMI
＞ 2，（3_1_MAUAH1_TT2_I_AI_HMI-3_1_MAUAH1_TT1_I_AI_HMI）*1.2*1.005*</t>
    </r>
    <r>
      <rPr>
        <rFont val="等线"/>
        <b val="false"/>
        <i val="false"/>
        <strike val="false"/>
        <color rgb="FFFF0000"/>
        <sz val="11"/>
        <u val="none"/>
      </rPr>
      <t>3_1_MAUAH1_TCV3_I_AI_HMI＞ 2的时间（h）*815</t>
    </r>
    <r>
      <rPr>
        <rFont val="等线"/>
        <b val="false"/>
        <i val="false"/>
        <strike val="false"/>
        <color rgb="FF000000"/>
        <sz val="11"/>
        <u val="none"/>
      </rPr>
      <t>0/3600 )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</si>
  <si>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  4_1_MAUAH1_TCV3_I_AI_HMI ＞ 2，（4_1_MAUAH1_TT2_I_AI_HMI-4_1_MAUAH1_TT1_I_AI_HMI）*1.2*1.005* </t>
    </r>
    <r>
      <rPr>
        <rFont val="等线"/>
        <b val="false"/>
        <i val="false"/>
        <strike val="false"/>
        <color rgb="FFFF0000"/>
        <sz val="11"/>
        <u val="none"/>
      </rPr>
      <t>4_1_MAUAH1_TCV3_I_AI_HMI ＞ 2的时间（h）*7250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</si>
  <si>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  3_1_MAUAH2_TCV1_I_AI_HMI
 ＞ 2，（3_1_MAUAH2_TT1_I_AI_HMI-(1A_4_MAU001_MT01_T_AI_HMI+
1A_4_MAU002_MT01_T_AI_HMI+
1A_4_MAU003_MT01_T_AI_HMI+
1A_4_MAU004_MT01_T_AI_HMI+
1A_4_MAU005_MT01_T_AI_HMI)/5）*1.2*1.005* </t>
    </r>
    <r>
      <rPr>
        <rFont val="等线"/>
        <b val="false"/>
        <i val="false"/>
        <strike val="false"/>
        <color rgb="FFFF0000"/>
        <sz val="11"/>
        <u val="none"/>
      </rPr>
      <t>3_1_MAUAH2_TCV1_I_AI_HMI＞ 2的时间（h）*8150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</si>
  <si>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>( if  4_1_MAUAH2_TCV1_I_AI_HMI ＞ 2，（4_1_MAUAH2_TT1_I_AI_HMI-(1A_4_MAU001_MT01_T_AI_HMI+
1A_4_MAU002_MT01_T_AI_HMI+
1A_4_MAU003_MT01_T_AI_HMI+
1A_4_MAU004_MT01_T_AI_HMI+
1A_4_MAU005_MT01_T_AI_HMI)/5）*1.2*1.005*</t>
    </r>
    <r>
      <rPr>
        <rFont val="等线"/>
        <b val="false"/>
        <i val="false"/>
        <strike val="false"/>
        <color rgb="FFFF0000"/>
        <sz val="11"/>
        <u val="none"/>
      </rPr>
      <t>4_1_MAUAH2_TCV1_I_AI_HMI ＞ 2的时间（h）*7250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</si>
  <si>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  3_1_MAUAH2_TCV3_I_AI_HMI ＞ 2，（3_1_MAUAH2_TT2_I_AI_HMI-3_1_MAUAH2_TT1_I_AI_HMI）*1.2*1.005* </t>
    </r>
    <r>
      <rPr>
        <rFont val="等线"/>
        <b val="false"/>
        <i val="false"/>
        <strike val="false"/>
        <color rgb="FFFF0000"/>
        <sz val="11"/>
        <u val="none"/>
      </rPr>
      <t>3_1_MAUAH2_TCV3_I_AI_HMI＞ 2的时间（h）*8150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</si>
  <si>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>( if  4_1_MAUAH2_TCV3_I_AI_HMI ＞ 2，（4_1_MAUAH2_TT2_I_AI_HMI-4_1_MAUAH2_TT1_I_AI_HMI）*1.2*1.005*</t>
    </r>
    <r>
      <rPr>
        <rFont val="等线"/>
        <b val="false"/>
        <i val="false"/>
        <strike val="false"/>
        <color rgb="FFFF0000"/>
        <sz val="11"/>
        <u val="none"/>
      </rPr>
      <t>4_1_MAUAH2_TCV3_I_AI_HMI ＞ 2的时间（h）*7250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</si>
  <si>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1A_1_NMAUAH4_TCV4_I_AI_HMI ＞ 2，（</t>
    </r>
    <r>
      <rPr>
        <rFont val="等线"/>
        <b val="false"/>
        <i val="false"/>
        <strike val="false"/>
        <color rgb="FFDE3C36"/>
        <sz val="11"/>
        <u val="none"/>
      </rPr>
      <t>1A_1_NMAUAH4_TE3_I_AI_HMI-1A_1_NMAUAH4_TE2_I_AI_HMI</t>
    </r>
    <r>
      <rPr>
        <rFont val="等线"/>
        <b val="false"/>
        <i val="false"/>
        <strike val="false"/>
        <color rgb="FF000000"/>
        <sz val="11"/>
        <u val="none"/>
      </rPr>
      <t>）*1.2*1.005*( (1A_1_NMAUAH4_F1_I_AI_HMI/50*5730)+13370    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</si>
  <si>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 </t>
    </r>
    <r>
      <rPr>
        <rFont val="等线"/>
        <b val="false"/>
        <i val="false"/>
        <strike val="false"/>
        <color rgb="FFFF0000"/>
        <sz val="11"/>
        <u val="none"/>
      </rPr>
      <t>1A_4_MAU001_TCV01_I_AI_HMI</t>
    </r>
    <r>
      <rPr>
        <rFont val="等线"/>
        <b val="false"/>
        <i val="false"/>
        <strike val="false"/>
        <color rgb="FF000000"/>
        <sz val="11"/>
        <u val="none"/>
      </rPr>
      <t xml:space="preserve"> ＞ 3.5 ， 1.2*1.005*(1A_4_MAU001_MT02_T_AI_HMI - (1A_4_MAU001_MT01_T_AI_HMI+
1A_4_MAU002_MT01_T_AI_HMI+
1A_4_MAU003_MT01_T_AI_HMI+
1A_4_MAU004_MT01_T_AI_HMI+
1A_4_MAU005_MT01_T_AI_HMI)/5 )*( ( 1A_4_MAU001_F01_I_AI_HMI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</si>
  <si>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 </t>
    </r>
    <r>
      <rPr>
        <rFont val="等线"/>
        <b val="false"/>
        <i val="false"/>
        <strike val="false"/>
        <color rgb="FFFF0000"/>
        <sz val="11"/>
        <u val="none"/>
      </rPr>
      <t>1A_4_MAU002_TCV01_I_AI_HMI</t>
    </r>
    <r>
      <rPr>
        <rFont val="等线"/>
        <b val="false"/>
        <i val="false"/>
        <strike val="false"/>
        <color rgb="FF000000"/>
        <sz val="11"/>
        <u val="none"/>
      </rPr>
      <t xml:space="preserve"> ＞ 3.5 ， 1.2*1.005*(1A_4_MAU002_MT02_T_AI_HMI - (1A_4_MAU001_MT01_T_AI_HMI+
1A_4_MAU002_MT01_T_AI_HMI+
1A_4_MAU003_MT01_T_AI_HMI+
1A_4_MAU004_MT01_T_AI_HMI+
1A_4_MAU005_MT01_T_AI_HMI)/5 )*( ( 1A_4_MAU002_F01_I_AI_HMI / 50 *30000)+70000)/3600 )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</si>
  <si>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 </t>
    </r>
    <r>
      <rPr>
        <rFont val="等线"/>
        <b val="false"/>
        <i val="false"/>
        <strike val="false"/>
        <color rgb="FFFF0000"/>
        <sz val="11"/>
        <u val="none"/>
      </rPr>
      <t>1A_4_MAU003_TCV01_I_AI_HMI</t>
    </r>
    <r>
      <rPr>
        <rFont val="等线"/>
        <b val="false"/>
        <i val="false"/>
        <strike val="false"/>
        <color rgb="FF000000"/>
        <sz val="11"/>
        <u val="none"/>
      </rPr>
      <t xml:space="preserve"> ＞ 3.5 ， 1.2*1.005*(1A_4_MAU003_MT02_T_AI_HMI - (1A_4_MAU001_MT01_T_AI_HMI+
1A_4_MAU002_MT01_T_AI_HMI+
1A_4_MAU003_MT01_T_AI_HMI+
1A_4_MAU004_MT01_T_AI_HMI+
1A_4_MAU005_MT01_T_AI_HMI)/5 )*( ( 1A_4_MAU003_F01_I_AI_HMI / 50*30000)+70000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</si>
  <si>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 </t>
    </r>
    <r>
      <rPr>
        <rFont val="等线"/>
        <b val="false"/>
        <i val="false"/>
        <strike val="false"/>
        <color rgb="FFFF0000"/>
        <sz val="11"/>
        <u val="none"/>
      </rPr>
      <t>1A_4_MAU004_TCV01_I_AI_HMI</t>
    </r>
    <r>
      <rPr>
        <rFont val="等线"/>
        <b val="false"/>
        <i val="false"/>
        <strike val="false"/>
        <color rgb="FF000000"/>
        <sz val="11"/>
        <u val="none"/>
      </rPr>
      <t xml:space="preserve"> ＞ 3.5 ， 1.2*1.005*( 1A_4_MAU004_MT02_T_AI_HMI - (1A_4_MAU001_MT01_T_AI_HMI+
1A_4_MAU002_MT01_T_AI_HMI+
1A_4_MAU003_MT01_T_AI_HMI+
1A_4_MAU004_MT01_T_AI_HMI+
1A_4_MAU005_MT01_T_AI_HMI)/5 )*( ( 1A_4_MAU004_F01_I_AI_HMI/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</si>
  <si>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 </t>
    </r>
    <r>
      <rPr>
        <rFont val="等线"/>
        <b val="false"/>
        <i val="false"/>
        <strike val="false"/>
        <color rgb="FFFF0000"/>
        <sz val="11"/>
        <u val="none"/>
      </rPr>
      <t>1A_4_MAU005_TCV01_I_AI_HMI</t>
    </r>
    <r>
      <rPr>
        <rFont val="等线"/>
        <b val="false"/>
        <i val="false"/>
        <strike val="false"/>
        <color rgb="FF000000"/>
        <sz val="11"/>
        <u val="none"/>
      </rPr>
      <t xml:space="preserve"> ＞ 3.5 ， 1.2*1.005*( 1A_4_MAU005_MT02_T_AI_HMI - (1A_4_MAU001_MT01_T_AI_HMI+
1A_4_MAU002_MT01_T_AI_HMI+
1A_4_MAU003_MT01_T_AI_HMI+
1A_4_MAU004_MT01_T_AI_HMI+
1A_4_MAU005_MT01_T_AI_HMI)/5 )*( (1A_4_MAU005_F01_I_AI_HMI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</si>
  <si>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F2_GHVAC_FAB_1_NMAU01_TCV03_FBK.STATE.VAL_IN.VALUE
＞ 2，（F2_GHVAC_FAB_1_NMAU01_TT03.STATE.VAL_IN.VALUE
-F2_GHVAC_FAB_1_NMAU01_TT02.STATE.VAL_IN.VALUE )
*1.2*1.005*( (F2_GHVAC_FAB_1_NMAU01_FAN01_FRE.STATE.VAL_IN.VALUE
*5600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+8400)/3600 )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</si>
  <si>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  F2_GHVAC_HPM_1_NMAU01_TCV03_FBK.STATE.VAL_IN.VALUE
＞ </t>
    </r>
    <r>
      <rPr>
        <rFont val="等线"/>
        <b val="true"/>
        <i val="false"/>
        <strike val="false"/>
        <color rgb="FFFF0000"/>
        <sz val="11"/>
        <u val="none"/>
      </rPr>
      <t>3</t>
    </r>
    <r>
      <rPr>
        <rFont val="等线"/>
        <b val="false"/>
        <i val="false"/>
        <strike val="false"/>
        <color rgb="FF000000"/>
        <sz val="11"/>
        <u val="none"/>
      </rPr>
      <t>，（F2_GHVAC_HPM_1_NMAU01_TT03.STATE.VAL_IN.VALUE
-F2_GHVAC_HPM_1_NMAU01_TT01.STATE.VAL_IN.VALUE )
*1.2*1.005*13000/3600 )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</si>
  <si>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  F2_GHVAC_SGS_1_NMAU01_TCV03_FBK.STATE.VAL_IN.VALUE
＞ </t>
    </r>
    <r>
      <rPr>
        <rFont val="等线"/>
        <b val="true"/>
        <i val="false"/>
        <strike val="false"/>
        <color rgb="FFFF0000"/>
        <sz val="11"/>
        <u val="none"/>
      </rPr>
      <t>3</t>
    </r>
    <r>
      <rPr>
        <rFont val="等线"/>
        <b val="false"/>
        <i val="false"/>
        <strike val="false"/>
        <color rgb="FF000000"/>
        <sz val="11"/>
        <u val="none"/>
      </rPr>
      <t>，（F2_GHVAC_SGS_1_NMAU01_TT03.STATE.VAL_IN.VALUE
-F2_GHVAC_SGS_1_NMAU01_TT01.STATE.VAL_IN.VALUE )
*1.2*1.005*17000/3600 )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</si>
  <si>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F2_GHVAC_FAB_1_NMAU02_TCV03_FBK.STATE.VAL_IN.VALUE
＞ 2，（F2_GHVAC_FAB_1_NMAU02_TT03.STATE.VAL_IN.VALUE
-F2_GHVAC_FAB_1_NMAU02_TT02.STATE.VAL_IN.VALUE )
*1.2*1.005*( (F2_GHVAC_FAB_1_NMAU02_FAN01_FRE.STATE.VAL_IN.VALUE
*5600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+8400)/3600 )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</si>
  <si>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  F2_GHVAC_HPM_1_NMAU02_TCV03_FBK.STATE.VAL_IN.VALUE
＞ </t>
    </r>
    <r>
      <rPr>
        <rFont val="等线"/>
        <b val="true"/>
        <i val="false"/>
        <strike val="false"/>
        <color rgb="FFFF0000"/>
        <sz val="11"/>
        <u val="none"/>
      </rPr>
      <t>3</t>
    </r>
    <r>
      <rPr>
        <rFont val="等线"/>
        <b val="false"/>
        <i val="false"/>
        <strike val="false"/>
        <color rgb="FF000000"/>
        <sz val="11"/>
        <u val="none"/>
      </rPr>
      <t>，（F2_GHVAC_HPM_1_NMAU02_TT03.STATE.VAL_IN.VALUE
-F2_GHVAC_HPM_1_NMAU02_TT01.STATE.VAL_IN.VALUE )
*1.2*1.005*13000/3600 )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</si>
  <si>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  F2_GHVAC_SGS_1_NMAU02_TCV03_FBK.STATE.VAL_IN.VALUE
＞ </t>
    </r>
    <r>
      <rPr>
        <rFont val="等线"/>
        <b val="true"/>
        <i val="false"/>
        <strike val="false"/>
        <color rgb="FFFF0000"/>
        <sz val="11"/>
        <u val="none"/>
      </rPr>
      <t>3</t>
    </r>
    <r>
      <rPr>
        <rFont val="等线"/>
        <b val="false"/>
        <i val="false"/>
        <strike val="false"/>
        <color rgb="FF000000"/>
        <sz val="11"/>
        <u val="none"/>
      </rPr>
      <t>，（F2_GHVAC_SGS_1_NMAU02_TT03.STATE.VAL_IN.VALUE
-F2_GHVAC_SGS_1_NMAU02_TT01.STATE.VAL_IN.VALUE )
*1.2*1.005*17000/3600 )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</si>
  <si>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F2_GHVAC_FAB_1_NMAU03_TCV03_FBK.STATE.VAL_IN.VALUE
＞ 2，（F2_GHVAC_FAB_1_NMAU03_TT03.STATE.VAL_IN.VALUE
-F2_GHVAC_FAB_1_NMAU03_TT02.STATE.VAL_IN.VALUE )
*1.2*1.005*(( F2_GHVAC_FAB_1_NMAU03_FAN01_FRE.STATE.VAL_IN.VALUE
*5600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+8400)/3600 )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</si>
  <si>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F2_GHVAC_FAB_1_NMAU04_TCV01_FBK.STATE.VAL_IN.VALUE
＞ 2，（F2_GHVAC_FAB_1_NMAU04_TT03.STATE.VAL_IN.VALUE
-F2_GHVAC_FAB_1_NMAU04_TT02.STATE.VAL_IN.VALUE )
*1.2*1.005*( (F2_GHVAC_FAB_1_NMAU04_FAN01_FRE.STATE.VAL_IN.VALUE
*8160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+12240)/3600 )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</si>
  <si>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F2_GHVAC_FAB_1_NMAU05_TCV01_FBK.STATE.VAL_IN.VALUE
＞ 2，（F2_GHVAC_FAB_1_NMAU05_TT03.STATE.VAL_IN.VALUE
-F2_GHVAC_FAB_1_NMAU05_TT02.STATE.VAL_IN.VALUE )
*1.2*1.005*(( F2_GHVAC_FAB_1_NMAU05_FAN01_FRE.STATE.VAL_IN.VALUE
*8160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+12240)/3600 )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</si>
  <si>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F2_GHVAC_FAB_1_NMAU06_TCV01_FBK.STATE.VAL_IN.VALUE
＞ 2，（F2_GHVAC_FAB_1_NMAU06_TT03.STATE.VAL_IN.VALUE
-F2_GHVAC_FAB_1_NMAU06_TT02.STATE.VAL_IN.VALUE )
*1.2*1.005*( (F2_GHVAC_FAB_1_NMAU06_FAN01_FRE.STATE.VAL_IN.VALUE
*8160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+12240)/3600 )</t>
    </r>
  </si>
  <si>
    <r>
      <rPr>
        <rFont val="微软雅黑"/>
        <b val="false"/>
        <i val="false"/>
        <strike val="false"/>
        <color rgb="FF000000"/>
        <sz val="9"/>
        <u val="none"/>
      </rPr>
      <t xml:space="preserve">2_2_MCHW_CH_1_M_BPQ_P+
2_2_MCHW_CH_2_M_BPQ_P+
2_2_MCHW_CH_3_M_BPQ_P+
2_2_MCHW_CHR_1_M_BPQ_P+
2_2_MCHW_CHR_2_M_BPQ_P+
CUB_F3_LV_30B1_DM\MMXU1\TotW
+水泵和冷却塔（
</t>
    </r>
    <r>
      <rPr>
        <rFont val="微软雅黑"/>
        <b val="false"/>
        <i val="false"/>
        <strike val="false"/>
        <color rgb="FF000000"/>
        <sz val="9"/>
        <u val="none"/>
      </rPr>
      <t>2_B1_MCHW_RHP2_3_MC_p*37+</t>
    </r>
    <r>
      <rPr>
        <rFont val="微软雅黑"/>
        <b val="false"/>
        <i val="false"/>
        <strike val="false"/>
        <color rgb="FF000000"/>
        <sz val="9"/>
        <u val="none"/>
      </rPr>
      <t xml:space="preserve">
2_B1_MCHW_RHP2_2_MC_p*37+</t>
    </r>
    <r>
      <rPr>
        <rFont val="微软雅黑"/>
        <b val="false"/>
        <i val="false"/>
        <strike val="false"/>
        <color rgb="FF000000"/>
        <sz val="9"/>
        <u val="none"/>
      </rPr>
      <t xml:space="preserve">
2_B1_MCHW_RHP2_1_MC_p*37+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2_2_MCHW_RHP_2_MC_p*37+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2_2_MCHW_RHP_3_MC_p*37+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2_2_MCHW_RHP_1_MC_p*37+</t>
    </r>
    <r>
      <rPr>
        <rFont val="微软雅黑"/>
        <b val="false"/>
        <i val="false"/>
        <strike val="false"/>
        <color rgb="FF000000"/>
        <sz val="9"/>
        <u val="none"/>
      </rPr>
      <t xml:space="preserve">
2_3_MCHW_CHP2_6_MC_p*160+</t>
    </r>
    <r>
      <rPr>
        <rFont val="微软雅黑"/>
        <b val="false"/>
        <i val="false"/>
        <strike val="false"/>
        <color rgb="FF000000"/>
        <sz val="9"/>
        <u val="none"/>
      </rPr>
      <t xml:space="preserve">
2_3_MCHW_CHP2_5_MC_p*160+</t>
    </r>
    <r>
      <rPr>
        <rFont val="微软雅黑"/>
        <b val="false"/>
        <i val="false"/>
        <strike val="false"/>
        <color rgb="FF000000"/>
        <sz val="9"/>
        <u val="none"/>
      </rPr>
      <t xml:space="preserve">
2_3_MCHW_CHP2_4_MC_p*160+</t>
    </r>
    <r>
      <rPr>
        <rFont val="微软雅黑"/>
        <b val="false"/>
        <i val="false"/>
        <strike val="false"/>
        <color rgb="FF000000"/>
        <sz val="9"/>
        <u val="none"/>
      </rPr>
      <t xml:space="preserve">
2_3_MCHW_CHP2_3_MC_p*160+</t>
    </r>
    <r>
      <rPr>
        <rFont val="微软雅黑"/>
        <b val="false"/>
        <i val="false"/>
        <strike val="false"/>
        <color rgb="FF000000"/>
        <sz val="9"/>
        <u val="none"/>
      </rPr>
      <t xml:space="preserve">
2_3_MCHW_CHP2_2_MC_p*160+</t>
    </r>
    <r>
      <rPr>
        <rFont val="微软雅黑"/>
        <b val="false"/>
        <i val="false"/>
        <strike val="false"/>
        <color rgb="FF000000"/>
        <sz val="9"/>
        <u val="none"/>
      </rPr>
      <t xml:space="preserve">
2_3_MCHW_CHP2_1_MC_p*160+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2_2_MCHW_CHP_6_MC_p*55+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2_2_MCHW_CHP_3_MC_p*55+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2_2_MCHW_CHP_4_MC_p*55+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2_2_MCHW_CHP_5_MC_p*55+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2_2_MCHW_CHP_2_MC_p*55+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2_2_MCHW_CHP_1_MC_p*55+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2_2_MCHW_RCP_3_MC_p*132+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2_2_MCHW_RCP_2_MC_p*132+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2_2_MCHW_RCP_1_MC_p*132+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2_2_MCHW_CP_3_MC_p*132+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2_2_MCHW_CP_2_MC_p*132+</t>
    </r>
    <r>
      <rPr>
        <rFont val="微软雅黑"/>
        <b val="false"/>
        <i val="false"/>
        <strike val="false"/>
        <color rgb="FF000000"/>
        <sz val="9"/>
        <u val="none"/>
      </rPr>
      <t xml:space="preserve">
2_2_MCHW_CP_1_MC_p*132+</t>
    </r>
    <r>
      <rPr>
        <rFont val="微软雅黑"/>
        <b val="false"/>
        <i val="false"/>
        <strike val="false"/>
        <color rgb="FF000000"/>
        <sz val="9"/>
        <u val="none"/>
      </rPr>
      <t xml:space="preserve">
2_R_CW_F5_MC_p*45+</t>
    </r>
    <r>
      <rPr>
        <rFont val="微软雅黑"/>
        <b val="false"/>
        <i val="false"/>
        <strike val="false"/>
        <color rgb="FF000000"/>
        <sz val="9"/>
        <u val="none"/>
      </rPr>
      <t xml:space="preserve">
2_R_CW_F6_MC_p*45+</t>
    </r>
    <r>
      <rPr>
        <rFont val="微软雅黑"/>
        <b val="false"/>
        <i val="false"/>
        <strike val="false"/>
        <color rgb="FF000000"/>
        <sz val="9"/>
        <u val="none"/>
      </rPr>
      <t xml:space="preserve">
2_R_CW_F7_MC_p*45+</t>
    </r>
    <r>
      <rPr>
        <rFont val="微软雅黑"/>
        <b val="false"/>
        <i val="false"/>
        <strike val="false"/>
        <color rgb="FF000000"/>
        <sz val="9"/>
        <u val="none"/>
      </rPr>
      <t xml:space="preserve">
2_R_CW_F8_MC_p*45+</t>
    </r>
    <r>
      <rPr>
        <rFont val="微软雅黑"/>
        <b val="false"/>
        <i val="false"/>
        <strike val="false"/>
        <color rgb="FF000000"/>
        <sz val="9"/>
        <u val="none"/>
      </rPr>
      <t xml:space="preserve">
2_R_CW_F9_MC_p*45+</t>
    </r>
    <r>
      <rPr>
        <rFont val="微软雅黑"/>
        <b val="false"/>
        <i val="false"/>
        <strike val="false"/>
        <color rgb="FF000000"/>
        <sz val="9"/>
        <u val="none"/>
      </rPr>
      <t xml:space="preserve">
2_R_CW_F10_MC_p*45+</t>
    </r>
    <r>
      <rPr>
        <rFont val="微软雅黑"/>
        <b val="false"/>
        <i val="false"/>
        <strike val="false"/>
        <color rgb="FF000000"/>
        <sz val="9"/>
        <u val="none"/>
      </rPr>
      <t xml:space="preserve">
2_R_CW_F11_MC_p*45+</t>
    </r>
    <r>
      <rPr>
        <rFont val="微软雅黑"/>
        <b val="false"/>
        <i val="false"/>
        <strike val="false"/>
        <color rgb="FF000000"/>
        <sz val="9"/>
        <u val="none"/>
      </rPr>
      <t xml:space="preserve">
2_R_CW_F12_MC_p*45+</t>
    </r>
    <r>
      <rPr>
        <rFont val="微软雅黑"/>
        <b val="false"/>
        <i val="false"/>
        <strike val="false"/>
        <color rgb="FF000000"/>
        <sz val="9"/>
        <u val="none"/>
      </rPr>
      <t xml:space="preserve">
2_3_EX_MCHP2_MC_p*55+</t>
    </r>
    <r>
      <rPr>
        <rFont val="微软雅黑"/>
        <b val="false"/>
        <i val="false"/>
        <strike val="false"/>
        <color rgb="FF000000"/>
        <sz val="9"/>
        <u val="none"/>
      </rPr>
      <t xml:space="preserve">
2_3_EX_MCHP1_MC_p*55</t>
    </r>
    <r>
      <rPr>
        <rFont val="微软雅黑"/>
        <b val="false"/>
        <i val="false"/>
        <strike val="false"/>
        <color rgb="FF000000"/>
        <sz val="9"/>
        <u val="none"/>
      </rPr>
      <t xml:space="preserve">
）/100  /3600</t>
    </r>
  </si>
  <si>
    <r>
      <rPr>
        <rFont val="微软雅黑"/>
        <b val="false"/>
        <i val="false"/>
        <strike val="false"/>
        <color rgb="FF267EF0"/>
        <sz val="9"/>
      </rPr>
      <t>'一期  能源 机械  90℃ 水'!C10:C21</t>
    </r>
  </si>
  <si>
    <r>
      <rPr>
        <rFont val="微软雅黑"/>
        <b val="false"/>
        <i val="false"/>
        <strike val="false"/>
        <color rgb="FF267EF0"/>
        <sz val="9"/>
      </rPr>
      <t>'一期  能源 机械  12℃ 水'!A9:A26</t>
    </r>
  </si>
  <si>
    <r>
      <rPr>
        <rFont val="微软雅黑"/>
        <b val="false"/>
        <i val="false"/>
        <strike val="false"/>
        <color rgb="FF267EF0"/>
        <sz val="9"/>
      </rPr>
      <t>'一期  能源 机械  6℃ 水'!B8:B13</t>
    </r>
  </si>
  <si>
    <r>
      <rPr>
        <rFont val="微软雅黑"/>
        <b val="false"/>
        <i val="false"/>
        <strike val="false"/>
        <color rgb="FF000000"/>
        <sz val="9"/>
        <u val="none"/>
      </rPr>
      <t>FAB一般空调系统（NMAU、</t>
    </r>
    <r>
      <rPr>
        <rFont val="微软雅黑"/>
        <b val="false"/>
        <i val="false"/>
        <strike val="true"/>
        <color rgb="FF000000"/>
        <sz val="9"/>
        <u val="none"/>
      </rPr>
      <t>AHU</t>
    </r>
    <r>
      <rPr>
        <rFont val="微软雅黑"/>
        <b val="false"/>
        <i val="false"/>
        <strike val="false"/>
        <color rgb="FF000000"/>
        <sz val="9"/>
        <u val="none"/>
      </rPr>
      <t>）产生风量</t>
    </r>
  </si>
  <si>
    <r>
      <rPr>
        <rFont val="微软雅黑"/>
        <b val="false"/>
        <i val="false"/>
        <strike val="false"/>
        <color rgb="FF000000"/>
        <sz val="9"/>
        <u val="none"/>
      </rPr>
      <t>CUB一般空调系统（</t>
    </r>
    <r>
      <rPr>
        <rFont val="微软雅黑"/>
        <b val="false"/>
        <i val="false"/>
        <strike val="true"/>
        <color rgb="FF000000"/>
        <sz val="9"/>
        <u val="none"/>
      </rPr>
      <t>NMAU</t>
    </r>
    <r>
      <rPr>
        <rFont val="微软雅黑"/>
        <b val="false"/>
        <i val="false"/>
        <strike val="false"/>
        <color rgb="FF000000"/>
        <sz val="9"/>
        <u val="none"/>
      </rPr>
      <t>、AHU、</t>
    </r>
    <r>
      <rPr>
        <rFont val="微软雅黑"/>
        <b val="false"/>
        <i val="false"/>
        <strike val="true"/>
        <color rgb="FF000000"/>
        <sz val="9"/>
        <u val="none"/>
      </rPr>
      <t>FCU</t>
    </r>
    <r>
      <rPr>
        <rFont val="微软雅黑"/>
        <b val="false"/>
        <i val="false"/>
        <strike val="false"/>
        <color rgb="FF000000"/>
        <sz val="9"/>
        <u val="none"/>
      </rPr>
      <t>）电消耗量</t>
    </r>
  </si>
  <si>
    <r>
      <rPr>
        <rFont val="微软雅黑"/>
        <b val="false"/>
        <i val="false"/>
        <strike val="false"/>
        <color rgb="FF267EF0"/>
        <sz val="9"/>
      </rPr>
      <t>'一期  能源 机械  12℃ 水'!E9:E14</t>
    </r>
  </si>
  <si>
    <r>
      <rPr>
        <rFont val="微软雅黑"/>
        <b val="false"/>
        <i val="false"/>
        <strike val="false"/>
        <color rgb="FF000000"/>
        <sz val="9"/>
        <u val="none"/>
      </rPr>
      <t>CUB一般排风系统（</t>
    </r>
    <r>
      <rPr>
        <rFont val="微软雅黑"/>
        <b val="false"/>
        <i val="false"/>
        <strike val="true"/>
        <color rgb="FF000000"/>
        <sz val="9"/>
        <u val="none"/>
      </rPr>
      <t>事故排</t>
    </r>
    <r>
      <rPr>
        <rFont val="微软雅黑"/>
        <b val="false"/>
        <i val="false"/>
        <strike val="false"/>
        <color rgb="FF000000"/>
        <sz val="9"/>
        <u val="none"/>
      </rPr>
      <t>、一般排）电消耗量</t>
    </r>
  </si>
  <si>
    <r>
      <rPr>
        <rFont val="微软雅黑"/>
        <b val="false"/>
        <i val="false"/>
        <strike val="false"/>
        <color rgb="FF000000"/>
        <sz val="9"/>
        <u val="none"/>
      </rPr>
      <t>HPM/SGS一般空调系统（NMAU、</t>
    </r>
    <r>
      <rPr>
        <rFont val="微软雅黑"/>
        <b val="false"/>
        <i val="false"/>
        <strike val="true"/>
        <color rgb="FF000000"/>
        <sz val="9"/>
        <u val="none"/>
      </rPr>
      <t>AHU、FCU</t>
    </r>
    <r>
      <rPr>
        <rFont val="微软雅黑"/>
        <b val="false"/>
        <i val="false"/>
        <strike val="false"/>
        <color rgb="FF000000"/>
        <sz val="9"/>
        <u val="none"/>
      </rPr>
      <t>）电消耗量</t>
    </r>
  </si>
  <si>
    <r>
      <rPr>
        <rFont val="微软雅黑"/>
        <b val="false"/>
        <i val="false"/>
        <strike val="false"/>
        <color rgb="FF267EF0"/>
        <sz val="9"/>
      </rPr>
      <t>'一期  能源 机械  90℃ 水'!I10:I13</t>
    </r>
  </si>
  <si>
    <r>
      <rPr>
        <rFont val="微软雅黑"/>
        <b val="false"/>
        <i val="false"/>
        <strike val="false"/>
        <color rgb="FF267EF0"/>
        <sz val="9"/>
      </rPr>
      <t>'一期  能源 机械  12℃ 水'!I9:I10</t>
    </r>
  </si>
  <si>
    <r>
      <rPr>
        <rFont val="微软雅黑"/>
        <b val="false"/>
        <i val="false"/>
        <strike val="false"/>
        <color rgb="FF000000"/>
        <sz val="9"/>
        <u val="none"/>
      </rPr>
      <t>HPM/SGS一般空调系统（NMAU、</t>
    </r>
    <r>
      <rPr>
        <rFont val="微软雅黑"/>
        <b val="false"/>
        <i val="false"/>
        <strike val="true"/>
        <color rgb="FF000000"/>
        <sz val="9"/>
        <u val="none"/>
      </rPr>
      <t>AHU、FCU</t>
    </r>
    <r>
      <rPr>
        <rFont val="微软雅黑"/>
        <b val="false"/>
        <i val="false"/>
        <strike val="false"/>
        <color rgb="FF000000"/>
        <sz val="9"/>
        <u val="none"/>
      </rPr>
      <t>）产生风量</t>
    </r>
  </si>
  <si>
    <r>
      <rPr>
        <rFont val="微软雅黑"/>
        <b val="false"/>
        <i val="false"/>
        <strike val="false"/>
        <color rgb="FF267EF0"/>
        <sz val="9"/>
      </rPr>
      <t>'一期  能源 机械  90℃ 水'!C22:C26</t>
    </r>
  </si>
  <si>
    <r>
      <rPr>
        <rFont val="微软雅黑"/>
        <b val="false"/>
        <i val="false"/>
        <strike val="false"/>
        <color rgb="FF267EF0"/>
        <sz val="9"/>
      </rPr>
      <t>'一期  能源 机械  38℃ 水'!A4:A8</t>
    </r>
  </si>
  <si>
    <r>
      <rPr>
        <rFont val="微软雅黑"/>
        <b val="false"/>
        <i val="false"/>
        <strike val="false"/>
        <color rgb="FF267EF0"/>
        <sz val="9"/>
      </rPr>
      <t>'一期  能源 机械  12℃ 水'!A27:A31</t>
    </r>
  </si>
  <si>
    <r>
      <rPr>
        <rFont val="微软雅黑"/>
        <b val="false"/>
        <i val="false"/>
        <strike val="false"/>
        <color rgb="FF267EF0"/>
        <sz val="9"/>
      </rPr>
      <t>'一期  能源 机械  6℃ 水'!B14:B18</t>
    </r>
  </si>
  <si>
    <r>
      <rPr>
        <rFont val="微软雅黑"/>
        <b val="false"/>
        <i val="false"/>
        <strike val="false"/>
        <color rgb="FF267EF0"/>
        <sz val="9"/>
      </rPr>
      <t>'一期  能源 机械  90℃ 水'!C22:C26</t>
    </r>
  </si>
  <si>
    <r>
      <rPr>
        <rFont val="微软雅黑"/>
        <b val="false"/>
        <i val="false"/>
        <strike val="false"/>
        <color rgb="FF267EF0"/>
        <sz val="9"/>
      </rPr>
      <t>'一期  能源 机械  90℃ 水'!I10:I13</t>
    </r>
  </si>
  <si>
    <r>
      <rPr>
        <rFont val="微软雅黑"/>
        <b val="false"/>
        <i val="false"/>
        <strike val="true"/>
        <color rgb="FF000000"/>
        <sz val="9"/>
        <u val="none"/>
      </rPr>
      <t xml:space="preserve">热水（38℃）系统90°水消耗量   </t>
    </r>
    <r>
      <rPr>
        <rFont val="微软雅黑"/>
        <b val="false"/>
        <i val="false"/>
        <strike val="true"/>
        <color rgb="FF000000"/>
        <sz val="9"/>
        <u val="none"/>
      </rPr>
      <t xml:space="preserve">kw  </t>
    </r>
  </si>
  <si>
    <r>
      <rPr>
        <b val="false"/>
        <i val="false"/>
        <strike val="false"/>
        <color rgb="FF000000"/>
        <sz val="9"/>
        <u val="none"/>
      </rPr>
      <t>(UPW_PID_TCV_511_FBK</t>
    </r>
    <r>
      <rPr>
        <b val="false"/>
        <i val="false"/>
        <strike val="false"/>
        <color rgb="FF000000"/>
        <sz val="9"/>
        <u val="none"/>
      </rPr>
      <t>/100</t>
    </r>
    <r>
      <rPr>
        <b val="false"/>
        <i val="false"/>
        <strike val="false"/>
        <color rgb="FF000000"/>
        <sz val="9"/>
        <u val="none"/>
      </rPr>
      <t>/3600*74)+(UPW_AV_451_OPD=1的秒数/3600*4.17)+(UPW_AV_251_OPD=1的秒数/3600*4.17)+(UPW_PID_TCV_211_FBK</t>
    </r>
    <r>
      <rPr>
        <b val="false"/>
        <i val="false"/>
        <strike val="false"/>
        <color rgb="FF000000"/>
        <sz val="9"/>
        <u val="none"/>
      </rPr>
      <t>/100</t>
    </r>
    <r>
      <rPr>
        <b val="false"/>
        <i val="false"/>
        <strike val="false"/>
        <color rgb="FF000000"/>
        <sz val="9"/>
        <u val="none"/>
      </rPr>
      <t>/3600*80.3)</t>
    </r>
  </si>
  <si>
    <r>
      <rPr>
        <rFont val="微软雅黑"/>
        <b val="false"/>
        <i val="false"/>
        <strike val="false"/>
        <color rgb="FF000000"/>
        <sz val="9"/>
        <u val="none"/>
      </rPr>
      <t>FAB_F2_2U_UPS2D_PP_01\MMTR1\MMXN14\DmdWh+FAB_F2_2U_UPS2D_PP_01\MMTR1\MMXN18\DmdWh+FAB_F2_2U_UPS2D_PP_01\MMTR1\MMXN19\DmdWh+FAB_F2_2U_UPS2D_PP_01\MMTR1\MMXN27\DmdWh+FAB_F2_2U_UPS2D_PP_01\MMTR1\MMXN28\DmdWh+FAB_F2_3U_UPS4D_PP_01\MMTR1\MMXN2\DmdWh+FAB_F2_3U_UPS4D_PP_01\MMTR1\MMXN3\DmdWh+FAB_F2_3U_UPS4D_PP_01\MMTR1\MMXN8\DmdWh+FAB_F2_3U_UPS4D_PP_01\MMTR1\MMXN9\DmdWh+FAB_F2_3U_UPS4D_PP_01\MMTR1\MMXN11\DmdWh+FAB_F2_3U_UPS4D_PP_01\MMTR1\MMXN12\DmdWh+FAB_F2_3U_UPS4D_PP_01\MMTR1\MMXN13\DmdWh+FAB_F2_3U_UPS4D_PP_01\MMTR1\MMXN14\DmdWh+FAB_F2_3U_UPS4D_PP_01\MMTR1\MMXN27\DmdWh+FAB_F2_3U_UPS4D_PP_01\MMTR1\MMXN28\DmdWh+</t>
    </r>
    <r>
      <rPr>
        <rFont val="微软雅黑"/>
        <b val="false"/>
        <i val="false"/>
        <strike val="false"/>
        <color rgb="FF000000"/>
        <sz val="9"/>
        <u val="none"/>
      </rPr>
      <t>FAB_F2_2U_UPS1D_PP_01\MMTR1\MMXN8\DmdWh+FAB_F2_2U_UPS1D_PP_01\MMTR1\MMXN20\DmdWh+FAB_F2_2U_UPS1D_PP_01\MMTR1\MMXN21\DmdWh+FAB_F2_2U_UPS1D_PP_01\MMTR1\MMXN27\DmdWh+FAB_F2_2U_UPS1D_PP_01\MMTR1\MMXN28\DmdWh</t>
    </r>
    <r>
      <rPr>
        <rFont val="微软雅黑"/>
        <b val="false"/>
        <i val="false"/>
        <strike val="false"/>
        <color rgb="FF000000"/>
        <sz val="9"/>
        <u val="none"/>
      </rPr>
      <t>+FAB_F2_3U_UPS4D_PP_01\MMTR1\MMXN10\DmdWh*0.33</t>
    </r>
  </si>
  <si>
    <r>
      <rPr>
        <rFont val="微软雅黑"/>
        <b val="false"/>
        <i val="false"/>
        <strike val="false"/>
        <color rgb="FF000000"/>
        <sz val="9"/>
        <u val="none"/>
      </rPr>
      <t xml:space="preserve">FAB_F2_2U_UPS2D_PP_01\MMTR1\MMXN14\DmdWh
+ FAB_F2_2U_UPS2D_PP_01\MMTR1\MMXN18\DmdWh
+ FAB_F2_2U_UPS2D_PP_01\MMTR1\MMXN19\DmdWh
+ FAB_F2_2U_UPS2D_PP_01\MMTR1\MMXN27\DmdWh
+ FAB_F2_2U_UPS2D_PP_01\MMTR1\MMXN28\DmdWh
+ FAB_F2_3U_UPS4D_PP_01\MMTR1\MMXN2\DmdWh
+ FAB_F2_3U_UPS4D_PP_01\MMTR1\MMXN3\DmdWh
+ FAB_F2_3U_UPS4D_PP_01\MMTR1\MMXN8\DmdWh
+ FAB_F2_3U_UPS4D_PP_01\MMTR1\MMXN9\DmdWh
+ FAB_F2_3U_UPS4D_PP_01\MMTR1\MMXN11\DmdWh
+ FAB_F2_3U_UPS4D_PP_01\MMTR1\MMXN12\DmdWh
+ FAB_F2_3U_UPS4D_PP_01\MMTR1\MMXN13\DmdWh
+ FAB_F2_3U_UPS4D_PP_01\MMTR1\MMXN14\DmdWh
+ FAB_F2_3U_UPS4D_PP_01\MMTR1\MMXN27\DmdWh
+ FAB_F2_3U_UPS4D_PP_01\MMTR1\MMXN28\DmdWh
+ </t>
    </r>
    <r>
      <rPr>
        <rFont val="微软雅黑"/>
        <b val="false"/>
        <i val="false"/>
        <strike val="false"/>
        <color rgb="FF000000"/>
        <sz val="9"/>
        <u val="none"/>
      </rPr>
      <t>FAB_F2_2U_UPS1D_PP_01\MMTR1\MMXN8\DmdWh</t>
    </r>
    <r>
      <rPr>
        <rFont val="微软雅黑"/>
        <b val="false"/>
        <i val="false"/>
        <strike val="false"/>
        <color rgb="FF000000"/>
        <sz val="9"/>
        <u val="none"/>
      </rPr>
      <t xml:space="preserve">
+ FAB_F2_2U_UPS1D_PP_01\MMTR1\MMXN20\DmdWh</t>
    </r>
    <r>
      <rPr>
        <rFont val="微软雅黑"/>
        <b val="false"/>
        <i val="false"/>
        <strike val="false"/>
        <color rgb="FF000000"/>
        <sz val="9"/>
        <u val="none"/>
      </rPr>
      <t xml:space="preserve">
+ FAB_F2_2U_UPS1D_PP_01\MMTR1\MMXN21\DmdWh</t>
    </r>
    <r>
      <rPr>
        <rFont val="微软雅黑"/>
        <b val="false"/>
        <i val="false"/>
        <strike val="false"/>
        <color rgb="FF000000"/>
        <sz val="9"/>
        <u val="none"/>
      </rPr>
      <t xml:space="preserve">
+ FAB_F2_2U_UPS1D_PP_01\MMTR1\MMXN27\DmdWh</t>
    </r>
    <r>
      <rPr>
        <rFont val="微软雅黑"/>
        <b val="false"/>
        <i val="false"/>
        <strike val="false"/>
        <color rgb="FF000000"/>
        <sz val="9"/>
        <u val="none"/>
      </rPr>
      <t xml:space="preserve">
+ FAB_F2_2U_UPS1D_PP_01\MMTR1\MMXN28\DmdWh</t>
    </r>
    <r>
      <rPr>
        <rFont val="微软雅黑"/>
        <b val="false"/>
        <i val="false"/>
        <strike val="false"/>
        <color rgb="FF000000"/>
        <sz val="9"/>
        <u val="none"/>
      </rPr>
      <t xml:space="preserve">
+FAB_F2_3U_UPS4D_PP_01\MMTR1\MMXN10\DmdWh*0.33;
</t>
    </r>
  </si>
  <si>
    <r>
      <rPr>
        <rFont val="微软雅黑"/>
        <b val="false"/>
        <i val="false"/>
        <strike val="false"/>
        <color rgb="FF000000"/>
        <sz val="9"/>
        <u val="none"/>
      </rPr>
      <t xml:space="preserve">FAB_F2_2U_UPS2D_PP_01\MMTR1\MMXN14\DmdWh
+ FAB_F2_2U_UPS2D_PP_01\MMTR1\MMXN18\DmdWh
+ FAB_F2_2U_UPS2D_PP_01\MMTR1\MMXN19\DmdWh
+ FAB_F2_2U_UPS2D_PP_01\MMTR1\MMXN27\DmdWh
+ FAB_F2_2U_UPS2D_PP_01\MMTR1\MMXN28\DmdWh
+ FAB_F2_3U_UPS4D_PP_01\MMTR1\MMXN2\DmdWh
+ FAB_F2_3U_UPS4D_PP_01\MMTR1\MMXN3\DmdWh
+ FAB_F2_3U_UPS4D_PP_01\MMTR1\MMXN8\DmdWh
+ FAB_F2_3U_UPS4D_PP_01\MMTR1\MMXN9\DmdWh
+ FAB_F2_3U_UPS4D_PP_01\MMTR1\MMXN11\DmdWh
+ FAB_F2_3U_UPS4D_PP_01\MMTR1\MMXN12\DmdWh
+ FAB_F2_3U_UPS4D_PP_01\MMTR1\MMXN13\DmdWh
+ FAB_F2_3U_UPS4D_PP_01\MMTR1\MMXN14\DmdWh
+ FAB_F2_3U_UPS4D_PP_01\MMTR1\MMXN27\DmdWh
+ FAB_F2_3U_UPS4D_PP_01\MMTR1\MMXN28\DmdWh
+ </t>
    </r>
    <r>
      <rPr>
        <rFont val="微软雅黑"/>
        <b val="false"/>
        <i val="false"/>
        <strike val="false"/>
        <color rgb="FF000000"/>
        <sz val="9"/>
        <u val="none"/>
      </rPr>
      <t>FAB_F2_2U_UPS1D_PP_01\MMTR1\MMXN8\DmdWh</t>
    </r>
    <r>
      <rPr>
        <rFont val="微软雅黑"/>
        <b val="false"/>
        <i val="false"/>
        <strike val="false"/>
        <color rgb="FF000000"/>
        <sz val="9"/>
        <u val="none"/>
      </rPr>
      <t xml:space="preserve">
+ FAB_F2_2U_UPS1D_PP_01\MMTR1\MMXN20\DmdWh</t>
    </r>
    <r>
      <rPr>
        <rFont val="微软雅黑"/>
        <b val="false"/>
        <i val="false"/>
        <strike val="false"/>
        <color rgb="FF000000"/>
        <sz val="9"/>
        <u val="none"/>
      </rPr>
      <t xml:space="preserve">
+ FAB_F2_2U_UPS1D_PP_01\MMTR1\MMXN21\DmdWh</t>
    </r>
    <r>
      <rPr>
        <rFont val="微软雅黑"/>
        <b val="false"/>
        <i val="false"/>
        <strike val="false"/>
        <color rgb="FF000000"/>
        <sz val="9"/>
        <u val="none"/>
      </rPr>
      <t xml:space="preserve">
+ FAB_F2_2U_UPS1D_PP_01\MMTR1\MMXN27\DmdWh</t>
    </r>
    <r>
      <rPr>
        <rFont val="微软雅黑"/>
        <b val="false"/>
        <i val="false"/>
        <strike val="false"/>
        <color rgb="FF000000"/>
        <sz val="9"/>
        <u val="none"/>
      </rPr>
      <t xml:space="preserve">
+ FAB_F2_2U_UPS1D_PP_01\MMTR1\MMXN28\DmdWh</t>
    </r>
    <r>
      <rPr>
        <rFont val="微软雅黑"/>
        <b val="false"/>
        <i val="false"/>
        <strike val="false"/>
        <color rgb="FF000000"/>
        <sz val="9"/>
        <u val="none"/>
      </rPr>
      <t xml:space="preserve">
+FAB_F2_3U_UPS4D_PP_01\MMTR1\MMXN10\DmdWh*0.33;
</t>
    </r>
  </si>
  <si>
    <r>
      <rPr>
        <rFont val="等线"/>
        <b val="false"/>
        <i val="false"/>
        <strike val="true"/>
        <color rgb="FF000000"/>
        <sz val="11"/>
        <u val="none"/>
      </rPr>
      <t>27.542元/吨</t>
    </r>
    <r>
      <rPr>
        <rFont val="等线"/>
        <b val="false"/>
        <i val="false"/>
        <strike val="false"/>
        <color rgb="FF000000"/>
        <sz val="11"/>
        <u val="none"/>
      </rPr>
      <t>192.97元/gj，</t>
    </r>
  </si>
  <si>
    <r>
      <rPr>
        <rFont val="Microsoft YaHei"/>
        <b val="false"/>
        <i val="false"/>
        <strike val="true"/>
        <color rgb="FF000000"/>
        <sz val="11"/>
      </rPr>
      <t>PMD一般空调系统（NMAU、AHU、</t>
    </r>
    <r>
      <rPr>
        <rFont val="Microsoft YaHei"/>
        <b val="false"/>
        <i val="false"/>
        <strike val="true"/>
        <color rgb="FFFF0000"/>
        <sz val="11"/>
      </rPr>
      <t>FCU</t>
    </r>
    <r>
      <rPr>
        <rFont val="Microsoft YaHei"/>
        <b val="false"/>
        <i val="false"/>
        <strike val="true"/>
        <color rgb="FF000000"/>
        <sz val="11"/>
      </rPr>
      <t>）</t>
    </r>
  </si>
  <si>
    <r>
      <rPr>
        <rFont val="Microsoft YaHei"/>
        <b val="false"/>
        <i val="false"/>
        <strike val="false"/>
        <color rgb="FF000000"/>
        <sz val="11"/>
      </rPr>
      <t>PMD一般空调系统（NMAU、AHU、</t>
    </r>
    <r>
      <rPr>
        <rFont val="Microsoft YaHei"/>
        <b val="false"/>
        <i val="false"/>
        <strike val="false"/>
        <color rgb="FFFF0000"/>
        <sz val="11"/>
      </rPr>
      <t>FCU</t>
    </r>
    <r>
      <rPr>
        <rFont val="Microsoft YaHei"/>
        <b val="false"/>
        <i val="false"/>
        <strike val="false"/>
        <color rgb="FF000000"/>
        <sz val="11"/>
      </rPr>
      <t>）</t>
    </r>
  </si>
  <si>
    <r>
      <rPr>
        <rFont val="Microsoft YaHei"/>
        <b val="true"/>
        <i val="false"/>
        <strike val="false"/>
        <color rgb="FFFFFFFF"/>
        <sz val="12"/>
        <u val="none"/>
      </rPr>
      <t>全部需求</t>
    </r>
    <r>
      <rPr>
        <rFont val="Microsoft YaHei"/>
        <b val="true"/>
        <i val="false"/>
        <strike val="false"/>
        <color rgb="FFFFFFFF"/>
        <sz val="12"/>
        <u val="none"/>
      </rPr>
      <t xml:space="preserve">
已完成百分比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</si>
  <si>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F2_GHVAC_FAB_1_NMAU01_TCV01_FBK.STATE.VAL_IN.VALUE
＞ 2，（F2_GHVAC_FAB_1_NMAU01_TT03.STATE.VAL_IN.VALUE
-F2_GHVAC_FAB_1_NMAU01_TT04.STATE.VAL_IN.VALUE ）
*1.2*1.005*（( F2_GHVAC_FAB_1_NMAU01_FAN01_FRE.STATE.VAL_IN.VALUE</t>
    </r>
    <r>
      <rPr>
        <rFont val="等线"/>
        <b val="tru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 xml:space="preserve">
*5600)+8400)/3600 )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</si>
  <si>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F2_GHVAC_CUB_4_NMAU01_TCV01_FBK.STATE.VAL_IN.VALUE
＞ 2，（F2_GHVAC_CUB_4_NMAU01_TT01.STATE.VAL_IN.VALUE
-</t>
    </r>
    <r>
      <rPr>
        <rFont val="等线"/>
        <b val="true"/>
        <i val="false"/>
        <strike val="false"/>
        <color rgb="FFFF0000"/>
        <sz val="11"/>
        <u val="none"/>
      </rPr>
      <t>F2_CUS_CUB_R_AIR_TT01.STATE.VAL_IN.VALUE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)
*1.2*1.005*6500/3600 )   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</si>
  <si>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F2_GHVAC_FAB_1_NMAU02_TCV01_FBK.STATE.VAL_IN.VALUE
＞ 2，（F2_GHVAC_FAB_1_NMAU02_TT03.STATE.VAL_IN.VALUE
-F2_GHVAC_FAB_1_NMAU02_TT04.STATE.VAL_IN.VALUE ）
*1.2*1.005*((F2_GHVAC_FAB_1_NMAU02_FAN01_FRE.STATE.VAL_IN.VALUE</t>
    </r>
    <r>
      <rPr>
        <rFont val="等线"/>
        <b val="tru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 xml:space="preserve">
*5600)+8400)/3600 )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</si>
  <si>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F2_GHVAC_FAB_1_NMAU03_TCV01_FBK.STATE.VAL_IN.VALUE
＞ 2，（F2_GHVAC_FAB_1_NMAU03_TT03.STATE.VAL_IN.VALUE
-F2_GHVAC_FAB_1_NMAU03_TT04.STATE.VAL_IN.VALUE  ）
*1.2*1.005*( (F2_GHVAC_FAB_1_NMAU03_FAN01_FRE.STATE.VAL_IN.VALUE</t>
    </r>
    <r>
      <rPr>
        <rFont val="等线"/>
        <b val="tru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 xml:space="preserve">
*5600)+8400)/3600 )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</si>
  <si>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F2_GHVAC_FAB_B1_AHU21_TCV02_FBK.STATE.VAL_IN.VALUE
＞ 2，（F2_GHVAC_FAB_</t>
    </r>
    <r>
      <rPr>
        <rFont val="等线"/>
        <b val="false"/>
        <i val="false"/>
        <strike val="false"/>
        <color rgb="FFFF0000"/>
        <sz val="11"/>
        <u val="none"/>
      </rPr>
      <t>B</t>
    </r>
    <r>
      <rPr>
        <rFont val="等线"/>
        <b val="false"/>
        <i val="false"/>
        <strike val="false"/>
        <color rgb="FF000000"/>
        <sz val="11"/>
        <u val="none"/>
      </rPr>
      <t>1_ROOM12_TT01.STATE.VAL_IN.VALUE
-F2_GHVAC_FAB_1_NMAU06_TT03.STATE.VAL_IN.VALUE 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</si>
  <si>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1A_1_NMAUAH1_TCV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_I_AI_HMI ＞ 2，（ (1A_1_NMAUAH1_</t>
    </r>
    <r>
      <rPr>
        <rFont val="等线"/>
        <b val="false"/>
        <i val="false"/>
        <strike val="false"/>
        <color rgb="FFFF0000"/>
        <sz val="11"/>
        <u val="none"/>
      </rPr>
      <t>TE2</t>
    </r>
    <r>
      <rPr>
        <rFont val="等线"/>
        <b val="false"/>
        <i val="false"/>
        <strike val="false"/>
        <color rgb="FF000000"/>
        <sz val="11"/>
        <u val="none"/>
      </rPr>
      <t>_I_AI_HMI-1A_1_NMAUAH1_</t>
    </r>
    <r>
      <rPr>
        <rFont val="等线"/>
        <b val="false"/>
        <i val="false"/>
        <strike val="false"/>
        <color rgb="FFFF0000"/>
        <sz val="11"/>
        <u val="none"/>
      </rPr>
      <t>TE3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(1A_1_NMAUAH1_F1_I_AI_HMI/50*5640)+13160   )/3600 )</t>
    </r>
  </si>
  <si>
    <r>
      <rPr>
        <rFont val="等线"/>
        <b val="false"/>
        <i val="false"/>
        <strike val="true"/>
        <color rgb="FF000000"/>
        <sz val="11"/>
        <u val="none"/>
      </rPr>
      <t xml:space="preserve">( if  </t>
    </r>
    <r>
      <rPr>
        <rFont val="等线"/>
        <b val="false"/>
        <i val="false"/>
        <strike val="true"/>
        <color rgb="FF0070C0"/>
        <sz val="11"/>
        <u val="none"/>
      </rPr>
      <t>1A_1_NMAUAH1_TCV2_I_AI_HMI</t>
    </r>
    <r>
      <rPr>
        <rFont val="等线"/>
        <b val="false"/>
        <i val="false"/>
        <strike val="true"/>
        <color rgb="FF000000"/>
        <sz val="11"/>
        <u val="none"/>
      </rPr>
      <t xml:space="preserve"> ＞ 2，（(1A_4_MAU001_MT01_T_AI_HMI+
1A_4_MAU002_MT01_T_AI_HMI+
1A_4_MAU003_MT01_T_AI_HMI+
1A_4_MAU004_MT01_T_AI_HMI+
1A_4_MAU005_MT01_T_AI_HMI+)/5-</t>
    </r>
    <r>
      <rPr>
        <rFont val="等线"/>
        <b val="false"/>
        <i val="false"/>
        <strike val="true"/>
        <color rgb="FF0070C0"/>
        <sz val="11"/>
        <u val="none"/>
      </rPr>
      <t>3_1_NMAUAH1_TE2_I_AI_HMI</t>
    </r>
    <r>
      <rPr>
        <rFont val="等线"/>
        <b val="false"/>
        <i val="false"/>
        <strike val="true"/>
        <color rgb="FF000000"/>
        <sz val="11"/>
        <u val="none"/>
      </rPr>
      <t>）*1.2*1.005*( (</t>
    </r>
    <r>
      <rPr>
        <rFont val="等线"/>
        <b val="false"/>
        <i val="false"/>
        <strike val="true"/>
        <color rgb="FF0070C0"/>
        <sz val="11"/>
        <u val="none"/>
      </rPr>
      <t>3_1_NMAUAH1_F1_I_AI_HMI</t>
    </r>
    <r>
      <rPr>
        <rFont val="等线"/>
        <b val="false"/>
        <i val="false"/>
        <strike val="true"/>
        <color rgb="FF000000"/>
        <sz val="11"/>
        <u val="none"/>
      </rPr>
      <t>/50)*(2445)+13160  )/3600 )</t>
    </r>
  </si>
  <si>
    <r>
      <rPr>
        <rFont val="等线"/>
        <b val="false"/>
        <i val="false"/>
        <strike val="true"/>
        <color rgb="FF000000"/>
        <sz val="11"/>
        <u val="none"/>
      </rPr>
      <t xml:space="preserve">( if  </t>
    </r>
    <r>
      <rPr>
        <rFont val="等线"/>
        <b val="false"/>
        <i val="false"/>
        <strike val="true"/>
        <color rgb="FF0070C0"/>
        <sz val="11"/>
        <u val="none"/>
      </rPr>
      <t xml:space="preserve">4_1_NMAUAH1_TCV2_I_AI_HMI </t>
    </r>
    <r>
      <rPr>
        <rFont val="等线"/>
        <b val="false"/>
        <i val="false"/>
        <strike val="true"/>
        <color rgb="FF000000"/>
        <sz val="11"/>
        <u val="none"/>
      </rPr>
      <t>＞ 2，（(1A_4_MAU001_MT01_T_AI_HMI+
1A_4_MAU002_MT01_T_AI_HMI+
1A_4_MAU003_MT01_T_AI_HMI+
1A_4_MAU004_MT01_T_AI_HMI+
1A_4_MAU005_MT01_T_AI_HMI+)/5-</t>
    </r>
    <r>
      <rPr>
        <rFont val="等线"/>
        <b val="false"/>
        <i val="false"/>
        <strike val="true"/>
        <color rgb="FF0070C0"/>
        <sz val="11"/>
        <u val="none"/>
      </rPr>
      <t>4_1_NMAUAH1_TE2_I_AI_HMI</t>
    </r>
    <r>
      <rPr>
        <rFont val="等线"/>
        <b val="false"/>
        <i val="false"/>
        <strike val="true"/>
        <color rgb="FF000000"/>
        <sz val="11"/>
        <u val="none"/>
      </rPr>
      <t>）*1.2*1.005*( (</t>
    </r>
    <r>
      <rPr>
        <rFont val="等线"/>
        <b val="false"/>
        <i val="false"/>
        <strike val="true"/>
        <color rgb="FF0070C0"/>
        <sz val="11"/>
        <u val="none"/>
      </rPr>
      <t>4_1_NMAUAH1_F1_I_AI_HMI</t>
    </r>
    <r>
      <rPr>
        <rFont val="等线"/>
        <b val="false"/>
        <i val="false"/>
        <strike val="true"/>
        <color rgb="FF000000"/>
        <sz val="11"/>
        <u val="none"/>
      </rPr>
      <t>/50)*(2175)+13160 )/3600 )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</si>
  <si>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1A_1_NMAUAH2_TCV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_I_AI_HMI ＞ 2，（(1A_1_NMAUAH2_</t>
    </r>
    <r>
      <rPr>
        <rFont val="等线"/>
        <b val="false"/>
        <i val="false"/>
        <strike val="false"/>
        <color rgb="FFFF0000"/>
        <sz val="11"/>
        <u val="none"/>
      </rPr>
      <t>TE2</t>
    </r>
    <r>
      <rPr>
        <rFont val="等线"/>
        <b val="false"/>
        <i val="false"/>
        <strike val="false"/>
        <color rgb="FF000000"/>
        <sz val="11"/>
        <u val="none"/>
      </rPr>
      <t>_I_AI_HMI-1A_1_NMAUAH2_</t>
    </r>
    <r>
      <rPr>
        <rFont val="等线"/>
        <b val="false"/>
        <i val="false"/>
        <strike val="false"/>
        <color rgb="FFFF0000"/>
        <sz val="11"/>
        <u val="none"/>
      </rPr>
      <t>TE3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(1A_1_NMAUAH2_F1_I_AI_HMI/50*5640)+13160   )/3600 )</t>
    </r>
  </si>
  <si>
    <r>
      <rPr>
        <rFont val="等线"/>
        <b val="false"/>
        <i val="false"/>
        <strike val="true"/>
        <color rgb="FF000000"/>
        <sz val="11"/>
        <u val="none"/>
      </rPr>
      <t xml:space="preserve">( if  </t>
    </r>
    <r>
      <rPr>
        <rFont val="等线"/>
        <b val="false"/>
        <i val="false"/>
        <strike val="true"/>
        <color rgb="FF0070C0"/>
        <sz val="11"/>
        <u val="none"/>
      </rPr>
      <t xml:space="preserve">3_1_NMAUAH2_TCV2_I_AI_HMI </t>
    </r>
    <r>
      <rPr>
        <rFont val="等线"/>
        <b val="false"/>
        <i val="false"/>
        <strike val="true"/>
        <color rgb="FF000000"/>
        <sz val="11"/>
        <u val="none"/>
      </rPr>
      <t>＞ 2，（(1A_4_MAU001_MT01_T_AI_HMI+
1A_4_MAU002_MT01_T_AI_HMI+
1A_4_MAU003_MT01_T_AI_HMI+
1A_4_MAU004_MT01_T_AI_HMI+
1A_4_MAU005_MT01_T_AI_HMI+)/5-</t>
    </r>
    <r>
      <rPr>
        <rFont val="等线"/>
        <b val="false"/>
        <i val="false"/>
        <strike val="true"/>
        <color rgb="FF0070C0"/>
        <sz val="11"/>
        <u val="none"/>
      </rPr>
      <t>3_1_NMAUAH2_TE2_I_AI_HMI</t>
    </r>
    <r>
      <rPr>
        <rFont val="等线"/>
        <b val="false"/>
        <i val="false"/>
        <strike val="true"/>
        <color rgb="FF000000"/>
        <sz val="11"/>
        <u val="none"/>
      </rPr>
      <t>）*1.2*1.005*( (</t>
    </r>
    <r>
      <rPr>
        <rFont val="等线"/>
        <b val="false"/>
        <i val="false"/>
        <strike val="true"/>
        <color rgb="FF0070C0"/>
        <sz val="11"/>
        <u val="none"/>
      </rPr>
      <t>3_1_NMAUAH2_F1_I_AI_HMI</t>
    </r>
    <r>
      <rPr>
        <rFont val="等线"/>
        <b val="false"/>
        <i val="false"/>
        <strike val="true"/>
        <color rgb="FF000000"/>
        <sz val="11"/>
        <u val="none"/>
      </rPr>
      <t>/50)*(2445)+13160  )/3600 )</t>
    </r>
  </si>
  <si>
    <r>
      <rPr>
        <rFont val="等线"/>
        <b val="false"/>
        <i val="false"/>
        <strike val="true"/>
        <color rgb="FF000000"/>
        <sz val="11"/>
        <u val="none"/>
      </rPr>
      <t xml:space="preserve">( if  </t>
    </r>
    <r>
      <rPr>
        <rFont val="等线"/>
        <b val="false"/>
        <i val="false"/>
        <strike val="true"/>
        <color rgb="FF0070C0"/>
        <sz val="11"/>
        <u val="none"/>
      </rPr>
      <t xml:space="preserve">4_1_NMAUAH2_TCV2_I_AI_HMI </t>
    </r>
    <r>
      <rPr>
        <rFont val="等线"/>
        <b val="false"/>
        <i val="false"/>
        <strike val="true"/>
        <color rgb="FF000000"/>
        <sz val="11"/>
        <u val="none"/>
      </rPr>
      <t>＞ 2，（(1A_4_MAU001_MT01_T_AI_HMI+
1A_4_MAU002_MT01_T_AI_HMI+
1A_4_MAU003_MT01_T_AI_HMI+
1A_4_MAU004_MT01_T_AI_HMI+
1A_4_MAU005_MT01_T_AI_HMI+)/5-</t>
    </r>
    <r>
      <rPr>
        <rFont val="等线"/>
        <b val="false"/>
        <i val="false"/>
        <strike val="true"/>
        <color rgb="FF0070C0"/>
        <sz val="11"/>
        <u val="none"/>
      </rPr>
      <t>4_1_NMAUAH2_TE2_I_AI_HMI</t>
    </r>
    <r>
      <rPr>
        <rFont val="等线"/>
        <b val="false"/>
        <i val="false"/>
        <strike val="true"/>
        <color rgb="FF000000"/>
        <sz val="11"/>
        <u val="none"/>
      </rPr>
      <t>）*1.2*1.005*( (</t>
    </r>
    <r>
      <rPr>
        <rFont val="等线"/>
        <b val="false"/>
        <i val="false"/>
        <strike val="true"/>
        <color rgb="FF0070C0"/>
        <sz val="11"/>
        <u val="none"/>
      </rPr>
      <t>4_1_NMAUAH2_F1_I_AI_HMI</t>
    </r>
    <r>
      <rPr>
        <rFont val="等线"/>
        <b val="false"/>
        <i val="false"/>
        <strike val="true"/>
        <color rgb="FF000000"/>
        <sz val="11"/>
        <u val="none"/>
      </rPr>
      <t>/50)*(2175)+13160 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</si>
  <si>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1A_1_NMAUAH3_TCV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_I_AI_HMI ＞ 2，（(1A_1_NMAUAH3_</t>
    </r>
    <r>
      <rPr>
        <rFont val="等线"/>
        <b val="false"/>
        <i val="false"/>
        <strike val="false"/>
        <color rgb="FFFF0000"/>
        <sz val="11"/>
        <u val="none"/>
      </rPr>
      <t>TE2</t>
    </r>
    <r>
      <rPr>
        <rFont val="等线"/>
        <b val="false"/>
        <i val="false"/>
        <strike val="false"/>
        <color rgb="FF000000"/>
        <sz val="11"/>
        <u val="none"/>
      </rPr>
      <t>_I_AI_HM</t>
    </r>
    <r>
      <rPr>
        <rFont val="等线"/>
        <b val="false"/>
        <i val="false"/>
        <strike val="false"/>
        <color rgb="FFFF0000"/>
        <sz val="11"/>
        <u val="none"/>
      </rPr>
      <t>I</t>
    </r>
    <r>
      <rPr>
        <rFont val="等线"/>
        <b val="false"/>
        <i val="false"/>
        <strike val="false"/>
        <color rgb="FF000000"/>
        <sz val="11"/>
        <u val="none"/>
      </rPr>
      <t>-1A_1_NMAUAH3_</t>
    </r>
    <r>
      <rPr>
        <rFont val="等线"/>
        <b val="false"/>
        <i val="false"/>
        <strike val="false"/>
        <color rgb="FFFF0000"/>
        <sz val="11"/>
        <u val="none"/>
      </rPr>
      <t>TE3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(1A_1_NMAUAH3_F1_I_AI_HMI/50*5640)+13160  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</si>
  <si>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1A_1_NMAUAH4_TCV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_I_AI_HMI ＞ 2，（(1A_1_NMAUAH4_</t>
    </r>
    <r>
      <rPr>
        <rFont val="等线"/>
        <b val="false"/>
        <i val="false"/>
        <strike val="false"/>
        <color rgb="FFFF0000"/>
        <sz val="11"/>
        <u val="none"/>
      </rPr>
      <t>TE2</t>
    </r>
    <r>
      <rPr>
        <rFont val="等线"/>
        <b val="false"/>
        <i val="false"/>
        <strike val="false"/>
        <color rgb="FF000000"/>
        <sz val="11"/>
        <u val="none"/>
      </rPr>
      <t>_I_AI_HMI-1A_1_NMAUAH4_</t>
    </r>
    <r>
      <rPr>
        <rFont val="等线"/>
        <b val="false"/>
        <i val="false"/>
        <strike val="false"/>
        <color rgb="FFFF0000"/>
        <sz val="11"/>
        <u val="none"/>
      </rPr>
      <t>TE3</t>
    </r>
    <r>
      <rPr>
        <rFont val="等线"/>
        <b val="false"/>
        <i val="false"/>
        <strike val="false"/>
        <color rgb="FF000000"/>
        <sz val="11"/>
        <u val="none"/>
      </rPr>
      <t>_I_AI_HMI）*1.2*1.005*(( 1A_1_NMAUAH4_F1_I_AI_HMI/50*5730)+13370  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</si>
  <si>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1A_1_NMAUAH5_TCV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_I_AI_HMI ＞ 2，（(1A_1_NMAUAH5</t>
    </r>
    <r>
      <rPr>
        <rFont val="等线"/>
        <b val="false"/>
        <i val="false"/>
        <strike val="false"/>
        <color rgb="FFFF0000"/>
        <sz val="11"/>
        <u val="none"/>
      </rPr>
      <t>_TE2</t>
    </r>
    <r>
      <rPr>
        <rFont val="等线"/>
        <b val="false"/>
        <i val="false"/>
        <strike val="false"/>
        <color rgb="FF000000"/>
        <sz val="11"/>
        <u val="none"/>
      </rPr>
      <t>_I_AI_HMI-1A_1_NMAUAH5_</t>
    </r>
    <r>
      <rPr>
        <rFont val="等线"/>
        <b val="false"/>
        <i val="false"/>
        <strike val="false"/>
        <color rgb="FFFF0000"/>
        <sz val="11"/>
        <u val="none"/>
      </rPr>
      <t>TE3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(1A_1_NMAUAH5_F1_I_AI_HMI/50*5730)+13370  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</si>
  <si>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1A_1_NMAUAH6_TCV</t>
    </r>
    <r>
      <rPr>
        <rFont val="等线"/>
        <b val="false"/>
        <i val="false"/>
        <strike val="false"/>
        <color rgb="FFFF0000"/>
        <sz val="11"/>
        <u val="none"/>
      </rPr>
      <t>03</t>
    </r>
    <r>
      <rPr>
        <rFont val="等线"/>
        <b val="false"/>
        <i val="false"/>
        <strike val="false"/>
        <color rgb="FF000000"/>
        <sz val="11"/>
        <u val="none"/>
      </rPr>
      <t>_I_AI_HMI ＞ 2，（(</t>
    </r>
    <r>
      <rPr>
        <rFont val="等线"/>
        <b val="false"/>
        <i val="false"/>
        <strike val="false"/>
        <color rgb="FFFF0000"/>
        <sz val="11"/>
        <u val="none"/>
      </rPr>
      <t>1A_1_NMAUAH6_TE2_I_AI_HMI</t>
    </r>
    <r>
      <rPr>
        <rFont val="等线"/>
        <b val="false"/>
        <i val="false"/>
        <strike val="false"/>
        <color rgb="FF000000"/>
        <sz val="11"/>
        <u val="none"/>
      </rPr>
      <t>-1A_1_NMAUAH6_TE3_I_AI_HMI）*1.2*1.005*( (1A_1_NMAUAH6_F1_I_AI_HMI/50*</t>
    </r>
    <r>
      <rPr>
        <rFont val="等线"/>
        <b val="false"/>
        <i val="false"/>
        <strike val="false"/>
        <color rgb="FFFF0000"/>
        <sz val="11"/>
        <u val="none"/>
      </rPr>
      <t>5730</t>
    </r>
    <r>
      <rPr>
        <rFont val="等线"/>
        <b val="false"/>
        <i val="false"/>
        <strike val="false"/>
        <color rgb="FF000000"/>
        <sz val="11"/>
        <u val="none"/>
      </rPr>
      <t>)+13370 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</si>
  <si>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1A_4_MAU001_TCV03_I_AI_HMI ＞ 2 ，1.2*1.005*(</t>
    </r>
    <r>
      <rPr>
        <rFont val="等线"/>
        <b val="false"/>
        <i val="false"/>
        <strike val="false"/>
        <color rgb="FFFF0000"/>
        <sz val="11"/>
        <u val="none"/>
      </rPr>
      <t>1A_4_MAU001_MT02_T_AI_HMI -1A_4_MAU001_MT03_T_AI_HMI</t>
    </r>
    <r>
      <rPr>
        <rFont val="等线"/>
        <b val="false"/>
        <i val="false"/>
        <strike val="false"/>
        <color rgb="FF000000"/>
        <sz val="11"/>
        <u val="none"/>
      </rPr>
      <t>)*( ( 1A_4_MAU001_F01_I_AI_HMI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</si>
  <si>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1A_4_MAU002_TCV03_I_AI_HMI ＞ 2 ，1.2*1.005*(</t>
    </r>
    <r>
      <rPr>
        <rFont val="等线"/>
        <b val="false"/>
        <i val="false"/>
        <strike val="false"/>
        <color rgb="FFFF0000"/>
        <sz val="11"/>
        <u val="none"/>
      </rPr>
      <t xml:space="preserve">1A_4_MAU002_MT02_T_AI_HMI -1A_4_MAU002_MT03_T_AI_HMI </t>
    </r>
    <r>
      <rPr>
        <rFont val="等线"/>
        <b val="false"/>
        <i val="false"/>
        <strike val="false"/>
        <color rgb="FF000000"/>
        <sz val="11"/>
        <u val="none"/>
      </rPr>
      <t>)*( ( 1A_4_MAU002_F01_I_AI_HMI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</si>
  <si>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1A_4_MAU003_TCV03_I_AI_HMI ＞ 2 ，1.2*1.005*(</t>
    </r>
    <r>
      <rPr>
        <rFont val="等线"/>
        <b val="false"/>
        <i val="false"/>
        <strike val="false"/>
        <color rgb="FFFF0000"/>
        <sz val="11"/>
        <u val="none"/>
      </rPr>
      <t xml:space="preserve">1A_4_MAU003_MT02_T_AI_HMI -1A_4_MAU003_MT03_T_AI_HMI </t>
    </r>
    <r>
      <rPr>
        <rFont val="等线"/>
        <b val="false"/>
        <i val="false"/>
        <strike val="false"/>
        <color rgb="FF000000"/>
        <sz val="11"/>
        <u val="none"/>
      </rPr>
      <t>)*( ( 1A_4_MAU003_F01_I_AI_HMI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</si>
  <si>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1A_4_MAU004_TCV03_I_AI_HMI ＞ 2 ，1.2*1.005*(</t>
    </r>
    <r>
      <rPr>
        <rFont val="等线"/>
        <b val="false"/>
        <i val="false"/>
        <strike val="false"/>
        <color rgb="FFFF0000"/>
        <sz val="11"/>
        <u val="none"/>
      </rPr>
      <t xml:space="preserve">1A_4_MAU004_MT02_T_AI_HMI -1A_4_MAU004_MT03_T_AI_HMI </t>
    </r>
    <r>
      <rPr>
        <rFont val="等线"/>
        <b val="false"/>
        <i val="false"/>
        <strike val="false"/>
        <color rgb="FF000000"/>
        <sz val="11"/>
        <u val="none"/>
      </rPr>
      <t>)*( (1A_4_MAU004_F01_I_AI_HMI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</si>
  <si>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1A_4_MAU005_TCV03_I_AI_HMI ＞ 2 ，1.2*1.005*(</t>
    </r>
    <r>
      <rPr>
        <rFont val="等线"/>
        <b val="false"/>
        <i val="false"/>
        <strike val="false"/>
        <color rgb="FFFF0000"/>
        <sz val="11"/>
        <u val="none"/>
      </rPr>
      <t xml:space="preserve">1A_4_MAU005_MT02_T_AI_HMI -1A_4_MAU005_MT03_T_AI_HMI </t>
    </r>
    <r>
      <rPr>
        <rFont val="等线"/>
        <b val="false"/>
        <i val="false"/>
        <strike val="false"/>
        <color rgb="FF000000"/>
        <sz val="11"/>
        <u val="none"/>
      </rPr>
      <t>)*( ( 1A_4_MAU005_F01_I_AI_HMI / 50 *30000)+70000  )/3600 )</t>
    </r>
  </si>
  <si>
    <r>
      <rPr>
        <rFont val="Times New Roman"/>
        <b val="true"/>
        <i val="false"/>
        <strike val="false"/>
        <color rgb="FF000000"/>
        <sz val="11"/>
      </rPr>
      <t>2024.5</t>
    </r>
    <r>
      <rPr>
        <rFont val="黑体"/>
        <b val="true"/>
        <i val="false"/>
        <strike val="false"/>
        <color rgb="FF000000"/>
        <sz val="11"/>
      </rPr>
      <t>月</t>
    </r>
  </si>
  <si>
    <r>
      <rPr>
        <rFont val="Times New Roman"/>
        <b val="true"/>
        <i val="false"/>
        <strike val="false"/>
        <color rgb="FF000000"/>
        <sz val="11"/>
      </rPr>
      <t>2024.6</t>
    </r>
    <r>
      <rPr>
        <rFont val="SimSun"/>
        <b val="true"/>
        <i val="false"/>
        <strike val="false"/>
        <color rgb="FF000000"/>
        <sz val="11"/>
      </rPr>
      <t>月</t>
    </r>
  </si>
  <si>
    <r>
      <rPr>
        <rFont val="Times New Roman"/>
        <b val="true"/>
        <i val="false"/>
        <strike val="false"/>
        <color rgb="FF000000"/>
        <sz val="11"/>
      </rPr>
      <t>2024.7</t>
    </r>
    <r>
      <rPr>
        <rFont val="SimSun"/>
        <b val="true"/>
        <i val="false"/>
        <strike val="false"/>
        <color rgb="FF000000"/>
        <sz val="11"/>
      </rPr>
      <t>月</t>
    </r>
  </si>
  <si>
    <r>
      <rPr>
        <rFont val="Times New Roman"/>
        <b val="true"/>
        <i val="false"/>
        <strike val="false"/>
        <color rgb="FF000000"/>
        <sz val="11"/>
      </rPr>
      <t>2024.8</t>
    </r>
    <r>
      <rPr>
        <rFont val="SimSun"/>
        <b val="true"/>
        <i val="false"/>
        <strike val="false"/>
        <color rgb="FF000000"/>
        <sz val="11"/>
      </rPr>
      <t>月</t>
    </r>
  </si>
  <si>
    <r>
      <rPr>
        <rFont val="Times New Roman"/>
        <b val="true"/>
        <i val="false"/>
        <strike val="false"/>
        <color rgb="FF000000"/>
        <sz val="11"/>
      </rPr>
      <t>2024.9</t>
    </r>
    <r>
      <rPr>
        <rFont val="SimSun"/>
        <b val="true"/>
        <i val="false"/>
        <strike val="false"/>
        <color rgb="FF000000"/>
        <sz val="11"/>
      </rPr>
      <t>月</t>
    </r>
  </si>
  <si>
    <r>
      <rPr>
        <rFont val="Times New Roman"/>
        <b val="true"/>
        <i val="false"/>
        <strike val="false"/>
        <color rgb="FF000000"/>
        <sz val="11"/>
      </rPr>
      <t>2024.10</t>
    </r>
    <r>
      <rPr>
        <rFont val="SimSun"/>
        <b val="true"/>
        <i val="false"/>
        <strike val="false"/>
        <color rgb="FF000000"/>
        <sz val="11"/>
      </rPr>
      <t>月</t>
    </r>
  </si>
  <si>
    <r>
      <rPr>
        <rFont val="Times New Roman"/>
        <b val="true"/>
        <i val="false"/>
        <strike val="false"/>
        <color rgb="FF000000"/>
        <sz val="11"/>
      </rPr>
      <t>2024.11</t>
    </r>
    <r>
      <rPr>
        <rFont val="SimSun"/>
        <b val="true"/>
        <i val="false"/>
        <strike val="false"/>
        <color rgb="FF000000"/>
        <sz val="11"/>
      </rPr>
      <t>月</t>
    </r>
  </si>
  <si>
    <r>
      <rPr>
        <rFont val="Times New Roman"/>
        <b val="true"/>
        <i val="false"/>
        <strike val="false"/>
        <color rgb="FF000000"/>
        <sz val="11"/>
      </rPr>
      <t>2024.12</t>
    </r>
    <r>
      <rPr>
        <rFont val="SimSun"/>
        <b val="true"/>
        <i val="false"/>
        <strike val="false"/>
        <color rgb="FF000000"/>
        <sz val="11"/>
      </rPr>
      <t>月</t>
    </r>
  </si>
  <si>
    <r>
      <rPr>
        <rFont val="SimSun"/>
        <b val="false"/>
        <i val="false"/>
        <strike val="false"/>
        <color rgb="FF000000"/>
        <sz val="12"/>
      </rPr>
      <t>自来水供给量</t>
    </r>
    <r>
      <rPr>
        <rFont val="Times New Roman"/>
        <b val="false"/>
        <i val="false"/>
        <strike val="false"/>
        <color rgb="FF000000"/>
        <sz val="12"/>
      </rPr>
      <t>+</t>
    </r>
    <r>
      <rPr>
        <rFont val="SimSun"/>
        <b val="false"/>
        <i val="false"/>
        <strike val="false"/>
        <color rgb="FF000000"/>
        <sz val="12"/>
      </rPr>
      <t>再生水供给量</t>
    </r>
  </si>
  <si>
    <r>
      <rPr>
        <rFont val="宋体"/>
        <b val="false"/>
        <i val="false"/>
        <strike val="false"/>
        <color rgb="FF000000"/>
        <sz val="11"/>
      </rPr>
      <t>热力消耗（蒸汽</t>
    </r>
    <r>
      <rPr>
        <rFont val="Times New Roman"/>
        <b val="false"/>
        <i val="false"/>
        <strike val="false"/>
        <color rgb="FF000000"/>
        <sz val="11"/>
      </rPr>
      <t>/</t>
    </r>
    <r>
      <rPr>
        <rFont val="宋体"/>
        <b val="false"/>
        <i val="false"/>
        <strike val="false"/>
        <color rgb="FF000000"/>
        <sz val="11"/>
      </rPr>
      <t>热水）</t>
    </r>
  </si>
  <si>
    <r>
      <rPr>
        <rFont val="SimSun"/>
        <b val="false"/>
        <i val="false"/>
        <strike val="false"/>
        <color rgb="FF000000"/>
        <sz val="12"/>
      </rPr>
      <t>热水供给总量</t>
    </r>
    <r>
      <rPr>
        <rFont val="Times New Roman"/>
        <b val="false"/>
        <i val="false"/>
        <strike val="false"/>
        <color rgb="FF000000"/>
        <sz val="12"/>
      </rPr>
      <t>+</t>
    </r>
    <r>
      <rPr>
        <rFont val="SimSun"/>
        <b val="false"/>
        <i val="false"/>
        <strike val="false"/>
        <color rgb="FF000000"/>
        <sz val="12"/>
      </rPr>
      <t>蒸汽供给总量</t>
    </r>
  </si>
  <si>
    <r>
      <rPr>
        <rFont val="Times New Roman"/>
        <b val="false"/>
        <i val="false"/>
        <strike val="false"/>
        <color rgb="FF000000"/>
        <sz val="11"/>
      </rPr>
      <t>H2</t>
    </r>
    <r>
      <rPr>
        <rFont val="SimSun"/>
        <b val="false"/>
        <i val="false"/>
        <strike val="false"/>
        <color rgb="FF000000"/>
        <sz val="11"/>
      </rPr>
      <t>供给总量</t>
    </r>
  </si>
  <si>
    <r>
      <rPr>
        <rFont val="Times New Roman"/>
        <b val="false"/>
        <i val="false"/>
        <strike val="false"/>
        <color rgb="FF000000"/>
        <sz val="12"/>
      </rPr>
      <t>GN2</t>
    </r>
    <r>
      <rPr>
        <rFont val="SimSun"/>
        <b val="false"/>
        <i val="false"/>
        <strike val="false"/>
        <color rgb="FF000000"/>
        <sz val="12"/>
      </rPr>
      <t>供给总量</t>
    </r>
    <r>
      <rPr>
        <rFont val="Times New Roman"/>
        <b val="false"/>
        <i val="false"/>
        <strike val="false"/>
        <color rgb="FF000000"/>
        <sz val="12"/>
      </rPr>
      <t>+PN2</t>
    </r>
    <r>
      <rPr>
        <rFont val="SimSun"/>
        <b val="false"/>
        <i val="false"/>
        <strike val="false"/>
        <color rgb="FF000000"/>
        <sz val="12"/>
      </rPr>
      <t>供给总量</t>
    </r>
  </si>
  <si>
    <r>
      <rPr>
        <rFont val="Times New Roman"/>
        <b val="false"/>
        <i val="false"/>
        <strike val="false"/>
        <color rgb="FF000000"/>
        <sz val="12"/>
      </rPr>
      <t>O2</t>
    </r>
    <r>
      <rPr>
        <rFont val="SimSun"/>
        <b val="false"/>
        <i val="false"/>
        <strike val="false"/>
        <color rgb="FF000000"/>
        <sz val="12"/>
      </rPr>
      <t>供给总量</t>
    </r>
  </si>
  <si>
    <r>
      <rPr>
        <rFont val="Times New Roman"/>
        <b val="false"/>
        <i val="false"/>
        <strike val="false"/>
        <color rgb="FF000000"/>
        <sz val="12"/>
      </rPr>
      <t>He</t>
    </r>
    <r>
      <rPr>
        <rFont val="SimSun"/>
        <b val="false"/>
        <i val="false"/>
        <strike val="false"/>
        <color rgb="FF000000"/>
        <sz val="12"/>
      </rPr>
      <t>供给总量</t>
    </r>
  </si>
  <si>
    <r>
      <rPr>
        <rFont val="Times New Roman"/>
        <b val="false"/>
        <i val="false"/>
        <strike val="false"/>
        <color rgb="FF000000"/>
        <sz val="12"/>
      </rPr>
      <t>CO2</t>
    </r>
    <r>
      <rPr>
        <rFont val="SimSun"/>
        <b val="false"/>
        <i val="false"/>
        <strike val="false"/>
        <color rgb="FF000000"/>
        <sz val="12"/>
      </rPr>
      <t>供给总量</t>
    </r>
  </si>
  <si>
    <r>
      <rPr>
        <rFont val="Times New Roman"/>
        <b val="false"/>
        <i val="false"/>
        <strike val="false"/>
        <color rgb="FF000000"/>
        <sz val="12"/>
      </rPr>
      <t>CDA</t>
    </r>
    <r>
      <rPr>
        <rFont val="SimSun"/>
        <b val="false"/>
        <i val="false"/>
        <strike val="false"/>
        <color rgb="FF000000"/>
        <sz val="12"/>
      </rPr>
      <t>供给总量</t>
    </r>
  </si>
  <si>
    <r>
      <rPr>
        <rFont val="SimSun"/>
        <b val="false"/>
        <i val="false"/>
        <strike val="false"/>
        <color rgb="FF000000"/>
        <sz val="12"/>
      </rPr>
      <t>电</t>
    </r>
    <r>
      <rPr>
        <rFont val="Times New Roman"/>
        <b val="false"/>
        <i val="false"/>
        <strike val="false"/>
        <color rgb="FF000000"/>
        <sz val="12"/>
      </rPr>
      <t>+</t>
    </r>
    <r>
      <rPr>
        <rFont val="SimSun"/>
        <b val="false"/>
        <i val="false"/>
        <strike val="false"/>
        <color rgb="FF000000"/>
        <sz val="12"/>
      </rPr>
      <t>天然气</t>
    </r>
    <r>
      <rPr>
        <rFont val="Times New Roman"/>
        <b val="false"/>
        <i val="false"/>
        <strike val="false"/>
        <color rgb="FF000000"/>
        <sz val="12"/>
      </rPr>
      <t>+</t>
    </r>
    <r>
      <rPr>
        <rFont val="SimSun"/>
        <b val="false"/>
        <i val="false"/>
        <strike val="false"/>
        <color rgb="FF000000"/>
        <sz val="12"/>
      </rPr>
      <t>蒸汽热水</t>
    </r>
    <r>
      <rPr>
        <rFont val="Times New Roman"/>
        <b val="false"/>
        <i val="false"/>
        <strike val="false"/>
        <color rgb="FF000000"/>
        <sz val="12"/>
      </rPr>
      <t>+H2</t>
    </r>
    <r>
      <rPr>
        <rFont val="SimSun"/>
        <b val="false"/>
        <i val="false"/>
        <strike val="false"/>
        <color rgb="FF000000"/>
        <sz val="12"/>
      </rPr>
      <t>供给总量折标煤</t>
    </r>
  </si>
  <si>
    <r>
      <rPr>
        <rFont val="SimSun"/>
        <b val="false"/>
        <i val="false"/>
        <strike val="false"/>
        <color rgb="FF000000"/>
        <sz val="12"/>
      </rPr>
      <t>电</t>
    </r>
    <r>
      <rPr>
        <rFont val="Times New Roman"/>
        <b val="false"/>
        <i val="false"/>
        <strike val="false"/>
        <color rgb="FF000000"/>
        <sz val="12"/>
      </rPr>
      <t>*2.188771359+</t>
    </r>
    <r>
      <rPr>
        <rFont val="SimSun"/>
        <b val="false"/>
        <i val="false"/>
        <strike val="false"/>
        <color rgb="FF000000"/>
        <sz val="12"/>
      </rPr>
      <t>天然气</t>
    </r>
    <r>
      <rPr>
        <rFont val="Times New Roman"/>
        <b val="false"/>
        <i val="false"/>
        <strike val="false"/>
        <color rgb="FF000000"/>
        <sz val="12"/>
      </rPr>
      <t>+</t>
    </r>
    <r>
      <rPr>
        <rFont val="SimSun"/>
        <b val="false"/>
        <i val="false"/>
        <strike val="false"/>
        <color rgb="FF000000"/>
        <sz val="12"/>
      </rPr>
      <t>蒸汽热水</t>
    </r>
    <r>
      <rPr>
        <rFont val="Times New Roman"/>
        <b val="false"/>
        <i val="false"/>
        <strike val="false"/>
        <color rgb="FF000000"/>
        <sz val="12"/>
      </rPr>
      <t>+</t>
    </r>
    <r>
      <rPr>
        <rFont val="SimSun"/>
        <b val="false"/>
        <i val="false"/>
        <strike val="false"/>
        <color rgb="FF000000"/>
        <sz val="12"/>
      </rPr>
      <t>水</t>
    </r>
    <r>
      <rPr>
        <rFont val="Times New Roman"/>
        <b val="false"/>
        <i val="false"/>
        <strike val="false"/>
        <color rgb="FF000000"/>
        <sz val="12"/>
      </rPr>
      <t>+</t>
    </r>
    <r>
      <rPr>
        <rFont val="SimSun"/>
        <b val="false"/>
        <i val="false"/>
        <strike val="false"/>
        <color rgb="FF000000"/>
        <sz val="12"/>
      </rPr>
      <t>再生水</t>
    </r>
    <r>
      <rPr>
        <rFont val="Times New Roman"/>
        <b val="false"/>
        <i val="false"/>
        <strike val="false"/>
        <color rgb="FF000000"/>
        <sz val="12"/>
      </rPr>
      <t>++</t>
    </r>
    <r>
      <rPr>
        <rFont val="SimSun"/>
        <b val="false"/>
        <i val="false"/>
        <strike val="false"/>
        <color rgb="FF000000"/>
        <sz val="12"/>
      </rPr>
      <t>大宗气（去除掉</t>
    </r>
    <r>
      <rPr>
        <rFont val="Times New Roman"/>
        <b val="false"/>
        <i val="false"/>
        <strike val="false"/>
        <color rgb="FF000000"/>
        <sz val="12"/>
      </rPr>
      <t>H2</t>
    </r>
    <r>
      <rPr>
        <rFont val="SimSun"/>
        <b val="false"/>
        <i val="false"/>
        <strike val="false"/>
        <color rgb="FF000000"/>
        <sz val="12"/>
      </rPr>
      <t>）供给总量折标煤</t>
    </r>
  </si>
  <si>
    <r>
      <rPr>
        <rFont val="SimSun"/>
        <b val="false"/>
        <i val="false"/>
        <strike val="false"/>
        <color rgb="FF000000"/>
        <sz val="12"/>
      </rPr>
      <t>综合能耗（当量值）</t>
    </r>
    <r>
      <rPr>
        <rFont val="Times New Roman"/>
        <b val="false"/>
        <i val="false"/>
        <strike val="false"/>
        <color rgb="FF000000"/>
        <sz val="12"/>
      </rPr>
      <t>/</t>
    </r>
    <r>
      <rPr>
        <rFont val="SimSun"/>
        <b val="false"/>
        <i val="false"/>
        <strike val="false"/>
        <color rgb="FF000000"/>
        <sz val="12"/>
      </rPr>
      <t>产值，产值无值时，显示空</t>
    </r>
  </si>
  <si>
    <r>
      <rPr>
        <rFont val="SimSun"/>
        <b val="false"/>
        <i val="false"/>
        <strike val="false"/>
        <color rgb="FF000000"/>
        <sz val="12"/>
      </rPr>
      <t>综合能耗（当量值）</t>
    </r>
    <r>
      <rPr>
        <rFont val="Times New Roman"/>
        <b val="false"/>
        <i val="false"/>
        <strike val="false"/>
        <color rgb="FF000000"/>
        <sz val="12"/>
      </rPr>
      <t>/</t>
    </r>
    <r>
      <rPr>
        <rFont val="SimSun"/>
        <b val="false"/>
        <i val="false"/>
        <strike val="false"/>
        <color rgb="FF000000"/>
        <sz val="12"/>
      </rPr>
      <t>产品产量，产值无值时，显示空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</si>
  <si>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机台节点天然气消耗总量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</si>
  <si>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机台节点氢气消耗总量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</si>
  <si>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机台节点氮气消耗总量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</si>
  <si>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机台节点氧气消耗总量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</si>
  <si>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机台节点氦气消耗总量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</si>
  <si>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机台节点二氧化碳消耗总量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</si>
  <si>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机台节点</t>
    </r>
    <r>
      <rPr>
        <rFont val="Times New Roman"/>
        <b val="false"/>
        <i val="false"/>
        <strike val="false"/>
        <color rgb="FF000000"/>
        <sz val="12"/>
      </rPr>
      <t>CDA</t>
    </r>
    <r>
      <rPr>
        <rFont val="SimSun"/>
        <b val="false"/>
        <i val="false"/>
        <strike val="false"/>
        <color rgb="FF000000"/>
        <sz val="12"/>
      </rPr>
      <t>消耗总量</t>
    </r>
  </si>
  <si>
    <r>
      <rPr>
        <rFont val="SimSun"/>
        <b val="false"/>
        <i val="false"/>
        <strike val="false"/>
        <color rgb="FF000000"/>
        <sz val="12"/>
        <u val="none"/>
      </rPr>
      <t>见表格</t>
    </r>
    <r>
      <rPr>
        <rFont val="Times New Roman"/>
        <b val="false"/>
        <i val="false"/>
        <strike val="false"/>
        <color rgb="FF000000"/>
        <sz val="12"/>
        <u val="none"/>
      </rPr>
      <t>F28</t>
    </r>
    <r>
      <rPr>
        <rFont val="SimSun"/>
        <b val="false"/>
        <i val="false"/>
        <strike val="false"/>
        <color rgb="FF000000"/>
        <sz val="12"/>
        <u val="none"/>
      </rPr>
      <t>单元格计算公式</t>
    </r>
  </si>
  <si>
    <r>
      <rPr>
        <rFont val="SimSun"/>
        <b val="false"/>
        <i val="false"/>
        <strike val="false"/>
        <color rgb="FF000000"/>
        <sz val="12"/>
        <u val="none"/>
      </rPr>
      <t>电</t>
    </r>
    <r>
      <rPr>
        <rFont val="Times New Roman"/>
        <b val="false"/>
        <i val="false"/>
        <strike val="false"/>
        <color rgb="FF000000"/>
        <sz val="12"/>
        <u val="none"/>
      </rPr>
      <t>+</t>
    </r>
    <r>
      <rPr>
        <rFont val="SimSun"/>
        <b val="false"/>
        <i val="false"/>
        <strike val="false"/>
        <color rgb="FF000000"/>
        <sz val="12"/>
        <u val="none"/>
      </rPr>
      <t>天然气</t>
    </r>
    <r>
      <rPr>
        <rFont val="Times New Roman"/>
        <b val="false"/>
        <i val="false"/>
        <strike val="false"/>
        <color rgb="FF000000"/>
        <sz val="12"/>
        <u val="none"/>
      </rPr>
      <t>+H2</t>
    </r>
    <r>
      <rPr>
        <rFont val="SimSun"/>
        <b val="false"/>
        <i val="false"/>
        <strike val="false"/>
        <color rgb="FF000000"/>
        <sz val="12"/>
        <u val="none"/>
      </rPr>
      <t>供给总量折标煤</t>
    </r>
  </si>
  <si>
    <r>
      <rPr>
        <rFont val="SimSun"/>
        <b val="false"/>
        <i val="false"/>
        <strike val="false"/>
        <color rgb="FF000000"/>
        <sz val="12"/>
        <u val="none"/>
      </rPr>
      <t>见</t>
    </r>
    <r>
      <rPr>
        <rFont val="Times New Roman"/>
        <b val="false"/>
        <i val="false"/>
        <strike val="false"/>
        <color rgb="FF000000"/>
        <sz val="12"/>
        <u val="none"/>
      </rPr>
      <t>F30</t>
    </r>
    <r>
      <rPr>
        <rFont val="SimSun"/>
        <b val="false"/>
        <i val="false"/>
        <strike val="false"/>
        <color rgb="FF000000"/>
        <sz val="12"/>
        <u val="none"/>
      </rPr>
      <t>单元格计算公式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</si>
  <si>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厂务节点天然气消耗总量</t>
    </r>
  </si>
  <si>
    <r>
      <rPr>
        <rFont val="SimSun"/>
        <b val="false"/>
        <i val="false"/>
        <strike val="false"/>
        <color rgb="FF000000"/>
        <sz val="11"/>
      </rPr>
      <t>热力消耗（蒸汽</t>
    </r>
    <r>
      <rPr>
        <rFont val="Times New Roman"/>
        <b val="false"/>
        <i val="false"/>
        <strike val="false"/>
        <color rgb="FF000000"/>
        <sz val="11"/>
      </rPr>
      <t>/</t>
    </r>
    <r>
      <rPr>
        <rFont val="SimSun"/>
        <b val="false"/>
        <i val="false"/>
        <strike val="false"/>
        <color rgb="FF000000"/>
        <sz val="11"/>
      </rPr>
      <t>热水）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</si>
  <si>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厂务节点蒸汽热水消耗总量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</si>
  <si>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厂务节点氮气消耗总量</t>
    </r>
  </si>
  <si>
    <r>
      <rPr>
        <rFont val="SimSun"/>
        <b val="false"/>
        <i val="false"/>
        <strike val="false"/>
        <color rgb="FF000000"/>
        <sz val="12"/>
      </rPr>
      <t>消耗计量</t>
    </r>
    <r>
      <rPr>
        <rFont val="Times New Roman"/>
        <b val="false"/>
        <i val="false"/>
        <strike val="false"/>
        <color rgb="FF000000"/>
        <sz val="12"/>
      </rPr>
      <t>-</t>
    </r>
    <r>
      <rPr>
        <rFont val="SimSun"/>
        <b val="false"/>
        <i val="false"/>
        <strike val="false"/>
        <color rgb="FF000000"/>
        <sz val="12"/>
      </rPr>
      <t>厂务节点CDA消耗总量</t>
    </r>
  </si>
  <si>
    <r>
      <rPr>
        <rFont val="SimSun"/>
        <b val="false"/>
        <i val="false"/>
        <strike val="false"/>
        <color rgb="FF000000"/>
        <sz val="12"/>
        <u val="none"/>
      </rPr>
      <t>见</t>
    </r>
    <r>
      <rPr>
        <rFont val="Times New Roman"/>
        <b val="false"/>
        <i val="false"/>
        <strike val="false"/>
        <color rgb="FF000000"/>
        <sz val="12"/>
        <u val="none"/>
      </rPr>
      <t>F37</t>
    </r>
    <r>
      <rPr>
        <rFont val="SimSun"/>
        <b val="false"/>
        <i val="false"/>
        <strike val="false"/>
        <color rgb="FF000000"/>
        <sz val="12"/>
        <u val="none"/>
      </rPr>
      <t>单元格计算公式</t>
    </r>
  </si>
  <si>
    <r>
      <rPr>
        <rFont val="SimSun"/>
        <b val="false"/>
        <i val="false"/>
        <strike val="false"/>
        <color rgb="FF000000"/>
        <sz val="12"/>
        <u val="none"/>
      </rPr>
      <t>电</t>
    </r>
    <r>
      <rPr>
        <rFont val="Times New Roman"/>
        <b val="false"/>
        <i val="false"/>
        <strike val="false"/>
        <color rgb="FF000000"/>
        <sz val="12"/>
        <u val="none"/>
      </rPr>
      <t>+</t>
    </r>
    <r>
      <rPr>
        <rFont val="SimSun"/>
        <b val="false"/>
        <i val="false"/>
        <strike val="false"/>
        <color rgb="FF000000"/>
        <sz val="12"/>
        <u val="none"/>
      </rPr>
      <t>天然气</t>
    </r>
    <r>
      <rPr>
        <rFont val="Times New Roman"/>
        <b val="false"/>
        <i val="false"/>
        <strike val="false"/>
        <color rgb="FF000000"/>
        <sz val="12"/>
        <u val="none"/>
      </rPr>
      <t>+蒸汽热水</t>
    </r>
    <r>
      <rPr>
        <rFont val="SimSun"/>
        <b val="false"/>
        <i val="false"/>
        <strike val="false"/>
        <color rgb="FF000000"/>
        <sz val="12"/>
        <u val="none"/>
      </rPr>
      <t>供给总量折标煤</t>
    </r>
  </si>
  <si>
    <r>
      <rPr>
        <rFont val="Times New Roman"/>
        <b val="false"/>
        <i val="false"/>
        <strike val="false"/>
        <color rgb="FF000000"/>
        <sz val="11"/>
      </rPr>
      <t>tce/</t>
    </r>
    <r>
      <rPr>
        <rFont val="SimSun"/>
        <b val="false"/>
        <i val="false"/>
        <strike val="false"/>
        <color rgb="FF000000"/>
        <sz val="11"/>
      </rPr>
      <t>片</t>
    </r>
  </si>
  <si>
    <r>
      <rPr>
        <rFont val="SimSun"/>
        <b val="false"/>
        <i val="false"/>
        <strike val="false"/>
        <color rgb="FF000000"/>
        <sz val="12"/>
      </rPr>
      <t>见</t>
    </r>
    <r>
      <rPr>
        <rFont val="Times New Roman"/>
        <b val="false"/>
        <i val="false"/>
        <strike val="false"/>
        <color rgb="FF000000"/>
        <sz val="12"/>
      </rPr>
      <t>F40</t>
    </r>
    <r>
      <rPr>
        <rFont val="SimSun"/>
        <b val="false"/>
        <i val="false"/>
        <strike val="false"/>
        <color rgb="FF000000"/>
        <sz val="12"/>
      </rPr>
      <t>单元格计算公式</t>
    </r>
  </si>
  <si>
    <r>
      <rPr>
        <rFont val="宋体"/>
        <b val="false"/>
        <i val="false"/>
        <strike val="false"/>
        <color rgb="FF000000"/>
        <sz val="11"/>
      </rPr>
      <t>电</t>
    </r>
    <r>
      <rPr>
        <rFont val="Times New Roman"/>
        <b val="false"/>
        <i val="false"/>
        <strike val="false"/>
        <color rgb="FF000000"/>
        <sz val="11"/>
      </rPr>
      <t>(kWh)</t>
    </r>
  </si>
  <si>
    <r>
      <rPr>
        <rFont val="SimSun"/>
        <b val="false"/>
        <i val="false"/>
        <strike val="false"/>
        <color rgb="FF000000"/>
        <sz val="12"/>
      </rPr>
      <t>见</t>
    </r>
    <r>
      <rPr>
        <rFont val="Times New Roman"/>
        <b val="false"/>
        <i val="false"/>
        <strike val="false"/>
        <color rgb="FF000000"/>
        <sz val="12"/>
      </rPr>
      <t>F42</t>
    </r>
    <r>
      <rPr>
        <rFont val="SimSun"/>
        <b val="false"/>
        <i val="false"/>
        <strike val="false"/>
        <color rgb="FF000000"/>
        <sz val="12"/>
      </rPr>
      <t>单元格计算公式，其中面积25382.1 字典值维护</t>
    </r>
  </si>
  <si>
    <r>
      <rPr>
        <rFont val="SimSun"/>
        <b val="false"/>
        <i val="false"/>
        <strike val="false"/>
        <color rgb="FF000000"/>
        <sz val="12"/>
        <u val="none"/>
      </rPr>
      <t>见</t>
    </r>
    <r>
      <rPr>
        <rFont val="Times New Roman"/>
        <b val="false"/>
        <i val="false"/>
        <strike val="false"/>
        <color rgb="FF000000"/>
        <sz val="12"/>
        <u val="none"/>
      </rPr>
      <t>F43</t>
    </r>
    <r>
      <rPr>
        <rFont val="SimSun"/>
        <b val="false"/>
        <i val="false"/>
        <strike val="false"/>
        <color rgb="FF000000"/>
        <sz val="12"/>
        <u val="none"/>
      </rPr>
      <t>单元格计算公式，其中人924 字典维护</t>
    </r>
  </si>
  <si>
    <r>
      <rPr>
        <rFont val="微软雅黑"/>
        <b val="false"/>
        <i val="false"/>
        <strike val="false"/>
        <color rgb="FF000000"/>
        <sz val="10"/>
        <u val="none"/>
      </rPr>
      <t>页面查询</t>
    </r>
    <r>
      <rPr>
        <rFont val="微软雅黑"/>
        <b val="true"/>
        <i val="false"/>
        <strike val="false"/>
        <color rgb="FF000000"/>
        <sz val="10"/>
        <u val="none"/>
      </rPr>
      <t>时间范围</t>
    </r>
  </si>
  <si>
    <r>
      <rPr>
        <rFont val="微软雅黑"/>
        <b val="false"/>
        <i val="false"/>
        <strike val="false"/>
        <color rgb="FF000000"/>
        <sz val="8"/>
        <u val="none"/>
      </rPr>
      <t>页面查询</t>
    </r>
    <r>
      <rPr>
        <rFont val="微软雅黑"/>
        <b val="true"/>
        <i val="false"/>
        <strike val="false"/>
        <color rgb="FF000000"/>
        <sz val="8"/>
        <u val="none"/>
      </rPr>
      <t>时间范围</t>
    </r>
  </si>
  <si>
    <r>
      <rPr>
        <rFont val="微软雅黑"/>
        <b val="false"/>
        <i val="false"/>
        <strike val="true"/>
        <color rgb="FF000000"/>
        <sz val="10"/>
        <u val="none"/>
      </rPr>
      <t>0.257*0.001tce/m³‌‌</t>
    </r>
    <r>
      <rPr>
        <rFont val="微软雅黑"/>
        <b val="false"/>
        <i val="false"/>
        <strike val="false"/>
        <color rgb="FF000000"/>
        <sz val="10"/>
        <u val="none"/>
      </rPr>
      <t xml:space="preserve">
0.2571*0.001tce/m³‌‌</t>
    </r>
  </si>
  <si>
    <r>
      <rPr>
        <rFont val="微软雅黑"/>
        <b val="false"/>
        <i val="false"/>
        <strike val="true"/>
        <color rgb="FF000000"/>
        <sz val="10"/>
        <u val="none"/>
      </rPr>
      <t>1.1*0.001tce/Nm³‌‌</t>
    </r>
    <r>
      <rPr>
        <rFont val="微软雅黑"/>
        <b val="false"/>
        <i val="false"/>
        <strike val="false"/>
        <color rgb="FFFF0000"/>
        <sz val="10"/>
        <u val="none"/>
      </rPr>
      <t xml:space="preserve">
1.33*0.001tce/Nm³‌‌</t>
    </r>
  </si>
  <si>
    <r>
      <rPr>
        <rFont val="微软雅黑"/>
        <b val="false"/>
        <i val="false"/>
        <strike val="true"/>
        <color rgb="FF000000"/>
        <sz val="10"/>
        <u val="none"/>
      </rPr>
      <t>0.0341tce/GJ</t>
    </r>
    <r>
      <rPr>
        <rFont val="微软雅黑"/>
        <b val="false"/>
        <i val="false"/>
        <strike val="false"/>
        <color rgb="FF000000"/>
        <sz val="10"/>
        <u val="none"/>
      </rPr>
      <t xml:space="preserve">
0.03412tce/GJ</t>
    </r>
  </si>
  <si>
    <r>
      <rPr>
        <rFont val="微软雅黑"/>
        <b val="false"/>
        <i val="false"/>
        <strike val="true"/>
        <color rgb="FF000000"/>
        <sz val="10"/>
        <u val="none"/>
      </rPr>
      <t>0.059 tCO2e/GJ</t>
    </r>
    <r>
      <rPr>
        <rFont val="微软雅黑"/>
        <b val="false"/>
        <i val="false"/>
        <strike val="false"/>
        <color rgb="FFFF0000"/>
        <sz val="10"/>
        <u val="none"/>
      </rPr>
      <t xml:space="preserve">
0.11</t>
    </r>
  </si>
  <si>
    <r>
      <rPr>
        <b val="false"/>
        <i val="false"/>
        <strike val="false"/>
        <color rgb="FFDE3C36"/>
        <sz val="10"/>
        <u val="none"/>
      </rPr>
      <t xml:space="preserve">CDA：4000
</t>
    </r>
    <r>
      <rPr>
        <b val="false"/>
        <i val="false"/>
        <strike val="false"/>
        <color rgb="FFDE3C36"/>
        <sz val="10"/>
        <u val="none"/>
      </rPr>
      <t>XCDA/HPCDA：2000（各1000）</t>
    </r>
  </si>
  <si>
    <r>
      <rPr>
        <rFont val="微软雅黑"/>
        <b val="false"/>
        <i val="false"/>
        <strike val="false"/>
        <color rgb="FFFF0000"/>
        <sz val="10"/>
        <u val="none"/>
      </rPr>
      <t>CDA：6000</t>
    </r>
    <r>
      <rPr>
        <rFont val="微软雅黑"/>
        <b val="false"/>
        <i val="false"/>
        <strike val="false"/>
        <color rgb="FFFF0000"/>
        <sz val="10"/>
        <u val="none"/>
      </rPr>
      <t xml:space="preserve">
XCDA/HPCDA：4000</t>
    </r>
  </si>
  <si>
    <r>
      <rPr>
        <rFont val="微软雅黑"/>
        <b val="false"/>
        <i val="false"/>
        <strike val="true"/>
        <color rgb="FF000000"/>
        <sz val="10"/>
        <u val="none"/>
      </rPr>
      <t>0.671*0.001 tce/m³‌‌</t>
    </r>
    <r>
      <rPr>
        <rFont val="微软雅黑"/>
        <b val="false"/>
        <i val="false"/>
        <strike val="false"/>
        <color rgb="FF000000"/>
        <sz val="10"/>
        <u val="none"/>
      </rPr>
      <t xml:space="preserve">
0.4*0.001tce/m³‌‌</t>
    </r>
  </si>
  <si>
    <r>
      <rPr>
        <rFont val="微软雅黑"/>
        <b val="false"/>
        <i val="false"/>
        <strike val="true"/>
        <color rgb="FF000000"/>
        <sz val="10"/>
        <u val="none"/>
      </rPr>
      <t>0.4361*0.0001tce/m³‌‌</t>
    </r>
    <r>
      <rPr>
        <rFont val="微软雅黑"/>
        <b val="false"/>
        <i val="false"/>
        <strike val="false"/>
        <color rgb="FF000000"/>
        <sz val="10"/>
        <u val="none"/>
      </rPr>
      <t xml:space="preserve">
0.3329*0.001tce/m³‌‌</t>
    </r>
  </si>
  <si>
    <r>
      <rPr>
        <rFont val="微软雅黑"/>
        <b val="false"/>
        <i val="false"/>
        <strike val="true"/>
        <color rgb="FF000000"/>
        <sz val="10"/>
        <u val="none"/>
      </rPr>
      <t>0.0360*0.001tce/m³</t>
    </r>
    <r>
      <rPr>
        <rFont val="微软雅黑"/>
        <b val="false"/>
        <i val="false"/>
        <strike val="false"/>
        <color rgb="FF000000"/>
        <sz val="10"/>
        <u val="none"/>
      </rPr>
      <t xml:space="preserve">
0.2397*0.001tce/m³</t>
    </r>
  </si>
  <si>
    <r>
      <rPr>
        <rFont val="微软雅黑"/>
        <b val="false"/>
        <i val="false"/>
        <strike val="true"/>
        <color rgb="FF000000"/>
        <sz val="10"/>
        <u val="none"/>
      </rPr>
      <t>1.2143*0.001tce/m³‌</t>
    </r>
    <r>
      <rPr>
        <rFont val="微软雅黑"/>
        <b val="false"/>
        <i val="false"/>
        <strike val="false"/>
        <color rgb="FF000000"/>
        <sz val="10"/>
        <u val="none"/>
      </rPr>
      <t xml:space="preserve">
0.2397*0.001tce/m³</t>
    </r>
  </si>
  <si>
    <r>
      <rPr>
        <rFont val="微软雅黑"/>
        <b val="false"/>
        <i val="false"/>
        <strike val="true"/>
        <color rgb="FF000000"/>
        <sz val="10"/>
        <u val="none"/>
      </rPr>
      <t>0.524*0.001tce/m³‌‌</t>
    </r>
    <r>
      <rPr>
        <rFont val="微软雅黑"/>
        <b val="false"/>
        <i val="false"/>
        <strike val="false"/>
        <color rgb="FF000000"/>
        <sz val="10"/>
        <u val="none"/>
      </rPr>
      <t xml:space="preserve">
0.2143*0.001tce/m³‌‌</t>
    </r>
  </si>
  <si>
    <r>
      <rPr>
        <rFont val="微软雅黑"/>
        <b val="false"/>
        <i val="false"/>
        <strike val="false"/>
        <color rgb="FF000000"/>
        <sz val="10"/>
        <u val="none"/>
      </rPr>
      <t xml:space="preserve">CDA：4800
</t>
    </r>
    <r>
      <rPr>
        <rFont val="微软雅黑"/>
        <b val="false"/>
        <i val="false"/>
        <strike val="false"/>
        <color rgb="FFFF0000"/>
        <sz val="10"/>
        <u val="none"/>
      </rPr>
      <t>XCDA/HPCDA：3600</t>
    </r>
  </si>
  <si>
    <r>
      <rPr>
        <b val="false"/>
        <i val="false"/>
        <strike val="false"/>
        <sz val="10"/>
      </rPr>
      <t>F2_EXH_FAB_R_PGEX_EPI_F101_FT.STATE.VAL_IN.VALUE_5823_CALCULATE</t>
    </r>
  </si>
  <si>
    <r>
      <rPr>
        <b val="false"/>
        <i val="false"/>
        <strike val="false"/>
        <sz val="10"/>
      </rPr>
      <t>F2_EXH_FAB_4_SEX_EPI_F101_FT.STATE.VAL_IN.VALUE_</t>
    </r>
    <r>
      <rPr>
        <b val="false"/>
        <i val="false"/>
        <strike val="false"/>
        <color rgb="FF000000"/>
        <sz val="10"/>
        <u val="none"/>
      </rPr>
      <t>6131_CALCULATE</t>
    </r>
  </si>
  <si>
    <r>
      <rPr>
        <rFont val="等线"/>
        <b val="false"/>
        <i val="false"/>
        <strike val="false"/>
        <color rgb="FF000000"/>
        <sz val="11"/>
        <u val="none"/>
      </rPr>
      <t>( if  3_1_MAUAH1_TCV2_I_AI_HMI ＞ 2，（(1A_4_MAU001_MT01_T_AI_HMI+
1A_4_MAU002_MT01_T_AI_HMI+
1A_4_MAU003_MT01_T_AI_HMI+
1A_4_MAU004_MT01_T_AI_HMI+
1A_4_MAU005_MT01_T_AI_HMI)/5-3_1_MAUAH1_TT2_I_AI_HMI）*1.2*1.005*</t>
    </r>
    <r>
      <rPr>
        <rFont val="等线"/>
        <b val="false"/>
        <i val="false"/>
        <strike val="false"/>
        <color rgb="FFFF0000"/>
        <sz val="11"/>
        <u val="none"/>
      </rPr>
      <t>3_1_MAUAH1_TCV2_I_AI_HMI ＞ 2的时间（h）*8150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</si>
  <si>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>( if  4_1_MAUAH1_TCV2_I_AI_HMI ＞ 2，（(1A_4_MAU001_MT01_T_AI_HMI+
1A_4_MAU002_MT01_T_AI_HMI+
1A_4_MAU003_MT01_T_AI_HMI+
1A_4_MAU004_MT01_T_AI_HMI+
1A_4_MAU005_MT01_T_AI_HMI)/5-4_1_MAUAH1_TT2_I_AI_HMI）*1.2*1.005*</t>
    </r>
    <r>
      <rPr>
        <rFont val="等线"/>
        <b val="false"/>
        <i val="false"/>
        <strike val="false"/>
        <color rgb="FFFF0000"/>
        <sz val="11"/>
        <u val="none"/>
      </rPr>
      <t>4_1_MAUAH1_TCV2_I_AI_HMI ＞ 2的时间（h）*7250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</si>
  <si>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>( if  3_1_MAUAH2_TCV2_I_AI_HMI＞ 2，（(1A_4_MAU001_MT01_T_AI_HMI+
1A_4_MAU002_MT01_T_AI_HMI+
1A_4_MAU003_MT01_T_AI_HMI+
1A_4_MAU004_MT01_T_AI_HMI+
1A_4_MAU005_MT01_T_AI_HMI)/5-3_1_MAUAH2_TT2_I_AI_HMI）*1.2*1.005*</t>
    </r>
    <r>
      <rPr>
        <rFont val="等线"/>
        <b val="false"/>
        <i val="false"/>
        <strike val="false"/>
        <color rgb="FFFF0000"/>
        <sz val="11"/>
        <u val="none"/>
      </rPr>
      <t>3_1_MAUAH2_TCV2_I_AI_HMI ＞ 2的时间（h）*8150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</si>
  <si>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>( if  4_1_MAUAH2_TCV2_I_AI_HMI＞ 2，（(1A_4_MAU001_MT01_T_AI_HMI+
1A_4_MAU002_MT01_T_AI_HMI+
1A_4_MAU003_MT01_T_AI_HMI+
1A_4_MAU004_MT01_T_AI_HMI+
1A_4_MAU005_MT01_T_AI_HMI)/5-4_1_MAUAH2_TT2_I_AI_HMI）*1.2*1.005*</t>
    </r>
    <r>
      <rPr>
        <rFont val="等线"/>
        <b val="false"/>
        <i val="false"/>
        <strike val="false"/>
        <color rgb="FFFF0000"/>
        <sz val="11"/>
        <u val="none"/>
      </rPr>
      <t>4_1_MAUAH2_TCV2_I_AI_HMI ＞ 2的时间（h）*7250</t>
    </r>
    <r>
      <rPr>
        <rFont val="等线"/>
        <b val="false"/>
        <i val="false"/>
        <strike val="false"/>
        <color rgb="FF000000"/>
        <sz val="11"/>
        <u val="none"/>
      </rPr>
      <t>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</si>
  <si>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1A_1_NMAUAH1_TCV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 ＞ 2，（1A_1_NMAUAH1_TE</t>
    </r>
    <r>
      <rPr>
        <rFont val="等线"/>
        <b val="false"/>
        <i val="false"/>
        <strike val="false"/>
        <color rgb="FFFF0000"/>
        <sz val="11"/>
        <u val="none"/>
      </rPr>
      <t>1</t>
    </r>
    <r>
      <rPr>
        <rFont val="等线"/>
        <b val="false"/>
        <i val="false"/>
        <strike val="false"/>
        <color rgb="FF000000"/>
        <sz val="11"/>
        <u val="none"/>
      </rPr>
      <t>_I_AI_HMI-1A_1_NMAUAH1_TE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(1A_1_NMAUAH1_F1_I_AI_HMI/50*5640)+13160 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</si>
  <si>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1A_1_NMAUAH2_TCV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 ＞ 2，（1A_1_NMAUAH2_TE</t>
    </r>
    <r>
      <rPr>
        <rFont val="等线"/>
        <b val="false"/>
        <i val="false"/>
        <strike val="false"/>
        <color rgb="FFFF0000"/>
        <sz val="11"/>
        <u val="none"/>
      </rPr>
      <t>1</t>
    </r>
    <r>
      <rPr>
        <rFont val="等线"/>
        <b val="false"/>
        <i val="false"/>
        <strike val="false"/>
        <color rgb="FF000000"/>
        <sz val="11"/>
        <u val="none"/>
      </rPr>
      <t>_I_AI_HMI-1A_1_NMAUAH2_TE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(1A_1_NMAUAH2_F1_I_AI_HMI/50*5640)+13160  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</si>
  <si>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1A_1_NMAUAH3_TCV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 ＞ 2，（1A_1_NMAUAH3_TE</t>
    </r>
    <r>
      <rPr>
        <rFont val="等线"/>
        <b val="false"/>
        <i val="false"/>
        <strike val="false"/>
        <color rgb="FFFF0000"/>
        <sz val="11"/>
        <u val="none"/>
      </rPr>
      <t>1</t>
    </r>
    <r>
      <rPr>
        <rFont val="等线"/>
        <b val="false"/>
        <i val="false"/>
        <strike val="false"/>
        <color rgb="FF000000"/>
        <sz val="11"/>
        <u val="none"/>
      </rPr>
      <t>_I_AI_HMI-1A_1_NMAUAH3_TE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(1A_1_NMAUAH3_F1_I_AI_HMI/50*5640)+13160  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</si>
  <si>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1A_1_NMAUAH4_TCV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 ＞ 2，（1A_1_NMAUAH4_TE</t>
    </r>
    <r>
      <rPr>
        <rFont val="等线"/>
        <b val="false"/>
        <i val="false"/>
        <strike val="false"/>
        <color rgb="FFFF0000"/>
        <sz val="11"/>
        <u val="none"/>
      </rPr>
      <t>1</t>
    </r>
    <r>
      <rPr>
        <rFont val="等线"/>
        <b val="false"/>
        <i val="false"/>
        <strike val="false"/>
        <color rgb="FF000000"/>
        <sz val="11"/>
        <u val="none"/>
      </rPr>
      <t>_I_AI_HMI-1A_1_NMAUAH4_TE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(1A_1_NMAUAH4_F1_I_AI_HMI/50*5730)+13370  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</si>
  <si>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1A_1_NMAUAH5_TCV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 ＞ 2，（1A_1_NMAUAH5_TE</t>
    </r>
    <r>
      <rPr>
        <rFont val="等线"/>
        <b val="false"/>
        <i val="false"/>
        <strike val="false"/>
        <color rgb="FFFF0000"/>
        <sz val="11"/>
        <u val="none"/>
      </rPr>
      <t>1</t>
    </r>
    <r>
      <rPr>
        <rFont val="等线"/>
        <b val="false"/>
        <i val="false"/>
        <strike val="false"/>
        <color rgb="FF000000"/>
        <sz val="11"/>
        <u val="none"/>
      </rPr>
      <t>_I_AI_HMI-1A_1_NMAUAH5_TE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(1A_1_NMAUAH5_F1_I_AI_HMI/50*5730)+13370   )/3600 )</t>
    </r>
  </si>
  <si>
    <r>
      <rPr>
        <rFont val="等线"/>
        <b val="false"/>
        <i val="false"/>
        <strike val="false"/>
        <color rgb="FF000000"/>
        <sz val="11"/>
        <u val="none"/>
      </rPr>
      <t>( if  1A_1_NMAUAH6_TCV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 ＞ 2，（1A_1_NMAUAH6_TE</t>
    </r>
    <r>
      <rPr>
        <rFont val="等线"/>
        <b val="false"/>
        <i val="false"/>
        <strike val="false"/>
        <color rgb="FFFF0000"/>
        <sz val="11"/>
        <u val="none"/>
      </rPr>
      <t>1</t>
    </r>
    <r>
      <rPr>
        <rFont val="等线"/>
        <b val="false"/>
        <i val="false"/>
        <strike val="false"/>
        <color rgb="FF000000"/>
        <sz val="11"/>
        <u val="none"/>
      </rPr>
      <t>_I_AI_HMI-1A_1_NMAUAH6_TE</t>
    </r>
    <r>
      <rPr>
        <rFont val="等线"/>
        <b val="fals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>_I_AI_HMI）*1.2*1.005*( (1A_1_NMAUAH6_F1_I_AI_HMI/50*5730)+13370 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</si>
  <si>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1A_4_MAU001_TCV02_I_AI_HMI ＞ 2 ， 1.2*1.005*(1A_4_MAU001_</t>
    </r>
    <r>
      <rPr>
        <rFont val="等线"/>
        <b val="false"/>
        <i val="false"/>
        <strike val="false"/>
        <color rgb="FFFF0000"/>
        <sz val="11"/>
        <u val="none"/>
      </rPr>
      <t>MT01</t>
    </r>
    <r>
      <rPr>
        <rFont val="等线"/>
        <b val="false"/>
        <i val="false"/>
        <strike val="false"/>
        <color rgb="FF000000"/>
        <sz val="11"/>
        <u val="none"/>
      </rPr>
      <t>_T_AI_HMI-1A_4_MAU001</t>
    </r>
    <r>
      <rPr>
        <rFont val="等线"/>
        <b val="false"/>
        <i val="false"/>
        <strike val="false"/>
        <color rgb="FFFF0000"/>
        <sz val="11"/>
        <u val="none"/>
      </rPr>
      <t>_MT02_T_</t>
    </r>
    <r>
      <rPr>
        <rFont val="等线"/>
        <b val="false"/>
        <i val="false"/>
        <strike val="false"/>
        <color rgb="FF000000"/>
        <sz val="11"/>
        <u val="none"/>
      </rPr>
      <t>AI_HMI)*( ( 1A_4_MAU001_F01_I_AI_HMI / 50 *30000)+70000 )/3600 )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</si>
  <si>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1A_4_MAU002_TCV02_I_AI_HMI ＞ 2 ， 1.2*1.005*(1A_4_MAU002_</t>
    </r>
    <r>
      <rPr>
        <rFont val="等线"/>
        <b val="false"/>
        <i val="false"/>
        <strike val="false"/>
        <color rgb="FFFF0000"/>
        <sz val="11"/>
        <u val="none"/>
      </rPr>
      <t>MT01</t>
    </r>
    <r>
      <rPr>
        <rFont val="等线"/>
        <b val="false"/>
        <i val="false"/>
        <strike val="false"/>
        <color rgb="FF000000"/>
        <sz val="11"/>
        <u val="none"/>
      </rPr>
      <t>_T_AI_HMI-1A_4_MAU002</t>
    </r>
    <r>
      <rPr>
        <rFont val="等线"/>
        <b val="false"/>
        <i val="false"/>
        <strike val="false"/>
        <color rgb="FFFF0000"/>
        <sz val="11"/>
        <u val="none"/>
      </rPr>
      <t>_MT02_T_</t>
    </r>
    <r>
      <rPr>
        <rFont val="等线"/>
        <b val="false"/>
        <i val="false"/>
        <strike val="false"/>
        <color rgb="FF000000"/>
        <sz val="11"/>
        <u val="none"/>
      </rPr>
      <t>AI_HMI)*( ( 1A_4_MAU002_F01_I_AI_HMI / 50 *30000)+70000 )/3600 )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</si>
  <si>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1A_4_MAU003_TCV02_I_AI_HMI ＞ 2 ， 1.2*1.005*(1A_4_MAU003_</t>
    </r>
    <r>
      <rPr>
        <rFont val="等线"/>
        <b val="false"/>
        <i val="false"/>
        <strike val="false"/>
        <color rgb="FFFF0000"/>
        <sz val="11"/>
        <u val="none"/>
      </rPr>
      <t>MT01</t>
    </r>
    <r>
      <rPr>
        <rFont val="等线"/>
        <b val="false"/>
        <i val="false"/>
        <strike val="false"/>
        <color rgb="FF000000"/>
        <sz val="11"/>
        <u val="none"/>
      </rPr>
      <t>_T_AI_HMI-1A_4_MAU003</t>
    </r>
    <r>
      <rPr>
        <rFont val="等线"/>
        <b val="false"/>
        <i val="false"/>
        <strike val="false"/>
        <color rgb="FFFF0000"/>
        <sz val="11"/>
        <u val="none"/>
      </rPr>
      <t>_MT02_</t>
    </r>
    <r>
      <rPr>
        <rFont val="等线"/>
        <b val="false"/>
        <i val="false"/>
        <strike val="false"/>
        <color rgb="FF000000"/>
        <sz val="11"/>
        <u val="none"/>
      </rPr>
      <t>T_H_AI_HMI)*( ( 1A_4_MAU003_F01_I_AI_HMI / 50 *30000)+70000 )/3600 )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</si>
  <si>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1A_4_MAU004_TCV02_I_AI_HMI ＞ 2 ， 1.2*1.005*(1A_4_MAU004_</t>
    </r>
    <r>
      <rPr>
        <rFont val="等线"/>
        <b val="false"/>
        <i val="false"/>
        <strike val="false"/>
        <color rgb="FFFF0000"/>
        <sz val="11"/>
        <u val="none"/>
      </rPr>
      <t>MT01</t>
    </r>
    <r>
      <rPr>
        <rFont val="等线"/>
        <b val="false"/>
        <i val="false"/>
        <strike val="false"/>
        <color rgb="FF000000"/>
        <sz val="11"/>
        <u val="none"/>
      </rPr>
      <t>_T_AI_HMI-1A_4_MAU004</t>
    </r>
    <r>
      <rPr>
        <rFont val="等线"/>
        <b val="false"/>
        <i val="false"/>
        <strike val="false"/>
        <color rgb="FFFF0000"/>
        <sz val="11"/>
        <u val="none"/>
      </rPr>
      <t>_MT02_T_</t>
    </r>
    <r>
      <rPr>
        <rFont val="等线"/>
        <b val="false"/>
        <i val="false"/>
        <strike val="false"/>
        <color rgb="FF000000"/>
        <sz val="11"/>
        <u val="none"/>
      </rPr>
      <t>AI_HMI)*( ( 1A_4_MAU004_F01_I_AI_HMI / 50 *30000)+70000  )/3600 )</t>
    </r>
  </si>
  <si>
    <r>
      <rPr>
        <rFont val="等线"/>
        <b val="false"/>
        <i val="false"/>
        <strike val="false"/>
        <color rgb="FF000000"/>
        <sz val="11"/>
        <u val="none"/>
      </rPr>
      <t>( if 1A_4_MAU005_TCV02_I_AI_HMI ＞ 2 ， 1.2*1.005*(1A_4_MAU005_</t>
    </r>
    <r>
      <rPr>
        <rFont val="等线"/>
        <b val="false"/>
        <i val="false"/>
        <strike val="false"/>
        <color rgb="FFFF0000"/>
        <sz val="11"/>
        <u val="none"/>
      </rPr>
      <t>MT01</t>
    </r>
    <r>
      <rPr>
        <rFont val="等线"/>
        <b val="false"/>
        <i val="false"/>
        <strike val="false"/>
        <color rgb="FF000000"/>
        <sz val="11"/>
        <u val="none"/>
      </rPr>
      <t>_T_AI_HMI-1A_4_MAU005</t>
    </r>
    <r>
      <rPr>
        <rFont val="等线"/>
        <b val="false"/>
        <i val="false"/>
        <strike val="false"/>
        <color rgb="FFFF0000"/>
        <sz val="11"/>
        <u val="none"/>
      </rPr>
      <t>_MT02_T_</t>
    </r>
    <r>
      <rPr>
        <rFont val="等线"/>
        <b val="false"/>
        <i val="false"/>
        <strike val="false"/>
        <color rgb="FF000000"/>
        <sz val="11"/>
        <u val="none"/>
      </rPr>
      <t>AI_HMI)*( ( 1A_4_MAU005_F01_I_AI_HMI/ 50 *30000)+70000  )/3600 )</t>
    </r>
  </si>
  <si>
    <r>
      <rPr>
        <rFont val="微软雅黑"/>
        <b val="false"/>
        <i val="false"/>
        <strike val="false"/>
        <color rgb="FF000000"/>
        <sz val="9"/>
      </rPr>
      <t>支持展示各类能源按课室、</t>
    </r>
    <r>
      <rPr>
        <rFont val="微软雅黑"/>
        <b val="false"/>
        <i val="false"/>
        <strike val="false"/>
        <color rgb="FFDE3C36"/>
        <sz val="9"/>
      </rPr>
      <t>按设备</t>
    </r>
    <r>
      <rPr>
        <rFont val="微软雅黑"/>
        <b val="false"/>
        <i val="false"/>
        <strike val="false"/>
        <color rgb="FF000000"/>
        <sz val="9"/>
      </rPr>
      <t>等维度的消耗占比；</t>
    </r>
  </si>
  <si>
    <r>
      <rPr>
        <rFont val="微软雅黑"/>
        <b val="false"/>
        <i val="false"/>
        <strike val="false"/>
        <color rgb="FF000000"/>
        <sz val="9"/>
      </rPr>
      <t>以图表形式展示能源转换数据，包括输入能源：天然气、高温蒸汽、高温热水，</t>
    </r>
    <r>
      <rPr>
        <rFont val="微软雅黑"/>
        <b val="false"/>
        <i val="false"/>
        <strike val="false"/>
        <color rgb="FFDE3C36"/>
        <sz val="9"/>
      </rPr>
      <t>转换设备：冰机、空调等</t>
    </r>
    <r>
      <rPr>
        <rFont val="微软雅黑"/>
        <b val="false"/>
        <i val="false"/>
        <strike val="false"/>
        <color rgb="FF000000"/>
        <sz val="9"/>
      </rPr>
      <t>，能源转换输出结果：中低温冰水/热水、热风等，并计算能源转换效率，展示转换效率的控制线；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</si>
  <si>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F2_GHVAC_FAB_1_AHU01_TCV01_FBK.STATE.VAL_IN.VALUE
＞ 2，（</t>
    </r>
    <r>
      <rPr>
        <rFont val="等线"/>
        <b val="true"/>
        <i val="false"/>
        <strike val="false"/>
        <color rgb="FFD58EFF"/>
        <sz val="11"/>
        <u val="none"/>
      </rPr>
      <t>（F2_GHVAC_FAB_1_ROOM1_TT01.STATE.VAL_IN.VALUE+F2_GHVAC_FAB_1_ROOM1_</t>
    </r>
    <r>
      <rPr>
        <rFont val="等线"/>
        <b val="true"/>
        <i val="false"/>
        <strike val="false"/>
        <color rgb="FFFF0000"/>
        <sz val="11"/>
        <u val="none"/>
      </rPr>
      <t>TT02</t>
    </r>
    <r>
      <rPr>
        <rFont val="等线"/>
        <b val="true"/>
        <i val="false"/>
        <strike val="false"/>
        <color rgb="FFD58EFF"/>
        <sz val="11"/>
        <u val="none"/>
      </rPr>
      <t>.STATE.VAL_IN.VALUE+F2_GHVAC_FAB_1_ROOM1_</t>
    </r>
    <r>
      <rPr>
        <rFont val="等线"/>
        <b val="true"/>
        <i val="false"/>
        <strike val="false"/>
        <color rgb="FFFF0000"/>
        <sz val="11"/>
        <u val="none"/>
      </rPr>
      <t>TT03</t>
    </r>
    <r>
      <rPr>
        <rFont val="等线"/>
        <b val="true"/>
        <i val="false"/>
        <strike val="false"/>
        <color rgb="FFD58EFF"/>
        <sz val="11"/>
        <u val="none"/>
      </rPr>
      <t>.STATE.VAL_IN.VALUE+F2_GHVAC_FAB_1_ROOM1_</t>
    </r>
    <r>
      <rPr>
        <rFont val="等线"/>
        <b val="true"/>
        <i val="false"/>
        <strike val="false"/>
        <color rgb="FFFF0000"/>
        <sz val="11"/>
        <u val="none"/>
      </rPr>
      <t>TT04</t>
    </r>
    <r>
      <rPr>
        <rFont val="等线"/>
        <b val="true"/>
        <i val="false"/>
        <strike val="false"/>
        <color rgb="FFD58EFF"/>
        <sz val="11"/>
        <u val="none"/>
      </rPr>
      <t>.STATE.VAL_IN.VALUE）/4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-F2_GHVAC_FAB_1_AHU01_TT01.STATE.VAL_IN.VALUE )
*1.2*1.005*( F2_GHVAC_FAB_1_AHU01_FAN01_FRE.STATE.VAL_IN.VALUE
*6400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+9600)/3600 )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</si>
  <si>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F2_GHVAC_FAB_1_AHU02_TCV01_FBK.STATE.VAL_IN.VALUE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（</t>
    </r>
    <r>
      <rPr>
        <rFont val="等线"/>
        <b val="true"/>
        <i val="false"/>
        <strike val="false"/>
        <color rgb="FFD58EFF"/>
        <sz val="11"/>
        <u val="none"/>
      </rPr>
      <t>F2_GHVAC_FAB_1_ROOM1_TT01.STATE.VAL_IN.VALUE+F2_GHVAC_FAB_1_ROOM1_</t>
    </r>
    <r>
      <rPr>
        <rFont val="等线"/>
        <b val="true"/>
        <i val="false"/>
        <strike val="false"/>
        <color rgb="FFFF0000"/>
        <sz val="11"/>
        <u val="none"/>
      </rPr>
      <t>TT02</t>
    </r>
    <r>
      <rPr>
        <rFont val="等线"/>
        <b val="true"/>
        <i val="false"/>
        <strike val="false"/>
        <color rgb="FFD58EFF"/>
        <sz val="11"/>
        <u val="none"/>
      </rPr>
      <t>.STATE.VAL_IN.VALUE+F2_GHVAC_FAB_1_ROOM1_</t>
    </r>
    <r>
      <rPr>
        <rFont val="等线"/>
        <b val="true"/>
        <i val="false"/>
        <strike val="false"/>
        <color rgb="FFFF0000"/>
        <sz val="11"/>
        <u val="none"/>
      </rPr>
      <t>TT03</t>
    </r>
    <r>
      <rPr>
        <rFont val="等线"/>
        <b val="true"/>
        <i val="false"/>
        <strike val="false"/>
        <color rgb="FFD58EFF"/>
        <sz val="11"/>
        <u val="none"/>
      </rPr>
      <t>.STATE.VAL_IN.VALUE+F2_GHVAC_FAB_1_ROOM1_</t>
    </r>
    <r>
      <rPr>
        <rFont val="等线"/>
        <b val="true"/>
        <i val="false"/>
        <strike val="false"/>
        <color rgb="FFFF0000"/>
        <sz val="11"/>
        <u val="none"/>
      </rPr>
      <t>TT04</t>
    </r>
    <r>
      <rPr>
        <rFont val="等线"/>
        <b val="true"/>
        <i val="false"/>
        <strike val="false"/>
        <color rgb="FFD58EFF"/>
        <sz val="11"/>
        <u val="none"/>
      </rPr>
      <t>.STATE.VAL_IN.VALUE）/4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-F2_GHVAC_FAB_1_AHU02_TT01.STATE.VAL_IN.VALUE )
*1.2*1.005*( F2_GHVAC_FAB_1_AHU02_FAN01_FRE.STATE.VAL_IN.VALUE
*6400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+9600)/3600 )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</si>
  <si>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F2_GHVAC_FAB_1_AHU03_TCV01_FBK.STATE.VAL_IN.VALUE
＞ 2，（</t>
    </r>
    <r>
      <rPr>
        <rFont val="等线"/>
        <b val="true"/>
        <i val="false"/>
        <strike val="false"/>
        <color rgb="FFD58EFF"/>
        <sz val="11"/>
        <u val="none"/>
      </rPr>
      <t>（F2_GHVAC_FAB_1_ROOM1_TT01.STATE.VAL_IN.VALUE+F2_GHVAC_FAB_1_ROOM1_</t>
    </r>
    <r>
      <rPr>
        <rFont val="等线"/>
        <b val="true"/>
        <i val="false"/>
        <strike val="false"/>
        <color rgb="FFFF0000"/>
        <sz val="11"/>
        <u val="none"/>
      </rPr>
      <t>TT02</t>
    </r>
    <r>
      <rPr>
        <rFont val="等线"/>
        <b val="true"/>
        <i val="false"/>
        <strike val="false"/>
        <color rgb="FFD58EFF"/>
        <sz val="11"/>
        <u val="none"/>
      </rPr>
      <t>.STATE.VAL_IN.VALUE+F2_GHVAC_FAB_1_ROOM1_</t>
    </r>
    <r>
      <rPr>
        <rFont val="等线"/>
        <b val="true"/>
        <i val="false"/>
        <strike val="false"/>
        <color rgb="FFFF0000"/>
        <sz val="11"/>
        <u val="none"/>
      </rPr>
      <t>TT03</t>
    </r>
    <r>
      <rPr>
        <rFont val="等线"/>
        <b val="true"/>
        <i val="false"/>
        <strike val="false"/>
        <color rgb="FFD58EFF"/>
        <sz val="11"/>
        <u val="none"/>
      </rPr>
      <t>.STATE.VAL_IN.VALUE+F2_GHVAC_FAB_1_ROOM1_</t>
    </r>
    <r>
      <rPr>
        <rFont val="等线"/>
        <b val="true"/>
        <i val="false"/>
        <strike val="false"/>
        <color rgb="FFFF0000"/>
        <sz val="11"/>
        <u val="none"/>
      </rPr>
      <t>TT04</t>
    </r>
    <r>
      <rPr>
        <rFont val="等线"/>
        <b val="true"/>
        <i val="false"/>
        <strike val="false"/>
        <color rgb="FFD58EFF"/>
        <sz val="11"/>
        <u val="none"/>
      </rPr>
      <t>.STATE.VAL_IN.VALUE）/4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-F2_GHVAC_FAB_1_AHU03_TT01.STATE.VAL_IN.VALUE ）
*1.2*1.005*( F2_GHVAC_FAB_1_AHU03_FAN01_FRE.STATE.VAL_IN.VALUE
*6400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+9600)/3600 )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</si>
  <si>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F2_GHVAC_FAB_1_AHU04_TCV01_FBK.STATE.VAL_IN.VALUE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(F2_GHVAC_FAB_1_ROOM02_TT01.STATE.VAL_IN.VALUE+F2_GHVAC_FAB_1_ROOM02_TT02.STATE.VAL_IN.VALUE+F2_GHVAC_FAB_1_ROOM02_TT03.STATE.VAL_IN.VALUE+F2_GHVAC_FAB_1_ROOM02_TT04.STATE.VAL_IN.VALUE+F2_GHVAC_FAB_1_ROOM02_TT05.STATE.VAL_IN.VALUE+F2_GHVAC_FAB_1_ROOM02_TT06.STATE.VAL_IN.VALUE )/6</t>
    </r>
    <r>
      <rPr>
        <rFont val="等线"/>
        <b val="false"/>
        <i val="false"/>
        <strike val="false"/>
        <color rgb="FF000000"/>
        <sz val="11"/>
        <u val="none"/>
      </rPr>
      <t xml:space="preserve">
-</t>
    </r>
    <r>
      <rPr>
        <rFont val="等线"/>
        <b val="true"/>
        <i val="false"/>
        <strike val="false"/>
        <color rgb="FFFF0000"/>
        <sz val="11"/>
        <u val="none"/>
      </rPr>
      <t>F2_GHVAC_FAB_1_AHU04_TT01.STATE.VAL_IN.VALUE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*1.2*1.005*( F2_GHVAC_FAB_1_AHU04_FAN01_FRE.STATE.VAL_IN.VALUE
*10000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+15000)/3600 )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</si>
  <si>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F2_GHVAC_FAB_1_AHU05_TCV01_FBK.STATE.VAL_IN.VALUE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(F2_GHVAC_FAB_1_ROOM02_TT01.STATE.VAL_IN.VALUE+F2_GHVAC_FAB_1_ROOM02_TT02.STATE.VAL_IN.VALUE+F2_GHVAC_FAB_1_ROOM02_TT03.STATE.VAL_IN.VALUE+F2_GHVAC_FAB_1_ROOM02_TT04.STATE.VAL_IN.VALUE+F2_GHVAC_FAB_1_ROOM02_TT05.STATE.VAL_IN.VALUE+F2_GHVAC_FAB_1_ROOM02_TT06.STATE.VAL_IN.VALUE )/6</t>
    </r>
    <r>
      <rPr>
        <rFont val="等线"/>
        <b val="false"/>
        <i val="false"/>
        <strike val="false"/>
        <color rgb="FF000000"/>
        <sz val="11"/>
        <u val="none"/>
      </rPr>
      <t xml:space="preserve">
-</t>
    </r>
    <r>
      <rPr>
        <rFont val="等线"/>
        <b val="true"/>
        <i val="false"/>
        <strike val="false"/>
        <color rgb="FFFF0000"/>
        <sz val="11"/>
        <u val="none"/>
      </rPr>
      <t>F2_GHVAC_FAB_1_AHU05_TT01.STATE.VAL_IN.VALUE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*1.2*1.005*( F2_GHVAC_FAB_1_AHU05_FAN01_FRE.STATE.VAL_IN.VALUE
*10000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+15000)/3600 )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</si>
  <si>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F2_GHVAC_CUB_4_AHU01_TCV01_FBK.STATE.VAL_IN.VALUE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F2_GHVAC_CUB_4_ROOM01_TT01.STATE.VAL_IN.VALUE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-F2_GHVAC_CUB_4_AHU01_TT01.STATE.VAL_IN.VALUE )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</si>
  <si>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F2_GHVAC_FAB_1_AHU06_TCV01_FBK.STATE.VAL_IN.VALUE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(F2_GHVAC_FAB_1_ROOM02_TT01.STATE.VAL_IN.VALUE+F2_GHVAC_FAB_1_ROOM02_TT02.STATE.VAL_IN.VALUE+F2_GHVAC_FAB_1_ROOM02_TT03.STATE.VAL_IN.VALUE+F2_GHVAC_FAB_1_ROOM02_TT04.STATE.VAL_IN.VALUE+F2_GHVAC_FAB_1_ROOM02_TT05.STATE.VAL_IN.VALUE+F2_GHVAC_FAB_1_ROOM02_TT06.STATE.VAL_IN.VALUE )/6</t>
    </r>
    <r>
      <rPr>
        <rFont val="等线"/>
        <b val="false"/>
        <i val="false"/>
        <strike val="false"/>
        <color rgb="FF000000"/>
        <sz val="11"/>
        <u val="none"/>
      </rPr>
      <t xml:space="preserve">
-</t>
    </r>
    <r>
      <rPr>
        <rFont val="等线"/>
        <b val="true"/>
        <i val="false"/>
        <strike val="false"/>
        <color rgb="FFFF0000"/>
        <sz val="11"/>
        <u val="none"/>
      </rPr>
      <t>F2_GHVAC_FAB_1_AHU06_TT01.STATE.VAL_IN.VALUE</t>
    </r>
    <r>
      <rPr>
        <rFont val="等线"/>
        <b val="false"/>
        <i val="false"/>
        <strike val="false"/>
        <color rgb="FF000000"/>
        <sz val="11"/>
        <u val="none"/>
      </rPr>
      <t>）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</si>
  <si>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F2_GHVAC_CUB_4_AHU02_TCV01_FBK.STATE.VAL_IN.VALUE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F2_GHVAC_CUB_4_ROOM01_TT01.STATE.VAL_IN.VALUE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-F2_GHVAC_CUB_4_AHU02_TT01.STATE.VAL_IN.VALUE )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</si>
  <si>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F2_GHVAC_FAB_1_AHU07_TCV01_FBK.STATE.VAL_IN.VALUE
＞ 2，（</t>
    </r>
    <r>
      <rPr>
        <rFont val="等线"/>
        <b val="true"/>
        <i val="false"/>
        <strike val="false"/>
        <color rgb="FFD58EFF"/>
        <sz val="11"/>
        <u val="none"/>
      </rPr>
      <t>(F2_GHVAC_FAB_1_ROOM04_TT01.STATE.VAL_IN.VALUE+F2_GHVAC_FAB_1_ROOM04_</t>
    </r>
    <r>
      <rPr>
        <rFont val="等线"/>
        <b val="true"/>
        <i val="false"/>
        <strike val="false"/>
        <color rgb="FFFF0000"/>
        <sz val="11"/>
        <u val="none"/>
      </rPr>
      <t>TT02</t>
    </r>
    <r>
      <rPr>
        <rFont val="等线"/>
        <b val="true"/>
        <i val="false"/>
        <strike val="false"/>
        <color rgb="FFD58EFF"/>
        <sz val="11"/>
        <u val="none"/>
      </rPr>
      <t>.STATE.VAL_IN.VALUE</t>
    </r>
    <r>
      <rPr>
        <rFont val="等线"/>
        <b val="true"/>
        <i val="false"/>
        <strike val="false"/>
        <color rgb="FFD58EFF"/>
        <sz val="11"/>
        <u val="none"/>
      </rPr>
      <t xml:space="preserve">
)/2</t>
    </r>
    <r>
      <rPr>
        <rFont val="等线"/>
        <b val="false"/>
        <i val="false"/>
        <strike val="false"/>
        <color rgb="FF000000"/>
        <sz val="11"/>
        <u val="none"/>
      </rPr>
      <t>-F2_GHVAC_FAB_1_AHU07_TT01.STATE.VAL_IN.VALUE ）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</si>
  <si>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F2_GHVAC_CUB_5_AHU01_TCV01_FBK.STATE.VAL_IN.VALUE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F2_GHVAC_CUB_5_ROOM01_TT01.STATE.VAL_IN.VALUE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-F2_GHVAC_CUB_5_AHU01_TT01.STATE.VAL_IN.VALUE )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</si>
  <si>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F2_GHVAC_FAB_1_AHU08_TCV01_FBK.STATE.VAL_IN.VALUE
＞ 2，（(</t>
    </r>
    <r>
      <rPr>
        <rFont val="等线"/>
        <b val="true"/>
        <i val="false"/>
        <strike val="false"/>
        <color rgb="FFD58EFF"/>
        <sz val="11"/>
        <u val="none"/>
      </rPr>
      <t>F2_GHVAC_FAB_1_ROOM04_TT01.STATE.VAL_IN.VALUE+F2_GHVAC_FAB_1_ROOM04_</t>
    </r>
    <r>
      <rPr>
        <rFont val="等线"/>
        <b val="true"/>
        <i val="false"/>
        <strike val="false"/>
        <color rgb="FFFF0000"/>
        <sz val="11"/>
        <u val="none"/>
      </rPr>
      <t>TT02</t>
    </r>
    <r>
      <rPr>
        <rFont val="等线"/>
        <b val="true"/>
        <i val="false"/>
        <strike val="false"/>
        <color rgb="FFD58EFF"/>
        <sz val="11"/>
        <u val="none"/>
      </rPr>
      <t>.STATE.VAL_IN.VALUE</t>
    </r>
    <r>
      <rPr>
        <rFont val="等线"/>
        <b val="true"/>
        <i val="false"/>
        <strike val="false"/>
        <color rgb="FFD58EFF"/>
        <sz val="11"/>
        <u val="none"/>
      </rPr>
      <t xml:space="preserve">
)/2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-F2_GHVAC_FAB_1_AHU08_TT01.STATE.VAL_IN.VALUE ）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</si>
  <si>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F2_GHVAC_CUB_5_AHU02_TCV01_FBK.STATE.VAL_IN.VALUE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F2_GHVAC_CUB_5_ROOM01_TT01.STATE.VAL_IN.VALUE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-F2_GHVAC_CUB_5_AHU02_TT01.STATE.VAL_IN.VALUE )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</si>
  <si>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F2_GHVAC_FAB_1_AHU09_TCV01_FBK.STATE.VAL_IN.VALUE
＞ 2，（(</t>
    </r>
    <r>
      <rPr>
        <rFont val="等线"/>
        <b val="true"/>
        <i val="false"/>
        <strike val="false"/>
        <color rgb="FFD58EFF"/>
        <sz val="11"/>
        <u val="none"/>
      </rPr>
      <t>F2_GHVAC_FAB_1_ROOM04_TT01.STATE.VAL_IN.VALUE+F2_GHVAC_FAB_1_ROOM04_</t>
    </r>
    <r>
      <rPr>
        <rFont val="等线"/>
        <b val="true"/>
        <i val="false"/>
        <strike val="false"/>
        <color rgb="FFFF0000"/>
        <sz val="11"/>
        <u val="none"/>
      </rPr>
      <t>TT02</t>
    </r>
    <r>
      <rPr>
        <rFont val="等线"/>
        <b val="true"/>
        <i val="false"/>
        <strike val="false"/>
        <color rgb="FFD58EFF"/>
        <sz val="11"/>
        <u val="none"/>
      </rPr>
      <t>.STATE.VAL_IN.VALUE</t>
    </r>
    <r>
      <rPr>
        <rFont val="等线"/>
        <b val="true"/>
        <i val="false"/>
        <strike val="false"/>
        <color rgb="FFD58EFF"/>
        <sz val="11"/>
        <u val="none"/>
      </rPr>
      <t xml:space="preserve">
)/2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-F2_GHVAC_FAB_1_AHU09_TT01.STATE.VAL_IN.VALUE ）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</si>
  <si>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F2_GHVAC_CUB_5_AHU03_TCV01_FBK.STATE.VAL_IN.VALUE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F2_GHVAC_CUB_5_ROOM01_TT01.STATE.VAL_IN.VALUE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-F2_GHVAC_CUB_5_AHU03_TT01.STATE.VAL_IN.VALUE )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</si>
  <si>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F2_GHVAC_FAB_1_AHU10_TCV01_FBK.STATE.VAL_IN.VALUE
＞ 2，（(</t>
    </r>
    <r>
      <rPr>
        <rFont val="等线"/>
        <b val="true"/>
        <i val="false"/>
        <strike val="false"/>
        <color rgb="FFD58EFF"/>
        <sz val="11"/>
        <u val="none"/>
      </rPr>
      <t>F2_GHVAC_FAB_1_ROOM04_TT01.STATE.VAL_IN.VALUE+F2_GHVAC_FAB_1_ROOM04_</t>
    </r>
    <r>
      <rPr>
        <rFont val="等线"/>
        <b val="true"/>
        <i val="false"/>
        <strike val="false"/>
        <color rgb="FFFF0000"/>
        <sz val="11"/>
        <u val="none"/>
      </rPr>
      <t>TT02</t>
    </r>
    <r>
      <rPr>
        <rFont val="等线"/>
        <b val="true"/>
        <i val="false"/>
        <strike val="false"/>
        <color rgb="FFD58EFF"/>
        <sz val="11"/>
        <u val="none"/>
      </rPr>
      <t>.STATE.VAL_IN.VALUE</t>
    </r>
    <r>
      <rPr>
        <rFont val="等线"/>
        <b val="true"/>
        <i val="false"/>
        <strike val="false"/>
        <color rgb="FFD58EFF"/>
        <sz val="11"/>
        <u val="none"/>
      </rPr>
      <t xml:space="preserve">
)/2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-F2_GHVAC_FAB_1_AHU10_TT01.STATE.VAL_IN.VALUE ）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</si>
  <si>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F2_GHVAC_CUB_5_AHU04_TCV01_FBK.STATE.VAL_IN.VALUE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F2_GHVAC_CUB_5_ROOM01_TT01.STATE.VAL_IN.VALUE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-F2_GHVAC_CUB_5_AHU04_TT01.STATE.VAL_IN.VALUE )
*1.2*1.005*15000/3600 )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</si>
  <si>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F2_GHVAC_FAB_4_AHU01_TCV01_FBK.STATE.VAL_IN.VALUE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F2_GHVAC_FAB_4_ROOM01_TT01.STATE.VAL_IN.VALUE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-F2_GHVAC_FAB_4_AHU</t>
    </r>
    <r>
      <rPr>
        <rFont val="等线"/>
        <b val="false"/>
        <i val="false"/>
        <strike val="false"/>
        <color rgb="FFFF0000"/>
        <sz val="11"/>
        <u val="none"/>
      </rPr>
      <t>0</t>
    </r>
    <r>
      <rPr>
        <rFont val="等线"/>
        <b val="false"/>
        <i val="false"/>
        <strike val="false"/>
        <color rgb="FF000000"/>
        <sz val="11"/>
        <u val="none"/>
      </rPr>
      <t>1_TT01.STATE.VAL_IN.VALUE ）
*1.2*1.005*( F2_GHVAC_FAB_4_AHU01_FAN01_FRE.STATE.VAL_IN.VALUE
*10400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+15600)/3600 )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</si>
  <si>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F2_GHVAC_CUB_5_AHU05_TCV01_FBK.STATE.VAL_IN.VALUE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F2_GHVAC_CUB_5_ROOM02_TT01.STATE.VAL_IN.VALUE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-F2_GHVAC_CUB_5_AHU05_TT01.STATE.VAL_IN.VALUE )
*1.2*1.005*6000/3600 )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</si>
  <si>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F2_GHVAC_FAB_4_AHU02_TCV01_FBK.STATE.VAL_IN.VALUE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F2_GHVAC_FAB_4_ROOM01_TT01.STATE.VAL_IN.VALUE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-F2_GHVAC_FAB_4_AHU</t>
    </r>
    <r>
      <rPr>
        <rFont val="等线"/>
        <b val="false"/>
        <i val="false"/>
        <strike val="false"/>
        <color rgb="FFFF0000"/>
        <sz val="11"/>
        <u val="none"/>
      </rPr>
      <t>0</t>
    </r>
    <r>
      <rPr>
        <rFont val="等线"/>
        <b val="false"/>
        <i val="false"/>
        <strike val="false"/>
        <color rgb="FF000000"/>
        <sz val="11"/>
        <u val="none"/>
      </rPr>
      <t>2_TT01.STATE.VAL_IN.VALUE ）
*1.2*1.005*( F2_GHVAC_FAB_4_AHU02_FAN01_FRE.STATE.VAL_IN.VALUE
*10400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+15600)/3600 )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</si>
  <si>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F2_GHVAC_CUB_R_AHU01_TCV01_FBK.STATE.VAL_IN.VALUE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F2_GHVAC_CUB_5_ROOM02_TT01.STATE.VAL_IN.VALUE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-F2_GHVAC_CUB_R_AHU01_TT01.STATE.VAL_IN.VALUE )
*1.2*1.005*6000/3600 )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</si>
  <si>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F2_GHVAC_FAB_4_AHU03_TCV01_FBK.STATE.VAL_IN.VALUE
＞ 2，（F2_GHVAC_FAB_1_NMAU01_TT04.STATE.VAL_IN.VALUE
-</t>
    </r>
    <r>
      <rPr>
        <rFont val="等线"/>
        <b val="true"/>
        <i val="false"/>
        <strike val="false"/>
        <color rgb="FFFF0000"/>
        <sz val="11"/>
        <u val="none"/>
      </rPr>
      <t>F2_GHVAC_FAB_4_ROOM01_TT01.STATE.VAL_IN.VALUE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*1.2*1.005*( F2_GHVAC_FAB_4_AHU03_FAN01_FRE.STATE.VAL_IN.VALUE
*10400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+15600)/3600 )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</si>
  <si>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  </t>
    </r>
    <r>
      <rPr>
        <rFont val="等线"/>
        <b val="false"/>
        <i val="false"/>
        <strike val="false"/>
        <color rgb="FFFF0000"/>
        <sz val="11"/>
        <u val="none"/>
      </rPr>
      <t>F2_GHVAC_CUB_4_NMAU01_TCV02_FBK.STATE.VAL_IN.VALUE</t>
    </r>
    <r>
      <rPr>
        <rFont val="等线"/>
        <b val="false"/>
        <i val="false"/>
        <strike val="false"/>
        <color rgb="FF000000"/>
        <sz val="11"/>
        <u val="none"/>
      </rPr>
      <t xml:space="preserve">
＞ 2，（F2_GHVAC_FAB_1_NMAU06_TT04.STATE.VAL_IN.VALUE - </t>
    </r>
    <r>
      <rPr>
        <rFont val="等线"/>
        <b val="false"/>
        <i val="false"/>
        <strike val="false"/>
        <color rgb="FFFF0000"/>
        <sz val="11"/>
        <u val="none"/>
      </rPr>
      <t>F2_GHVAC_CUB_4_NMAU01_TT01.STATE.VAL_IN.VALUE</t>
    </r>
    <r>
      <rPr>
        <rFont val="等线"/>
        <b val="false"/>
        <i val="false"/>
        <strike val="false"/>
        <color rgb="FF000000"/>
        <sz val="11"/>
        <u val="none"/>
      </rPr>
      <t>)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</si>
  <si>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  F2_GHVAC_FAB_B1_AHU01_TCV01_FBK.STATE.VAL_IN.VALUE
＞ 2，（ </t>
    </r>
    <r>
      <rPr>
        <rFont val="等线"/>
        <b val="true"/>
        <i val="false"/>
        <strike val="false"/>
        <color rgb="FFFF0000"/>
        <sz val="11"/>
        <u val="none"/>
      </rPr>
      <t>(F2_GHVAC_FAB_B1_ROOM01_TT01.STATE.VAL_IN.VALUE+F2_GHVAC_FAB_B1_ROOM01_TT02.STATE.VAL_IN.VALUE )/2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-F2_GHVAC_FAB_B1_AHU01_TT01.STATE.VAL_IN.VALUE ）
*1.2*1.005*( F2_GHVAC_FAB_B1_AHU01_FAN01_FRE.STATE.VAL_IN.VALUE
*7100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+10400)/3600 )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</si>
  <si>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F2_GHVAC_FAB_B1_AHU02_TCV01_FBK.STATE.VAL_IN.VALUE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(F2_GHVAC_FAB_B1_ROOM01_TT01.STATE.VAL_IN.VALUE+F2_GHVAC_FAB_B1_ROOM01_TT02.STATE.VAL_IN.VALUE )/2</t>
    </r>
    <r>
      <rPr>
        <rFont val="等线"/>
        <b val="false"/>
        <i val="false"/>
        <strike val="false"/>
        <color rgb="FF000000"/>
        <sz val="11"/>
        <u val="none"/>
      </rPr>
      <t xml:space="preserve">
-F2_GHVAC_FAB_B1_AHU02_TT01.STATE.VAL_IN.VALUE ）
*1.2*1.005*( F2_GHVAC_FAB_B1_AHU02_FAN01_FRE.STATE.VAL_IN.VALUE
*7100</t>
    </r>
    <r>
      <rPr>
        <rFont val="等线"/>
        <b val="true"/>
        <i val="false"/>
        <strike val="false"/>
        <color rgb="FFD58EFF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+10400)/3600 )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</si>
  <si>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F2_GHVAC_FAB_B1_AHU10_TCV01_FBK.STATE.VAL_IN.VALUE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F2_GHVAC_FAB_B1_ROOM04_TT01.STATE.VAL_IN.VALUE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</si>
  <si>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F2_GHVAC_FAB_B1_AHU11_TCV01_FBK.STATE.VAL_IN.VALUE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F2_GHVAC_FAB_B1_ROOM04_TT01.STATE.VAL_IN.VALUE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</si>
  <si>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F2_GHVAC_FAB_B1_AHU12_TCV01_FBK.STATE.VAL_IN.VALUE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F2_GHVAC_FAB_B1_ROOM05_TT01.STATE.VAL_IN.VALUE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</si>
  <si>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F2_GHVAC_FAB_B1_AHU13_TCV01_FBK.STATE.VAL_IN.VALUE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F2_GHVAC_FAB_B1_ROOM06_TT01.STATE.VAL_IN.VALUE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</si>
  <si>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F2_GHVAC_FAB_B1_AHU14_TCV01_FBK.STATE.VAL_IN.VALUE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F2_GHVAC_FAB_B1_ROOM07_TT01.STATE.VAL_IN.VALUE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</si>
  <si>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F2_GHVAC_FAB_B1_AHU15_TCV01_FBK.STATE.VAL_IN.VALUE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F2_GHVAC_FAB_B1_ROOM07_TT01.STATE.VAL_IN.VALUE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</si>
  <si>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F2_GHVAC_FAB_B1_AHU16_TCV01_FBK.STATE.VAL_IN.VALUE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F2_GHVAC_FAB_B1_ROOM08_TT01.STATE.VAL_IN.VALUE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>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</si>
  <si>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F2_GHVAC_FAB_B1_AHU17_TCV01_FBK.STATE.VAL_IN.VALUE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F2_GHVAC_FAB_B1_ROOM09_TT01.STATE.VAL_IN.VALUE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</si>
  <si>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F2_GHVAC_FAB_B1_AHU18_TCV01_FBK.STATE.VAL_IN.VALUE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F2_GHVAC_FAB_B1_ROOM10_TT01.STATE.VAL_IN.VALUE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</si>
  <si>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F2_GHVAC_FAB_B1_AHU19_TCV01_FBK.STATE.VAL_IN.VALUE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F2_GHVAC_FAB_B1_ROOM11_TT01.STATE.VAL_IN.VALUE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</si>
  <si>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F2_GHVAC_FAB_B1_AHU20_TCV01_FBK.STATE.VAL_IN.VALUE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F2_GHVAC_FAB_B1_ROOM11_TT01.STATE.VAL_IN.VALUE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</si>
  <si>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F2_GHVAC_FAB_B1_AHU21_TCV01_FBK.STATE.VAL_IN.VALUE
＞ 2，（</t>
    </r>
    <r>
      <rPr>
        <rFont val="等线"/>
        <b val="true"/>
        <i val="false"/>
        <strike val="false"/>
        <color rgb="FFFF0000"/>
        <sz val="11"/>
        <u val="none"/>
      </rPr>
      <t>F2_GHVAC_FAB_B1_ROOM12_TT01.STATE.VAL_IN.VALUE</t>
    </r>
    <r>
      <rPr>
        <rFont val="等线"/>
        <b val="true"/>
        <i val="false"/>
        <strike val="false"/>
        <color rgb="FFFF0000"/>
        <sz val="11"/>
        <u val="none"/>
      </rPr>
      <t xml:space="preserve">
-19</t>
    </r>
    <r>
      <rPr>
        <rFont val="等线"/>
        <b val="false"/>
        <i val="false"/>
        <strike val="false"/>
        <color rgb="FF000000"/>
        <sz val="11"/>
        <u val="none"/>
      </rPr>
      <t xml:space="preserve"> ）
*1.2*1.005*6500/3600 )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</si>
  <si>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F2_GHVAC_FAB_1_NMAU01_TCV02_FBK.STATE.VAL_IN.VALUE
＞ 2，（F2_GHVAC_FAB_1_NMAU01_TT04.STATE.VAL_IN.VALUE
-F2_GHVAC_FAB_1_NMAU01_TT03.STATE.VAL_IN.VALUE ）
*1.2*1.005*( F2_GHVAC_FAB_1_NMAU01_FAN01_FRE.STATE.VAL_IN.VALUE
*5600</t>
    </r>
    <r>
      <rPr>
        <rFont val="等线"/>
        <b val="tru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+8400)/3600 )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</si>
  <si>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F2_GHVAC_FAB_1_NMAU02_TCV02_FBK.STATE.VAL_IN.VALUE
＞ 2，（F2_GHVAC_FAB_1_NMAU02_TT04.STATE.VAL_IN.VALUE
-F2_GHVAC_FAB_1_NMAU02_TT03.STATE.VAL_IN.VALUE ）
*1.2*1.005*( F2_GHVAC_FAB_1_NMAU02_FAN01_FRE.STATE.VAL_IN.VALUE
*5600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+8400)/3600 )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</si>
  <si>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F2_GHVAC_FAB_1_NMAU03_TCV02_FBK.STATE.VAL_IN.VALUE
＞ 2，（F2_GHVAC_FAB_1_NMAU03_TT04.STATE.VAL_IN.VALUE
-F2_GHVAC_FAB_1_NMAU03_TT03.STATE.VAL_IN.VALUE ）
*1.2*1.005*( F2_GHVAC_FAB_1_NMAU03_FAN01_FRE.STATE.VAL_IN.VALUE
*5600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+8400)/3600 )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</si>
  <si>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F2_GHVAC_FAB_1_NMAU04_TCV02_FBK.STATE.VAL_IN.VALUE
＞ 2，（F2_GHVAC_FAB_1_NMAU04_TT04.STATE.VAL_IN.VALUE
-F2_GHVAC_FAB_1_NMAU04_TT03.STATE.VAL_IN.VALUE ）
*1.2*1.005*( F2_GHVAC_FAB_1_NMAU04_FAN01_FRE.STATE.VAL_IN.VALUE
*8160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+12240)/3600 )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</si>
  <si>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F2_GHVAC_FAB_1_NMAU05_TCV02_FBK.STATE.VAL_IN.VALUE
＞ 2，（F2_GHVAC_FAB_1_NMAU05_TT04.STATE.VAL_IN.VALUE
-F2_GHVAC_FAB_1_NMAU05_TT03.STATE.VAL_IN.VALUE ）
*1.2*1.005*( F2_GHVAC_FAB_1_NMAU05_FAN01_FRE.STATE.VAL_IN.VALUE
*8160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+12240)/3600 )</t>
    </r>
  </si>
  <si>
    <r>
      <rPr>
        <rFont val="等线"/>
        <b val="false"/>
        <i val="false"/>
        <strike val="false"/>
        <color rgb="FF000000"/>
        <sz val="11"/>
        <u val="none"/>
      </rPr>
      <t>( if  F2_GHVAC_FAB_1_NMAU06_TCV02_FBK.STATE.VAL_IN.VALUE
＞ 2，（F2_GHVAC_FAB_1_NMAU06_TT04.STATE.VAL_IN.VALUE
-F2_GHVAC_FAB_1_NMAU06_TT03.STATE.VAL_IN.VALUE ）
*1.2*1.005*( F2_GHVAC_FAB_1_NMAU06_FAN01_FRE.STATE.VAL_IN.VALUE
*8160</t>
    </r>
    <r>
      <rPr>
        <rFont val="等线"/>
        <b val="false"/>
        <i val="false"/>
        <strike val="false"/>
        <color rgb="FFFF0000"/>
        <sz val="11"/>
        <u val="none"/>
      </rPr>
      <t>/50</t>
    </r>
    <r>
      <rPr>
        <rFont val="等线"/>
        <b val="false"/>
        <i val="false"/>
        <strike val="false"/>
        <color rgb="FF000000"/>
        <sz val="11"/>
        <u val="none"/>
      </rPr>
      <t>+12240)/3600 )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</si>
  <si>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 F2_CR_FAB_4_MAU01_TCV02_AI.STATE.VAL_IN.VALUE＞ </t>
    </r>
    <r>
      <rPr>
        <rFont val="等线"/>
        <b val="true"/>
        <i val="false"/>
        <strike val="false"/>
        <color rgb="FFFF0000"/>
        <sz val="11"/>
        <u val="none"/>
      </rPr>
      <t>2</t>
    </r>
    <r>
      <rPr>
        <rFont val="等线"/>
        <b val="false"/>
        <i val="false"/>
        <strike val="false"/>
        <color rgb="FF000000"/>
        <sz val="11"/>
        <u val="none"/>
      </rPr>
      <t xml:space="preserve"> ， 1.2*1.005*(F2_CR_FAB_4_MAU01_TMT01_TT.STATE.VAL_IN.VALUE-F2_CR_FAB_4_MAU01_TT02.STATE.VAL_IN.VALUE)*( ( F2_CR_FAB_4_MAU01_FT01.STATE.VAL_IN.VALUE)/3600 )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</si>
  <si>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 F2_CR_FAB_4_MAU02_TCV02_AI.STATE.VAL_IN.VALUE＞ </t>
    </r>
    <r>
      <rPr>
        <rFont val="等线"/>
        <b val="true"/>
        <i val="false"/>
        <strike val="false"/>
        <color rgb="FFFF0000"/>
        <sz val="11"/>
        <u val="none"/>
      </rPr>
      <t>3</t>
    </r>
    <r>
      <rPr>
        <rFont val="等线"/>
        <b val="false"/>
        <i val="false"/>
        <strike val="false"/>
        <color rgb="FF000000"/>
        <sz val="11"/>
        <u val="none"/>
      </rPr>
      <t xml:space="preserve"> ， 1.2*1.005*(F2_CR_FAB_4_MAU02_TMT01_TT.STATE.VAL_IN.VALUE-F2_CR_FAB_4_MAU02_TT02.STATE.VAL_IN.VALUE)*( ( F2_CR_FAB_4_MAU02_FT01.STATE.VAL_IN.VALUE 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</si>
  <si>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 F2_CR_FAB_4_MAU03_TCV02_AI.STATE.VAL_IN.VALUE＞ </t>
    </r>
    <r>
      <rPr>
        <rFont val="等线"/>
        <b val="true"/>
        <i val="false"/>
        <strike val="false"/>
        <color rgb="FFFF0000"/>
        <sz val="11"/>
        <u val="none"/>
      </rPr>
      <t>3</t>
    </r>
    <r>
      <rPr>
        <rFont val="等线"/>
        <b val="false"/>
        <i val="false"/>
        <strike val="false"/>
        <color rgb="FF000000"/>
        <sz val="11"/>
        <u val="none"/>
      </rPr>
      <t xml:space="preserve"> ， 1.2*1.005*(F2_CR_FAB_4_MAU03_TMT01_TT.STATE.VAL_IN.VALUE-F2_CR_FAB_4_MAU03_TT02.STATE.VAL_IN.VALUE)*( ( F2_CR_FAB_4_MAU03_FT01.STATE.VAL_IN.VALUE )/3600 )</t>
    </r>
  </si>
  <si>
    <r>
      <rPr>
        <rFont val="等线"/>
        <b val="false"/>
        <i val="false"/>
        <strike val="false"/>
        <color rgb="FF000000"/>
        <sz val="11"/>
        <u val="none"/>
      </rPr>
      <t>( if F2_CR_FAB_4_MAU04_TCV02_AI.STATE.VAL_IN.VALUE＞</t>
    </r>
    <r>
      <rPr>
        <rFont val="等线"/>
        <b val="true"/>
        <i val="false"/>
        <strike val="false"/>
        <color rgb="FFFF0000"/>
        <sz val="11"/>
        <u val="none"/>
      </rPr>
      <t xml:space="preserve"> 3</t>
    </r>
    <r>
      <rPr>
        <rFont val="等线"/>
        <b val="false"/>
        <i val="false"/>
        <strike val="false"/>
        <color rgb="FF000000"/>
        <sz val="11"/>
        <u val="none"/>
      </rPr>
      <t xml:space="preserve"> ， 1.2*1.005*(F2_CR_FAB_4_MAU04_TMT01_TT.STATE.VAL_IN.VALUE-F2_CR_FAB_4_MAU04_TT02.STATE.VAL_IN.VALUE)*( ( F2_CR_FAB_4_MAU04_FT01.STATE.VAL_IN.VALUE )/3600 )</t>
    </r>
  </si>
  <si>
    <r>
      <rPr>
        <rFont val="等线"/>
        <b val="false"/>
        <i val="false"/>
        <strike val="false"/>
        <color rgb="FF000000"/>
        <sz val="11"/>
        <u val="none"/>
      </rPr>
      <t xml:space="preserve">( if F2_CR_FAB_4_MAU05_TCV02_AI.STATE.VAL_IN.VALUE＞ </t>
    </r>
    <r>
      <rPr>
        <rFont val="等线"/>
        <b val="true"/>
        <i val="false"/>
        <strike val="false"/>
        <color rgb="FFFF0000"/>
        <sz val="11"/>
        <u val="none"/>
      </rPr>
      <t>3</t>
    </r>
    <r>
      <rPr>
        <rFont val="等线"/>
        <b val="false"/>
        <i val="false"/>
        <strike val="false"/>
        <color rgb="FF000000"/>
        <sz val="11"/>
        <u val="none"/>
      </rPr>
      <t xml:space="preserve"> ， 1.2*1.005*(F2_CR_FAB_4_MAU05_TMT01_TT.STATE.VAL_IN.VALUE-F2_CR_FAB_4_MAU05_TT02.STATE.VAL_IN.VALUE)*( ( F2_CR_FAB_4_MAU05_FT01.STATE.VAL_IN.VALUE )/3600 )</t>
    </r>
  </si>
</sst>
</file>

<file path=xl/styles.xml><?xml version="1.0" encoding="utf-8"?>
<styleSheet xmlns="http://schemas.openxmlformats.org/spreadsheetml/2006/main">
  <numFmts count="3">
    <numFmt numFmtId="300" formatCode="yyyy&quot;年&quot;m&quot;月&quot;d&quot;日&quot;;@"/>
    <numFmt numFmtId="301" formatCode="0.00_ "/>
    <numFmt numFmtId="302" formatCode="m&quot;月&quot;d&quot;日&quot;;@"/>
  </numFmts>
  <fonts count="9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9"/>
    </font>
    <font>
      <name val="Microsoft YaHei"/>
      <sz val="9"/>
    </font>
    <font>
      <name val="宋体"/>
      <sz val="11"/>
    </font>
    <font>
      <name val="Microsoft YaHei"/>
      <sz val="9"/>
    </font>
    <font>
      <name val="Microsoft YaHei"/>
      <strike val="true"/>
      <sz val="9"/>
    </font>
    <font>
      <name val="Microsoft YaHei"/>
      <color rgb="FF000000"/>
      <sz val="9"/>
    </font>
    <font>
      <name val="Microsoft YaHei"/>
      <strike val="true"/>
      <color rgb="FF000000"/>
      <sz val="9"/>
    </font>
    <font>
      <name val="Microsoft YaHei"/>
      <strike val="true"/>
      <sz val="9"/>
    </font>
    <font>
      <sz val="9"/>
    </font>
    <font>
      <b val="true"/>
      <sz val="12"/>
    </font>
    <font>
      <sz val="10"/>
    </font>
    <font>
      <sz val="9"/>
    </font>
    <font>
      <name val="Microsoft YaHei"/>
    </font>
    <font>
      <sz val="10"/>
    </font>
    <font>
      <strike val="true"/>
      <sz val="10"/>
    </font>
    <font>
      <color rgb="FF000000"/>
      <sz val="10"/>
    </font>
    <font/>
    <font>
      <color rgb="FF000000"/>
    </font>
    <font>
      <color rgb="FFDE3C36"/>
      <sz val="10"/>
    </font>
    <font>
      <color rgb="FFDE3C36"/>
    </font>
    <font>
      <name val="Microsoft YaHei"/>
      <color rgb="FF000000"/>
    </font>
    <font>
      <strike val="true"/>
      <color rgb="FF000000"/>
      <sz val="10"/>
    </font>
    <font>
      <color rgb="FFDE3C36"/>
    </font>
    <font>
      <b val="true"/>
      <color rgb="FF000000"/>
    </font>
    <font>
      <strike val="true"/>
      <color rgb="FFDE3C36"/>
    </font>
    <font>
      <strike val="true"/>
    </font>
    <font>
      <strike val="true"/>
      <color rgb="FFDE3C36"/>
      <sz val="10"/>
    </font>
    <font>
      <name val="宋体"/>
    </font>
    <font>
      <color rgb="FF000000"/>
      <sz val="9"/>
    </font>
    <font>
      <sz val="9"/>
    </font>
    <font>
      <name val="Microsoft YaHei"/>
      <sz val="10"/>
    </font>
    <font>
      <name val="Microsoft YaHei"/>
    </font>
    <font>
      <b val="true"/>
      <sz val="16"/>
    </font>
    <font/>
    <font>
      <name val="等线"/>
      <color rgb="FF000000"/>
      <sz val="11"/>
    </font>
    <font>
      <name val="等线"/>
      <sz val="11"/>
    </font>
    <font>
      <name val="等线"/>
      <b val="true"/>
      <sz val="18"/>
    </font>
    <font>
      <name val="等线"/>
      <b val="true"/>
      <sz val="22"/>
    </font>
    <font>
      <name val="等线"/>
      <b val="true"/>
      <sz val="8"/>
    </font>
    <font>
      <b val="true"/>
      <strike val="true"/>
      <color rgb="FFFFFFFF"/>
      <sz val="9"/>
    </font>
    <font>
      <b val="true"/>
      <color rgb="FFFFFFFF"/>
      <sz val="9"/>
    </font>
    <font>
      <color rgb="FFFFFFFF"/>
      <sz val="9"/>
    </font>
    <font>
      <strike val="true"/>
      <color rgb="FF000000"/>
      <sz val="9"/>
    </font>
    <font>
      <name val="等线"/>
      <sz val="9"/>
    </font>
    <font>
      <name val="等线"/>
      <sz val="9"/>
    </font>
    <font>
      <sz val="9"/>
    </font>
    <font>
      <name val="等线"/>
      <strike val="true"/>
      <sz val="9"/>
    </font>
    <font>
      <b val="true"/>
    </font>
    <font>
      <name val="Microsoft YaHei"/>
      <b val="true"/>
      <sz val="10"/>
    </font>
    <font>
      <name val="Microsoft YaHei"/>
      <b val="true"/>
    </font>
    <font>
      <name val="Microsoft YaHei"/>
      <b val="true"/>
      <sz val="8"/>
    </font>
    <font>
      <name val="Microsoft YaHei"/>
      <sz val="11"/>
    </font>
    <font>
      <name val="Microsoft YaHei"/>
      <color rgb="FF000000"/>
      <sz val="11"/>
    </font>
    <font>
      <name val="Microsoft YaHei"/>
      <strike val="true"/>
      <sz val="11"/>
    </font>
    <font>
      <name val="Microsoft YaHei"/>
      <strike val="true"/>
      <color rgb="FF000000"/>
      <sz val="11"/>
    </font>
    <font>
      <name val="Microsoft YaHei"/>
      <color rgb="FF000000"/>
      <sz val="11"/>
    </font>
    <font>
      <name val="Microsoft YaHei"/>
      <color rgb="FFDE3C36"/>
      <sz val="9"/>
    </font>
    <font>
      <name val="等线"/>
    </font>
    <font>
      <name val="Microsoft YaHei"/>
      <sz val="9"/>
    </font>
    <font>
      <name val="Microsoft YaHei"/>
      <b val="true"/>
      <color rgb="FFFFFFFF"/>
      <sz val="16"/>
    </font>
    <font>
      <name val="Microsoft YaHei"/>
      <b val="true"/>
      <color rgb="FFFFFFFF"/>
      <sz val="12"/>
    </font>
    <font>
      <name val="Microsoft YaHei"/>
      <b val="true"/>
      <color rgb="FFFFFFFF"/>
      <sz val="11"/>
    </font>
    <font>
      <name val="Microsoft YaHei"/>
      <b val="true"/>
      <color rgb="FFFFFFFF"/>
      <sz val="16"/>
    </font>
    <font>
      <name val="Microsoft YaHei"/>
      <sz val="16"/>
    </font>
    <font>
      <sz val="16"/>
    </font>
    <font>
      <name val="等线"/>
      <b val="true"/>
      <color rgb="FF000000"/>
      <sz val="18"/>
    </font>
    <font>
      <name val="宋体"/>
      <b val="true"/>
      <color rgb="FFFFFFFF"/>
      <sz val="12"/>
    </font>
    <font>
      <sz val="12"/>
    </font>
    <font>
      <name val="等线"/>
      <strike val="true"/>
      <sz val="11"/>
    </font>
    <font>
      <name val="黑体"/>
      <b val="true"/>
      <sz val="11"/>
    </font>
    <font>
      <name val="SimSun"/>
      <b val="true"/>
      <sz val="11"/>
    </font>
    <font>
      <name val="Times New Roman"/>
      <b val="true"/>
      <sz val="11"/>
    </font>
    <font>
      <name val="宋体"/>
      <b val="true"/>
      <sz val="11"/>
    </font>
    <font>
      <name val="宋体"/>
      <color rgb="FF000000"/>
      <sz val="11"/>
    </font>
    <font>
      <name val="SimSun"/>
      <sz val="12"/>
    </font>
    <font>
      <name val="Times New Roman"/>
      <color rgb="FFDD0806"/>
      <sz val="12"/>
    </font>
    <font>
      <name val="Times New Roman"/>
      <sz val="11"/>
    </font>
    <font>
      <name val="Times New Roman"/>
      <sz val="12"/>
    </font>
    <font>
      <name val="宋体"/>
      <color rgb="FFDD0806"/>
      <sz val="12"/>
    </font>
    <font>
      <name val="SimSun"/>
      <sz val="11"/>
    </font>
    <font>
      <b val="true"/>
      <strike val="true"/>
    </font>
    <font>
      <sz val="8"/>
    </font>
    <font>
      <name val="宋体"/>
      <sz val="10"/>
    </font>
    <font>
      <b val="true"/>
      <sz val="10"/>
    </font>
    <font>
      <b val="true"/>
      <sz val="8"/>
    </font>
    <font>
      <color rgb="FFDE3C36"/>
    </font>
    <font>
      <color rgb="FFFF0000"/>
    </font>
    <font>
      <name val="宋体"/>
      <strike val="true"/>
      <sz val="11"/>
    </font>
    <font>
      <strike val="true"/>
    </font>
    <font>
      <strike val="true"/>
      <sz val="9"/>
    </font>
    <font>
      <name val="PingFang SC"/>
      <color rgb="FF333333"/>
      <sz val="10"/>
    </font>
    <font>
      <name val="等线"/>
      <b val="true"/>
      <sz val="16"/>
    </font>
    <font>
      <name val="等线"/>
      <sz val="14"/>
    </font>
    <font>
      <name val="Microsoft YaHei"/>
      <sz val="12"/>
    </font>
    <font>
      <color rgb="FFFFFFFF"/>
      <sz val="10"/>
    </font>
  </fonts>
  <fills count="54">
    <fill>
      <patternFill patternType="none"/>
    </fill>
    <fill>
      <patternFill patternType="gray125"/>
    </fill>
    <fill>
      <patternFill patternType="solid">
        <fgColor rgb="FF808B9E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FFBA84"/>
        <bgColor auto="true"/>
      </patternFill>
    </fill>
    <fill>
      <patternFill patternType="solid">
        <fgColor rgb="FFFFBA84"/>
        <bgColor auto="true"/>
      </patternFill>
    </fill>
    <fill>
      <patternFill patternType="solid">
        <fgColor rgb="FFC0C0C0"/>
        <bgColor auto="true"/>
      </patternFill>
    </fill>
    <fill/>
    <fill/>
    <fill>
      <patternFill patternType="solid">
        <fgColor rgb="FF8CDDFA"/>
        <bgColor auto="true"/>
      </patternFill>
    </fill>
    <fill>
      <patternFill patternType="solid">
        <fgColor rgb="FF8CDDFA"/>
      </patternFill>
    </fill>
    <fill>
      <patternFill patternType="solid">
        <fgColor rgb="FFFFFFFF"/>
      </patternFill>
    </fill>
    <fill>
      <patternFill patternType="solid">
        <fgColor rgb="FFFFFF00"/>
        <bgColor auto="true"/>
      </patternFill>
    </fill>
    <fill/>
    <fill>
      <patternFill patternType="solid">
        <fgColor rgb="FFFFFF00"/>
      </patternFill>
    </fill>
    <fill>
      <patternFill patternType="none"/>
    </fill>
    <fill>
      <patternFill patternType="solid">
        <fgColor rgb="FF8CDDFA"/>
      </patternFill>
    </fill>
    <fill>
      <patternFill patternType="solid">
        <fgColor rgb="FF92D050"/>
        <bgColor auto="true"/>
      </patternFill>
    </fill>
    <fill>
      <patternFill patternType="solid">
        <fgColor rgb="FF92D050"/>
      </patternFill>
    </fill>
    <fill>
      <patternFill/>
    </fill>
    <fill>
      <patternFill patternType="solid">
        <fgColor rgb="FFFFFFFF"/>
      </patternFill>
    </fill>
    <fill>
      <patternFill patternType="solid">
        <fgColor rgb="FF1450B8"/>
      </patternFill>
    </fill>
    <fill>
      <patternFill patternType="solid">
        <fgColor rgb="FF1450B8"/>
      </patternFill>
    </fill>
    <fill>
      <patternFill patternType="none"/>
    </fill>
    <fill/>
    <fill>
      <patternFill patternType="solid">
        <fgColor rgb="FFFFFF00"/>
      </patternFill>
    </fill>
    <fill>
      <patternFill patternType="none"/>
    </fill>
    <fill>
      <patternFill patternType="solid">
        <fgColor rgb="FFC7DCFF"/>
        <bgColor auto="true"/>
      </patternFill>
    </fill>
    <fill>
      <patternFill patternType="solid">
        <fgColor rgb="FFE5EFFF"/>
        <bgColor auto="true"/>
      </patternFill>
    </fill>
    <fill>
      <patternFill/>
    </fill>
    <fill>
      <patternFill patternType="solid">
        <fgColor rgb="FF8CDDFA"/>
        <bgColor auto="true"/>
      </patternFill>
    </fill>
    <fill>
      <patternFill patternType="solid">
        <fgColor rgb="FF3F3F3F"/>
        <bgColor auto="true"/>
      </patternFill>
    </fill>
    <fill>
      <patternFill patternType="solid">
        <fgColor rgb="FF1450B8"/>
        <bgColor auto="true"/>
      </patternFill>
    </fill>
    <fill>
      <patternFill patternType="solid">
        <fgColor rgb="FFDCE6F1"/>
        <bgColor auto="true"/>
      </patternFill>
    </fill>
    <fill>
      <patternFill patternType="solid">
        <fgColor rgb="FFDAEEF3"/>
        <bgColor auto="true"/>
      </patternFill>
    </fill>
    <fill>
      <patternFill patternType="solid">
        <fgColor rgb="FFF2C7FF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EBF1DE"/>
        <bgColor auto="true"/>
      </patternFill>
    </fill>
    <fill>
      <patternFill patternType="solid">
        <fgColor rgb="FFDDD9C4"/>
        <bgColor auto="true"/>
      </patternFill>
    </fill>
    <fill>
      <patternFill patternType="solid">
        <fgColor rgb="FFFDE9D9"/>
        <bgColor auto="true"/>
      </patternFill>
    </fill>
    <fill>
      <patternFill patternType="solid">
        <fgColor rgb="FF99BEFF"/>
        <bgColor auto="true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9E1F4"/>
        <bgColor rgb="FFD9E1F4"/>
      </patternFill>
    </fill>
    <fill>
      <patternFill patternType="solid">
        <fgColor rgb="FFD9E1F4"/>
        <bgColor rgb="FFD9E1F4"/>
      </patternFill>
    </fill>
    <fill>
      <patternFill patternType="solid">
        <fgColor rgb="FF808B9E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D9E1F4"/>
        <bgColor auto="true"/>
      </patternFill>
    </fill>
    <fill>
      <patternFill patternType="solid">
        <fgColor rgb="FF99DDFF"/>
        <bgColor auto="true"/>
      </patternFill>
    </fill>
    <fill>
      <patternFill patternType="solid">
        <fgColor rgb="FFF2F2F2"/>
        <bgColor auto="true"/>
      </patternFill>
    </fill>
    <fill>
      <patternFill patternType="solid">
        <fgColor rgb="FF99DDFF"/>
        <bgColor auto="true"/>
      </patternFill>
    </fill>
    <fill>
      <patternFill patternType="solid">
        <fgColor rgb="FFFF0000"/>
      </patternFill>
    </fill>
    <fill>
      <patternFill patternType="solid">
        <fgColor rgb="FFFFF3CA"/>
        <bgColor auto="true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 diagonalUp="true" diagonalDown="true"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/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/>
    <border>
      <right style="thin">
        <color rgb="FF000000"/>
      </right>
      <top style="thin">
        <color rgb="FF000000"/>
      </top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/>
    <border/>
    <border>
      <left style="thin">
        <color rgb="FFB86014"/>
      </left>
      <right style="thin">
        <color rgb="FFB86014"/>
      </right>
      <top style="thin">
        <color rgb="FFB86014"/>
      </top>
    </border>
    <border diagonalUp="true" diagonalDown="true">
      <top>
        <color/>
      </top>
      <bottom>
        <color/>
      </bottom>
      <diagonal>
        <color/>
      </diagonal>
    </border>
    <border>
      <left style="thin">
        <color rgb="FFB86014"/>
      </left>
      <right style="thin">
        <color rgb="FFB86014"/>
      </right>
      <top style="thin">
        <color rgb="FFB86014"/>
      </top>
      <bottom style="thin">
        <color rgb="FFB86014"/>
      </bottom>
    </border>
    <border>
      <right style="thin">
        <color rgb="FF000000"/>
      </right>
      <bottom style="thin">
        <color rgb="FF000000"/>
      </bottom>
    </border>
    <border diagonalUp="true" diagonalDown="true">
      <left>
        <color/>
      </left>
      <top>
        <color/>
      </top>
      <bottom>
        <color/>
      </bottom>
      <diagonal>
        <color/>
      </diagonal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4874CB"/>
      </left>
      <top style="thin">
        <color rgb="FF91AADF"/>
      </top>
      <bottom style="thin">
        <color rgb="FF91AADF"/>
      </bottom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diagonal>
        <color/>
      </diagonal>
    </border>
    <border diagonalUp="true" diagonalDown="true">
      <left style="thin">
        <color rgb="FF000000"/>
      </left>
      <right/>
      <top style="thin">
        <color rgb="FF000000"/>
      </top>
      <bottom style="thin">
        <color rgb="FF000000"/>
      </bottom>
      <diagonal/>
    </border>
    <border/>
    <border>
      <left/>
      <right/>
      <top/>
      <bottom/>
    </border>
    <border diagonalUp="true" diagonalDown="true">
      <top>
        <color/>
      </top>
      <bottom>
        <color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 diagonalUp="true" diagonalDown="true">
      <left style="thin">
        <color rgb="FF000000"/>
      </left>
      <top style="thin">
        <color rgb="FF000000"/>
      </top>
      <bottom style="thin">
        <color rgb="FF000000"/>
      </bottom>
      <diagonal>
        <color/>
      </diagonal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 diagonalUp="true" diagonalDown="true">
      <left style="thin">
        <color rgb="FF000000"/>
      </left>
      <top style="thin">
        <color rgb="FF000000"/>
      </top>
      <diagonal>
        <color/>
      </diagonal>
    </border>
    <border diagonalUp="true" diagonalDown="true">
      <left>
        <color/>
      </left>
      <right>
        <color/>
      </right>
      <bottom>
        <color/>
      </bottom>
      <diagonal>
        <color/>
      </diagonal>
    </border>
    <border>
      <left/>
      <bottom/>
    </border>
    <border>
      <left/>
      <right/>
      <bottom/>
    </border>
    <border>
      <left/>
      <top/>
      <bottom/>
    </border>
    <border diagonalUp="true" diagonalDown="true">
      <left>
        <color/>
      </left>
      <top>
        <color/>
      </top>
      <bottom>
        <color/>
      </bottom>
      <diagonal>
        <color/>
      </diagonal>
    </border>
    <border diagonalUp="true" diagonalDown="true">
      <left/>
      <top/>
      <bottom/>
      <diagonal/>
    </border>
    <border>
      <right style="thin">
        <color rgb="FF000000"/>
      </right>
    </border>
    <border diagonalUp="true" diagonalDown="true">
      <left/>
      <right/>
      <top/>
      <bottom/>
      <diagonal/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right/>
      <top/>
      <bottom/>
      <diagonal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8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2" borderId="0" xfId="0">
      <alignment horizontal="center" vertical="center"/>
    </xf>
    <xf fontId="4" fillId="3" borderId="1" xfId="0">
      <alignment vertical="center"/>
    </xf>
    <xf fontId="4" fillId="4" borderId="1" xfId="0">
      <alignment horizontal="center" vertical="center" wrapText="false"/>
    </xf>
    <xf fontId="4" fillId="4" borderId="1" xfId="0">
      <alignment vertical="center"/>
    </xf>
    <xf fontId="4" fillId="4" borderId="2" xfId="0">
      <alignment horizontal="center" vertical="center" wrapText="false"/>
    </xf>
    <xf fontId="4" fillId="4" borderId="1" xfId="0">
      <alignment vertical="center"/>
    </xf>
    <xf fontId="4" fillId="4" borderId="1" xfId="0">
      <alignment vertical="center"/>
    </xf>
    <xf fontId="4" fillId="4" borderId="0" xfId="0">
      <alignment vertical="center"/>
    </xf>
    <xf fontId="5" fillId="3" borderId="1" xfId="0">
      <alignment vertical="center"/>
    </xf>
    <xf fontId="0" fillId="0" borderId="1" xfId="0">
      <alignment vertical="center"/>
    </xf>
    <xf fontId="4" fillId="3" borderId="1" xfId="0">
      <alignment vertical="center" wrapText="true"/>
    </xf>
    <xf fontId="6" fillId="4" borderId="1" xfId="0">
      <alignment horizontal="center" vertical="center" wrapText="false"/>
    </xf>
    <xf fontId="7" fillId="4" borderId="1" xfId="0">
      <alignment vertical="center"/>
    </xf>
    <xf fontId="7" fillId="0" borderId="1" xfId="0">
      <alignment vertical="center"/>
    </xf>
    <xf numFmtId="0" fontId="4" fillId="4" borderId="1" xfId="0">
      <alignment vertical="center"/>
    </xf>
    <xf numFmtId="0" fontId="7" fillId="4" borderId="1" xfId="0">
      <alignment vertical="center"/>
    </xf>
    <xf numFmtId="0" fontId="4" fillId="4" borderId="1" xfId="0">
      <alignment vertical="center"/>
    </xf>
    <xf numFmtId="0" fontId="4" fillId="4" borderId="0" xfId="0">
      <alignment vertical="center"/>
    </xf>
    <xf fontId="8" fillId="3" borderId="1" xfId="0">
      <alignment vertical="center"/>
    </xf>
    <xf fontId="9" fillId="3" borderId="1" xfId="0">
      <alignment vertical="center"/>
    </xf>
    <xf fontId="6" fillId="4" borderId="1" xfId="0">
      <alignment vertical="center"/>
    </xf>
    <xf fontId="10" fillId="4" borderId="1" xfId="0">
      <alignment vertical="center"/>
    </xf>
    <xf fontId="6" fillId="4" borderId="1" xfId="0">
      <alignment vertical="center"/>
    </xf>
    <xf fontId="4" fillId="3" borderId="1" xfId="0">
      <alignment vertical="center"/>
    </xf>
    <xf fontId="4" fillId="0" borderId="1" xfId="0">
      <alignment horizontal="center" vertical="center" wrapText="false"/>
    </xf>
    <xf fontId="4" fillId="0" borderId="0" xfId="0">
      <alignment horizontal="center" vertical="center" wrapText="false"/>
    </xf>
    <xf fontId="11" fillId="0" borderId="1" xfId="0">
      <alignment horizontal="center" vertical="center" wrapText="false"/>
    </xf>
    <xf fontId="12" fillId="5" borderId="0" xfId="0">
      <alignment horizontal="center" vertical="center" wrapText="true"/>
    </xf>
    <xf fontId="12" fillId="6" borderId="0" xfId="0">
      <alignment horizontal="center" vertical="center" wrapText="true"/>
    </xf>
    <xf fontId="12" fillId="7" borderId="3" xfId="0">
      <alignment horizontal="center" vertical="center" wrapText="true"/>
    </xf>
    <xf fontId="12" fillId="7" borderId="4" xfId="0">
      <alignment horizontal="center" vertical="center" wrapText="true"/>
    </xf>
    <xf fontId="12" fillId="6" borderId="5" xfId="0">
      <alignment horizontal="center" vertical="center" wrapText="true"/>
    </xf>
    <xf fontId="13" fillId="0" borderId="1" xfId="0">
      <alignment vertical="center"/>
    </xf>
    <xf fontId="13" fillId="0" borderId="1" xfId="0">
      <alignment vertical="center" wrapText="true"/>
    </xf>
    <xf fontId="13" fillId="8" borderId="6" xfId="0">
      <alignment vertical="center"/>
    </xf>
    <xf fontId="14" fillId="0" borderId="1" xfId="0">
      <alignment horizontal="center" vertical="center" wrapText="false"/>
    </xf>
    <xf fontId="15" fillId="0" borderId="1" xfId="0">
      <alignment vertical="center" wrapText="true"/>
    </xf>
    <xf fontId="15" fillId="9" borderId="1" xfId="0">
      <alignment vertical="center" wrapText="true"/>
    </xf>
    <xf fontId="13" fillId="0" borderId="3" xfId="0">
      <alignment vertical="center" wrapText="true"/>
    </xf>
    <xf fontId="14" fillId="0" borderId="7" xfId="0">
      <alignment horizontal="center" vertical="center" wrapText="false"/>
    </xf>
    <xf fontId="13" fillId="0" borderId="8" xfId="0">
      <alignment vertical="center"/>
    </xf>
    <xf fontId="14" fillId="0" borderId="2" xfId="0">
      <alignment horizontal="center" vertical="center" wrapText="false"/>
    </xf>
    <xf fontId="14" fillId="0" borderId="9" xfId="0">
      <alignment horizontal="center" vertical="center" wrapText="false"/>
    </xf>
    <xf fontId="16" fillId="0" borderId="1" xfId="0">
      <alignment vertical="center"/>
    </xf>
    <xf numFmtId="0" fontId="13" fillId="0" borderId="1" xfId="0">
      <alignment vertical="center" wrapText="true"/>
    </xf>
    <xf fontId="13" fillId="0" borderId="1" xfId="0">
      <alignment horizontal="left" vertical="center" wrapText="true"/>
    </xf>
    <xf fontId="13" fillId="0" borderId="10" xfId="0">
      <alignment vertical="center" wrapText="true"/>
    </xf>
    <xf fontId="14" fillId="0" borderId="11" xfId="0">
      <alignment horizontal="center" vertical="center" wrapText="false"/>
    </xf>
    <xf fontId="13" fillId="0" borderId="9" xfId="0">
      <alignment vertical="center" wrapText="true"/>
    </xf>
    <xf fontId="13" fillId="0" borderId="1" xfId="0">
      <alignment vertical="center"/>
    </xf>
    <xf fontId="17" fillId="0" borderId="1" xfId="0">
      <alignment vertical="center"/>
    </xf>
    <xf fontId="17" fillId="0" borderId="1" xfId="0">
      <alignment vertical="center" wrapText="true"/>
    </xf>
    <xf fontId="17" fillId="0" borderId="1" xfId="0">
      <alignment horizontal="left" vertical="center" wrapText="true"/>
    </xf>
    <xf fontId="13" fillId="0" borderId="12" xfId="0">
      <alignment vertical="center"/>
    </xf>
    <xf fontId="17" fillId="0" borderId="0" xfId="0">
      <alignment vertical="center"/>
    </xf>
    <xf fontId="18" fillId="0" borderId="1" xfId="0">
      <alignment vertical="center" wrapText="true"/>
    </xf>
    <xf fontId="18" fillId="0" borderId="1" xfId="0">
      <alignment horizontal="left" vertical="center" wrapText="true"/>
    </xf>
    <xf fontId="18" fillId="0" borderId="1" xfId="0">
      <alignment vertical="center"/>
    </xf>
    <xf fontId="14" fillId="9" borderId="2" xfId="0">
      <alignment horizontal="center" vertical="center" wrapText="false"/>
    </xf>
    <xf fontId="14" fillId="10" borderId="1" xfId="0">
      <alignment horizontal="center" vertical="center" wrapText="false"/>
    </xf>
    <xf fontId="19" fillId="0" borderId="1" xfId="0">
      <alignment vertical="center" wrapText="true"/>
    </xf>
    <xf fontId="20" fillId="0" borderId="1" xfId="0">
      <alignment vertical="center" wrapText="true"/>
    </xf>
    <xf fontId="21" fillId="0" borderId="1" xfId="0">
      <alignment vertical="center" wrapText="true"/>
    </xf>
    <xf fontId="22" fillId="0" borderId="1" xfId="0">
      <alignment vertical="center" wrapText="true"/>
    </xf>
    <xf fontId="23" fillId="0" borderId="1" xfId="0">
      <alignment vertical="center" textRotation="0" wrapText="true" indent="0" justifyLastLine="false" shrinkToFit="false"/>
    </xf>
    <xf fontId="15" fillId="0" borderId="1" xfId="0">
      <alignment vertical="center" textRotation="0" wrapText="true" indent="0" justifyLastLine="false" shrinkToFit="false"/>
    </xf>
    <xf numFmtId="0" fontId="18" fillId="0" borderId="1" xfId="0">
      <alignment vertical="center"/>
    </xf>
    <xf fontId="13" fillId="0" borderId="13" xfId="0">
      <alignment vertical="center" wrapText="true"/>
    </xf>
    <xf fontId="16" fillId="0" borderId="0" xfId="0">
      <alignment vertical="center" wrapText="true"/>
    </xf>
    <xf fontId="13" fillId="0" borderId="1" xfId="0">
      <alignment horizontal="left" vertical="center"/>
    </xf>
    <xf fontId="13" fillId="0" borderId="14" xfId="0">
      <alignment horizontal="center" vertical="center" textRotation="0" wrapText="true" indent="0" justifyLastLine="false" shrinkToFit="false"/>
    </xf>
    <xf fontId="13" fillId="0" borderId="1" xfId="0">
      <alignment horizontal="center" vertical="center" wrapText="true"/>
    </xf>
    <xf fontId="21" fillId="0" borderId="1" xfId="0">
      <alignment horizontal="center" vertical="center" wrapText="true"/>
    </xf>
    <xf fontId="24" fillId="0" borderId="1" xfId="0">
      <alignment vertical="center" wrapText="true"/>
    </xf>
    <xf fontId="13" fillId="11" borderId="1" xfId="0">
      <alignment horizontal="center" vertical="center" wrapText="true"/>
    </xf>
    <xf fontId="17" fillId="0" borderId="1" xfId="0">
      <alignment horizontal="center" vertical="center" wrapText="true"/>
    </xf>
    <xf fontId="13" fillId="0" borderId="8" xfId="0">
      <alignment vertical="center" wrapText="true"/>
    </xf>
    <xf fontId="13" fillId="11" borderId="13" xfId="0">
      <alignment vertical="center"/>
    </xf>
    <xf fontId="13" fillId="0" borderId="0" xfId="0">
      <alignment horizontal="center" vertical="center" wrapText="true"/>
    </xf>
    <xf fontId="25" fillId="0" borderId="1" xfId="0">
      <alignment horizontal="left" vertical="center" wrapText="true"/>
    </xf>
    <xf numFmtId="0" fontId="13" fillId="0" borderId="1" xfId="0">
      <alignment vertical="center"/>
    </xf>
    <xf numFmtId="0" fontId="26" fillId="0" borderId="1" xfId="0">
      <alignment vertical="center" wrapText="true"/>
    </xf>
    <xf fontId="27" fillId="12" borderId="1" xfId="0">
      <alignment vertical="center" wrapText="true"/>
    </xf>
    <xf fontId="28" fillId="0" borderId="1" xfId="0">
      <alignment vertical="center" textRotation="0" wrapText="true" indent="0" justifyLastLine="false" shrinkToFit="false"/>
    </xf>
    <xf fontId="29" fillId="12" borderId="1" xfId="0">
      <alignment vertical="center" wrapText="true"/>
    </xf>
    <xf fontId="22" fillId="12" borderId="1" xfId="0">
      <alignment vertical="center" wrapText="true"/>
    </xf>
    <xf fontId="30" fillId="13" borderId="1" xfId="0">
      <alignment vertical="center" wrapText="true"/>
    </xf>
    <xf fontId="14" fillId="14" borderId="1" xfId="0">
      <alignment horizontal="center" vertical="center" wrapText="false"/>
    </xf>
    <xf fontId="19" fillId="15" borderId="1" xfId="0">
      <alignment vertical="center" wrapText="true"/>
    </xf>
    <xf fontId="21" fillId="12" borderId="1" xfId="0">
      <alignment vertical="center" wrapText="true"/>
    </xf>
    <xf fontId="31" fillId="16" borderId="1" xfId="0">
      <alignment horizontal="left" vertical="center" wrapText="true"/>
    </xf>
    <xf fontId="13" fillId="11" borderId="1" xfId="0">
      <alignment vertical="center"/>
    </xf>
    <xf fontId="17" fillId="0" borderId="9" xfId="0">
      <alignment vertical="center" wrapText="true"/>
    </xf>
    <xf fontId="17" fillId="11" borderId="1" xfId="0">
      <alignment horizontal="center" vertical="center" wrapText="true"/>
    </xf>
    <xf fontId="17" fillId="0" borderId="8" xfId="0">
      <alignment vertical="center"/>
    </xf>
    <xf numFmtId="0" fontId="22" fillId="0" borderId="9" xfId="0">
      <alignment vertical="center" wrapText="true"/>
    </xf>
    <xf fontId="14" fillId="9" borderId="1" xfId="0">
      <alignment horizontal="center" vertical="center" wrapText="false"/>
    </xf>
    <xf fontId="13" fillId="17" borderId="1" xfId="0">
      <alignment horizontal="center" vertical="center" wrapText="true"/>
    </xf>
    <xf fontId="22" fillId="0" borderId="9" xfId="0">
      <alignment vertical="center" wrapText="true"/>
    </xf>
    <xf fontId="13" fillId="0" borderId="1" xfId="0">
      <alignment horizontal="center" vertical="center"/>
    </xf>
    <xf fontId="19" fillId="0" borderId="1" xfId="0">
      <alignment horizontal="center" vertical="center"/>
    </xf>
    <xf fontId="13" fillId="0" borderId="3" xfId="0">
      <alignment vertical="center"/>
    </xf>
    <xf fontId="13" fillId="0" borderId="15" xfId="0">
      <alignment vertical="center" wrapText="true"/>
    </xf>
    <xf fontId="14" fillId="0" borderId="3" xfId="0">
      <alignment horizontal="center" vertical="center" wrapText="false"/>
    </xf>
    <xf fontId="13" fillId="0" borderId="2" xfId="0">
      <alignment vertical="center" wrapText="true"/>
    </xf>
    <xf fontId="13" fillId="0" borderId="10" xfId="0">
      <alignment vertical="center"/>
    </xf>
    <xf fontId="13" fillId="3" borderId="10" xfId="0">
      <alignment vertical="center" wrapText="true"/>
    </xf>
    <xf fontId="16" fillId="0" borderId="16" xfId="0">
      <alignment horizontal="left" vertical="center" justifyLastLine="false" shrinkToFit="false"/>
    </xf>
    <xf fontId="14" fillId="0" borderId="10" xfId="0">
      <alignment horizontal="center" vertical="center" wrapText="false"/>
    </xf>
    <xf fontId="13" fillId="3" borderId="1" xfId="0">
      <alignment vertical="center" wrapText="true"/>
    </xf>
    <xf fontId="16" fillId="0" borderId="0" xfId="0">
      <alignment horizontal="left" vertical="center"/>
    </xf>
    <xf fontId="13" fillId="0" borderId="0" xfId="0">
      <alignment vertical="center"/>
    </xf>
    <xf fontId="13" fillId="0" borderId="1" xfId="0">
      <alignment vertical="center" wrapText="true" justifyLastLine="false" shrinkToFit="false"/>
    </xf>
    <xf fontId="14" fillId="0" borderId="1" xfId="0">
      <alignment horizontal="center" vertical="bottom" wrapText="false"/>
    </xf>
    <xf fontId="13" fillId="14" borderId="1" xfId="0">
      <alignment vertical="center"/>
    </xf>
    <xf fontId="13" fillId="14" borderId="3" xfId="0">
      <alignment vertical="center"/>
    </xf>
    <xf fontId="14" fillId="0" borderId="8" xfId="0">
      <alignment horizontal="center" vertical="center" wrapText="false"/>
    </xf>
    <xf numFmtId="0" fontId="13" fillId="0" borderId="9" xfId="0">
      <alignment vertical="center" wrapText="true"/>
    </xf>
    <xf fontId="14" fillId="0" borderId="17" xfId="0">
      <alignment horizontal="center" vertical="center" wrapText="false"/>
    </xf>
    <xf fontId="14" fillId="0" borderId="3" xfId="0">
      <alignment horizontal="center" vertical="bottom" wrapText="false"/>
    </xf>
    <xf fontId="13" fillId="0" borderId="9" xfId="0">
      <alignment vertical="center"/>
    </xf>
    <xf fontId="16" fillId="0" borderId="1" xfId="0">
      <alignment vertical="center"/>
    </xf>
    <xf fontId="32" fillId="0" borderId="17" xfId="0">
      <alignment horizontal="center" vertical="center" wrapText="false"/>
    </xf>
    <xf fontId="14" fillId="9" borderId="1" xfId="0">
      <alignment horizontal="center" vertical="bottom" wrapText="false"/>
    </xf>
    <xf fontId="13" fillId="9" borderId="1" xfId="0">
      <alignment vertical="center" wrapText="true"/>
    </xf>
    <xf fontId="16" fillId="0" borderId="1" xfId="0">
      <alignment vertical="center" wrapText="true"/>
    </xf>
    <xf fontId="16" fillId="0" borderId="1" xfId="0">
      <alignment horizontal="center" vertical="center"/>
    </xf>
    <xf fontId="32" fillId="0" borderId="1" xfId="0">
      <alignment horizontal="center" vertical="bottom" wrapText="false"/>
    </xf>
    <xf fontId="16" fillId="0" borderId="3" xfId="0">
      <alignment vertical="center" wrapText="true"/>
    </xf>
    <xf fontId="16" fillId="0" borderId="3" xfId="0">
      <alignment vertical="center"/>
    </xf>
    <xf fontId="16" fillId="0" borderId="9" xfId="0">
      <alignment vertical="center" wrapText="true"/>
    </xf>
    <xf fontId="16" fillId="0" borderId="1" xfId="0">
      <alignment horizontal="center" vertical="center" justifyLastLine="false" shrinkToFit="false"/>
    </xf>
    <xf fontId="16" fillId="0" borderId="8" xfId="0">
      <alignment vertical="center"/>
    </xf>
    <xf fontId="13" fillId="0" borderId="0" xfId="0">
      <alignment vertical="center"/>
    </xf>
    <xf fontId="17" fillId="14" borderId="9" xfId="0">
      <alignment horizontal="left" vertical="center" wrapText="true"/>
    </xf>
    <xf fontId="13" fillId="0" borderId="1" xfId="0">
      <alignment vertical="center" wrapText="true"/>
    </xf>
    <xf fontId="13" fillId="0" borderId="16" xfId="0">
      <alignment vertical="center"/>
    </xf>
    <xf fontId="13" fillId="0" borderId="16" xfId="0">
      <alignment vertical="center" wrapText="true"/>
    </xf>
    <xf fontId="13" fillId="14" borderId="9" xfId="0">
      <alignment horizontal="left" vertical="center" wrapText="true"/>
    </xf>
    <xf fontId="16" fillId="0" borderId="1" xfId="0">
      <alignment horizontal="left" vertical="center"/>
    </xf>
    <xf fontId="33" fillId="0" borderId="8" xfId="0">
      <alignment vertical="center" wrapText="true"/>
    </xf>
    <xf fontId="33" fillId="9" borderId="9" xfId="0">
      <alignment vertical="center" wrapText="true"/>
    </xf>
    <xf fontId="33" fillId="9" borderId="1" xfId="0">
      <alignment vertical="center" wrapText="true"/>
    </xf>
    <xf fontId="33" fillId="0" borderId="1" xfId="0">
      <alignment vertical="center" wrapText="true"/>
    </xf>
    <xf fontId="13" fillId="0" borderId="15" xfId="0">
      <alignment vertical="center"/>
    </xf>
    <xf fontId="13" fillId="14" borderId="15" xfId="0">
      <alignment horizontal="left" vertical="center" wrapText="true"/>
    </xf>
    <xf fontId="33" fillId="0" borderId="9" xfId="0">
      <alignment vertical="center" wrapText="true"/>
    </xf>
    <xf fontId="13" fillId="14" borderId="9" xfId="0">
      <alignment vertical="center" textRotation="0" wrapText="true" indent="0" justifyLastLine="false" shrinkToFit="false"/>
    </xf>
    <xf fontId="13" fillId="0" borderId="1" xfId="0">
      <alignment vertical="center" textRotation="0" wrapText="true" indent="0" justifyLastLine="false" shrinkToFit="false"/>
    </xf>
    <xf fontId="14" fillId="0" borderId="18" xfId="0">
      <alignment horizontal="center" vertical="center" wrapText="false"/>
    </xf>
    <xf fontId="13" fillId="0" borderId="8" xfId="0">
      <alignment vertical="center" textRotation="0" wrapText="true" indent="0" justifyLastLine="false" shrinkToFit="false"/>
    </xf>
    <xf fontId="13" fillId="0" borderId="9" xfId="0">
      <alignment vertical="center" textRotation="0" wrapText="true" indent="0" justifyLastLine="false" shrinkToFit="false"/>
    </xf>
    <xf fontId="13" fillId="0" borderId="1" xfId="0">
      <alignment horizontal="left" vertical="center" textRotation="0" wrapText="true" indent="0" justifyLastLine="false" shrinkToFit="false"/>
    </xf>
    <xf fontId="13" fillId="0" borderId="8" xfId="0">
      <alignment horizontal="left" vertical="center" textRotation="0" wrapText="true" indent="0" justifyLastLine="false" shrinkToFit="false"/>
    </xf>
    <xf fontId="13" fillId="0" borderId="9" xfId="0">
      <alignment horizontal="left" vertical="center" textRotation="0" wrapText="true" indent="0" justifyLastLine="false" shrinkToFit="false"/>
    </xf>
    <xf fontId="13" fillId="14" borderId="0" xfId="0">
      <alignment vertical="center" textRotation="0" wrapText="true" indent="0" justifyLastLine="false" shrinkToFit="false"/>
    </xf>
    <xf fontId="34" fillId="0" borderId="8" xfId="0">
      <alignment vertical="center" wrapText="true"/>
    </xf>
    <xf fontId="34" fillId="0" borderId="9" xfId="0">
      <alignment vertical="center" wrapText="true"/>
    </xf>
    <xf fontId="34" fillId="0" borderId="1" xfId="0">
      <alignment vertical="center" wrapText="true"/>
    </xf>
    <xf fontId="0" fillId="0" borderId="1" xfId="0">
      <alignment horizontal="center" vertical="center"/>
    </xf>
    <xf fontId="35" fillId="0" borderId="1" xfId="0">
      <alignment horizontal="center" vertical="center"/>
    </xf>
    <xf fontId="36" fillId="16" borderId="19" xfId="0">
      <alignment vertical="center" wrapText="true"/>
    </xf>
    <xf fontId="35" fillId="0" borderId="20" xfId="0">
      <alignment horizontal="center" vertical="center"/>
    </xf>
    <xf numFmtId="0" fontId="37" fillId="0" borderId="1" xfId="0">
      <alignment horizontal="center" vertical="center" wrapText="true"/>
    </xf>
    <xf fontId="0" fillId="0" borderId="0" xfId="0">
      <alignment vertical="center" wrapText="true"/>
    </xf>
    <xf fontId="0" fillId="0" borderId="21" xfId="0">
      <alignment vertical="center"/>
    </xf>
    <xf fontId="38" fillId="0" borderId="0" xfId="0">
      <alignment vertical="center" wrapText="true"/>
    </xf>
    <xf fontId="38" fillId="0" borderId="0" xfId="0">
      <alignment vertical="center"/>
    </xf>
    <xf numFmtId="0" fontId="38" fillId="0" borderId="0" xfId="0">
      <alignment vertical="bottom" wrapText="true"/>
    </xf>
    <xf fontId="0" fillId="0" borderId="22" xfId="0">
      <alignment vertical="center"/>
    </xf>
    <xf fontId="38" fillId="0" borderId="0" xfId="0">
      <alignment vertical="bottom" wrapText="true"/>
    </xf>
    <xf fontId="26" fillId="18" borderId="0" xfId="0">
      <alignment vertical="center"/>
    </xf>
    <xf fontId="38" fillId="0" borderId="0" xfId="0">
      <alignment vertical="bottom"/>
    </xf>
    <xf fontId="38" fillId="0" borderId="1" xfId="0">
      <alignment vertical="bottom"/>
    </xf>
    <xf fontId="39" fillId="0" borderId="1" xfId="0">
      <alignment horizontal="center" vertical="center"/>
    </xf>
    <xf fontId="39" fillId="0" borderId="0" xfId="0">
      <alignment horizontal="center" vertical="center"/>
    </xf>
    <xf fontId="4" fillId="0" borderId="20" xfId="0">
      <alignment vertical="center" wrapText="true"/>
    </xf>
    <xf fontId="38" fillId="0" borderId="8" xfId="0">
      <alignment horizontal="center" vertical="center"/>
    </xf>
    <xf numFmtId="0" fontId="38" fillId="0" borderId="1" xfId="0">
      <alignment horizontal="center" vertical="center" wrapText="true"/>
    </xf>
    <xf fontId="38" fillId="0" borderId="20" xfId="0">
      <alignment vertical="center" wrapText="true"/>
    </xf>
    <xf fontId="37" fillId="0" borderId="1" xfId="0">
      <alignment horizontal="center" vertical="center"/>
    </xf>
    <xf fontId="0" fillId="0" borderId="8" xfId="0">
      <alignment vertical="center"/>
    </xf>
    <xf fontId="0" fillId="0" borderId="23" xfId="0">
      <alignment vertical="center"/>
    </xf>
    <xf numFmtId="0" fontId="38" fillId="0" borderId="3" xfId="0">
      <alignment horizontal="center" vertical="center" wrapText="true"/>
    </xf>
    <xf fontId="38" fillId="0" borderId="20" xfId="0">
      <alignment horizontal="right" vertical="center" wrapText="true"/>
    </xf>
    <xf fontId="38" fillId="19" borderId="0" xfId="0">
      <alignment vertical="center" wrapText="true" justifyLastLine="false" shrinkToFit="false"/>
    </xf>
    <xf fontId="38" fillId="0" borderId="0" xfId="0">
      <alignment vertical="center" wrapText="true" justifyLastLine="false" shrinkToFit="false"/>
    </xf>
    <xf fontId="38" fillId="0" borderId="0" xfId="0">
      <alignment horizontal="center" vertical="center" wrapText="true"/>
    </xf>
    <xf fontId="38" fillId="0" borderId="0" xfId="0">
      <alignment vertical="bottom" justifyLastLine="false" shrinkToFit="false"/>
    </xf>
    <xf fontId="40" fillId="0" borderId="1" xfId="0">
      <alignment horizontal="center" vertical="center"/>
    </xf>
    <xf fontId="40" fillId="0" borderId="0" xfId="0">
      <alignment horizontal="center" vertical="center"/>
    </xf>
    <xf fontId="41" fillId="20" borderId="0" xfId="0">
      <alignment horizontal="center" vertical="center"/>
    </xf>
    <xf fontId="40" fillId="20" borderId="1" xfId="0">
      <alignment horizontal="center" vertical="center"/>
    </xf>
    <xf fontId="38" fillId="0" borderId="1" xfId="0">
      <alignment vertical="center" wrapText="true"/>
    </xf>
    <xf fontId="38" fillId="20" borderId="1" xfId="0">
      <alignment horizontal="center" vertical="center" wrapText="true"/>
    </xf>
    <xf fontId="38" fillId="20" borderId="8" xfId="0">
      <alignment horizontal="center" vertical="center"/>
    </xf>
    <xf numFmtId="0" fontId="38" fillId="12" borderId="1" xfId="0">
      <alignment horizontal="center" vertical="center" wrapText="true"/>
    </xf>
    <xf fontId="38" fillId="21" borderId="1" xfId="0">
      <alignment horizontal="center" vertical="center"/>
    </xf>
    <xf fontId="38" fillId="0" borderId="1" xfId="0">
      <alignment horizontal="left" vertical="bottom" wrapText="true"/>
    </xf>
    <xf fontId="38" fillId="0" borderId="1" xfId="0">
      <alignment horizontal="center" vertical="center"/>
    </xf>
    <xf fontId="4" fillId="0" borderId="1" xfId="0">
      <alignment vertical="center" wrapText="true"/>
    </xf>
    <xf numFmtId="0" fontId="38" fillId="0" borderId="8" xfId="0">
      <alignment horizontal="center" vertical="center" wrapText="true"/>
    </xf>
    <xf fontId="42" fillId="22" borderId="1" xfId="0">
      <alignment horizontal="center" vertical="center" wrapText="true"/>
    </xf>
    <xf fontId="43" fillId="22" borderId="1" xfId="0">
      <alignment horizontal="center" vertical="center" wrapText="true"/>
    </xf>
    <xf fontId="43" fillId="22" borderId="1" xfId="0">
      <alignment vertical="center" wrapText="true"/>
    </xf>
    <xf fontId="43" fillId="22" borderId="1" xfId="0">
      <alignment horizontal="left" vertical="center" wrapText="true"/>
    </xf>
    <xf fontId="44" fillId="23" borderId="1" xfId="0">
      <alignment vertical="center"/>
    </xf>
    <xf fontId="45" fillId="16" borderId="1" xfId="0">
      <alignment horizontal="center" vertical="center" wrapText="false"/>
    </xf>
    <xf fontId="31" fillId="16" borderId="1" xfId="0">
      <alignment vertical="center" wrapText="true"/>
    </xf>
    <xf fontId="31" fillId="16" borderId="1" xfId="0">
      <alignment vertical="center"/>
    </xf>
    <xf fontId="31" fillId="24" borderId="1" xfId="0">
      <alignment vertical="center" wrapText="true"/>
    </xf>
    <xf fontId="31" fillId="24" borderId="1" xfId="0">
      <alignment horizontal="left" vertical="center" wrapText="true"/>
    </xf>
    <xf fontId="46" fillId="9" borderId="1" xfId="0">
      <alignment vertical="center" wrapText="true"/>
    </xf>
    <xf fontId="46" fillId="14" borderId="1" xfId="0">
      <alignment vertical="center" wrapText="true"/>
    </xf>
    <xf numFmtId="0" fontId="31" fillId="16" borderId="1" xfId="0">
      <alignment horizontal="left" vertical="center" wrapText="true"/>
    </xf>
    <xf numFmtId="0" fontId="46" fillId="9" borderId="1" xfId="0">
      <alignment vertical="center" wrapText="true"/>
    </xf>
    <xf fontId="31" fillId="16" borderId="1" xfId="0">
      <alignment vertical="center"/>
    </xf>
    <xf fontId="45" fillId="16" borderId="1" xfId="0">
      <alignment horizontal="left" vertical="center" wrapText="true"/>
    </xf>
    <xf fontId="31" fillId="24" borderId="1" xfId="0">
      <alignment vertical="center"/>
    </xf>
    <xf fontId="46" fillId="9" borderId="1" xfId="0">
      <alignment vertical="center"/>
    </xf>
    <xf fontId="31" fillId="16" borderId="1" xfId="0">
      <alignment horizontal="left" vertical="center"/>
    </xf>
    <xf fontId="47" fillId="25" borderId="1" xfId="0">
      <alignment vertical="center"/>
    </xf>
    <xf fontId="45" fillId="16" borderId="1" xfId="0">
      <alignment vertical="center" wrapText="true"/>
    </xf>
    <xf fontId="45" fillId="16" borderId="1" xfId="0">
      <alignment vertical="center"/>
    </xf>
    <xf fontId="45" fillId="24" borderId="1" xfId="0">
      <alignment vertical="center" wrapText="true"/>
    </xf>
    <xf fontId="45" fillId="16" borderId="1" xfId="0">
      <alignment vertical="center"/>
    </xf>
    <xf fontId="46" fillId="0" borderId="1" xfId="0">
      <alignment vertical="center" wrapText="true"/>
    </xf>
    <xf numFmtId="0" fontId="31" fillId="24" borderId="1" xfId="0">
      <alignment vertical="center" wrapText="true"/>
    </xf>
    <xf numFmtId="0" fontId="31" fillId="16" borderId="1" xfId="0">
      <alignment vertical="center" wrapText="true"/>
    </xf>
    <xf fontId="48" fillId="24" borderId="1" xfId="0">
      <alignment vertical="center"/>
    </xf>
    <xf fontId="45" fillId="24" borderId="1" xfId="0">
      <alignment vertical="center"/>
    </xf>
    <xf fontId="45" fillId="24" borderId="1" xfId="0">
      <alignment vertical="center"/>
    </xf>
    <xf numFmtId="0" fontId="45" fillId="16" borderId="1" xfId="0">
      <alignment horizontal="left" vertical="center" wrapText="true"/>
    </xf>
    <xf fontId="49" fillId="9" borderId="1" xfId="0">
      <alignment vertical="center" wrapText="true"/>
    </xf>
    <xf fontId="45" fillId="16" borderId="1" xfId="0">
      <alignment horizontal="left" vertical="center" wrapText="false"/>
    </xf>
    <xf fontId="49" fillId="0" borderId="1" xfId="0">
      <alignment vertical="center" wrapText="true"/>
    </xf>
    <xf fontId="45" fillId="26" borderId="1" xfId="0">
      <alignment horizontal="center" vertical="center" wrapText="false"/>
    </xf>
    <xf fontId="31" fillId="26" borderId="1" xfId="0">
      <alignment vertical="center" wrapText="true"/>
    </xf>
    <xf fontId="31" fillId="26" borderId="1" xfId="0">
      <alignment vertical="center"/>
    </xf>
    <xf fontId="31" fillId="15" borderId="1" xfId="0">
      <alignment vertical="center" wrapText="true"/>
    </xf>
    <xf fontId="31" fillId="26" borderId="1" xfId="0">
      <alignment horizontal="left" vertical="center" wrapText="true"/>
    </xf>
    <xf fontId="49" fillId="26" borderId="1" xfId="0">
      <alignment vertical="center" wrapText="true"/>
    </xf>
    <xf fontId="31" fillId="15" borderId="1" xfId="0">
      <alignment vertical="center"/>
    </xf>
    <xf numFmtId="0" fontId="31" fillId="16" borderId="1" xfId="0">
      <alignment horizontal="left" vertical="center"/>
    </xf>
    <xf numFmtId="0" fontId="31" fillId="15" borderId="1" xfId="0">
      <alignment vertical="center" wrapText="true"/>
    </xf>
    <xf fontId="46" fillId="26" borderId="1" xfId="0">
      <alignment vertical="center" wrapText="true"/>
    </xf>
    <xf numFmtId="0" fontId="45" fillId="24" borderId="1" xfId="0">
      <alignment vertical="center" wrapText="true"/>
    </xf>
    <xf numFmtId="0" fontId="45" fillId="16" borderId="1" xfId="0">
      <alignment vertical="center" wrapText="true"/>
    </xf>
    <xf fontId="45" fillId="16" borderId="1" xfId="0">
      <alignment horizontal="left" vertical="center"/>
    </xf>
    <xf fontId="31" fillId="27" borderId="1" xfId="0">
      <alignment horizontal="left" vertical="center" wrapText="true"/>
    </xf>
    <xf fontId="31" fillId="16" borderId="1" xfId="0">
      <alignment horizontal="center" vertical="center" wrapText="false"/>
    </xf>
    <xf fontId="31" fillId="16" borderId="1" xfId="0">
      <alignment/>
    </xf>
    <xf fontId="31" fillId="24" borderId="1" xfId="0">
      <alignment/>
    </xf>
    <xf fontId="45" fillId="24" borderId="1" xfId="0">
      <alignment/>
    </xf>
    <xf fontId="31" fillId="27" borderId="1" xfId="0">
      <alignment horizontal="left" vertical="center"/>
    </xf>
    <xf numFmtId="0" fontId="45" fillId="16" borderId="1" xfId="0">
      <alignment horizontal="left" vertical="center"/>
    </xf>
    <xf numFmtId="0" fontId="31" fillId="16" borderId="1" xfId="0">
      <alignment horizontal="left" vertical="bottom"/>
    </xf>
    <xf fontId="31" fillId="16" borderId="1" xfId="0">
      <alignment vertical="bottom"/>
    </xf>
    <xf fontId="45" fillId="24" borderId="1" xfId="0">
      <alignment horizontal="center" vertical="center" wrapText="false"/>
    </xf>
    <xf fontId="45" fillId="16" borderId="1" xfId="0">
      <alignment vertical="bottom"/>
    </xf>
    <xf fontId="31" fillId="27" borderId="1" xfId="0">
      <alignment vertical="center"/>
    </xf>
    <xf numFmtId="0" fontId="31" fillId="16" borderId="1" xfId="0">
      <alignment vertical="center"/>
    </xf>
    <xf numFmtId="0" fontId="45" fillId="16" borderId="1" xfId="0">
      <alignment vertical="center"/>
    </xf>
    <xf fontId="31" fillId="16" borderId="1" xfId="0">
      <alignment vertical="center"/>
    </xf>
    <xf fontId="31" fillId="16" borderId="1" xfId="0">
      <alignment horizontal="center" vertical="center"/>
    </xf>
    <xf numFmtId="0" fontId="45" fillId="24" borderId="1" xfId="0">
      <alignment horizontal="left" vertical="center"/>
    </xf>
    <xf fontId="45" fillId="24" borderId="1" xfId="0">
      <alignment horizontal="left" vertical="center"/>
    </xf>
    <xf fontId="45" fillId="24" borderId="1" xfId="0">
      <alignment horizontal="left" vertical="center" wrapText="true"/>
    </xf>
    <xf fontId="45" fillId="24" borderId="1" xfId="0">
      <alignment vertical="center" wrapText="false"/>
    </xf>
    <xf numFmtId="0" fontId="45" fillId="24" borderId="1" xfId="0">
      <alignment vertical="center"/>
    </xf>
    <xf fontId="45" fillId="27" borderId="1" xfId="0">
      <alignment horizontal="left" vertical="center"/>
    </xf>
    <xf numFmtId="0" fontId="45" fillId="16" borderId="1" xfId="0">
      <alignment vertical="center"/>
    </xf>
    <xf fontId="45" fillId="16" borderId="1" xfId="0">
      <alignment horizontal="center" vertical="center"/>
    </xf>
    <xf fontId="50" fillId="0" borderId="0" xfId="0">
      <alignment vertical="center"/>
    </xf>
    <xf fontId="0" fillId="0" borderId="1" xfId="0">
      <alignment horizontal="left" vertical="center"/>
    </xf>
    <xf fontId="0" fillId="0" borderId="1" xfId="0">
      <alignment horizontal="left" vertical="center" wrapText="true"/>
    </xf>
    <xf fontId="0" fillId="0" borderId="9" xfId="0">
      <alignment vertical="center"/>
    </xf>
    <xf fontId="0" fillId="0" borderId="24" xfId="0">
      <alignment vertical="center"/>
    </xf>
    <xf fontId="0" fillId="0" borderId="16" xfId="0">
      <alignment vertical="center"/>
    </xf>
    <xf fontId="0" fillId="0" borderId="25" xfId="0">
      <alignment vertical="center"/>
    </xf>
    <xf fontId="38" fillId="0" borderId="1" xfId="0">
      <alignment vertical="center"/>
    </xf>
    <xf fontId="0" fillId="0" borderId="26" xfId="0">
      <alignment vertical="center"/>
    </xf>
    <xf fontId="0" fillId="0" borderId="26" xfId="0">
      <alignment vertical="center" wrapText="true"/>
    </xf>
    <xf fontId="38" fillId="0" borderId="26" xfId="0">
      <alignment vertical="bottom" wrapText="true"/>
    </xf>
    <xf fontId="5" fillId="0" borderId="9" xfId="0">
      <alignment horizontal="center" vertical="center"/>
    </xf>
    <xf fontId="5" fillId="0" borderId="1" xfId="0">
      <alignment horizontal="center" vertical="center"/>
    </xf>
    <xf fontId="51" fillId="2" borderId="1" xfId="0">
      <alignment horizontal="center" vertical="center"/>
    </xf>
    <xf fontId="52" fillId="2" borderId="1" xfId="0">
      <alignment horizontal="center" vertical="center"/>
    </xf>
    <xf fontId="53" fillId="2" borderId="4" xfId="0">
      <alignment horizontal="center" vertical="center"/>
    </xf>
    <xf fontId="51" fillId="2" borderId="4" xfId="0">
      <alignment horizontal="center" vertical="center"/>
    </xf>
    <xf fontId="51" fillId="2" borderId="3" xfId="0">
      <alignment horizontal="center" vertical="center"/>
    </xf>
    <xf fontId="51" fillId="2" borderId="0" xfId="0">
      <alignment horizontal="center" vertical="center"/>
    </xf>
    <xf fontId="52" fillId="2" borderId="0" xfId="0">
      <alignment horizontal="center" vertical="center"/>
    </xf>
    <xf fontId="54" fillId="3" borderId="20" xfId="0">
      <alignment vertical="center"/>
    </xf>
    <xf fontId="54" fillId="3" borderId="23" xfId="0">
      <alignment vertical="center"/>
    </xf>
    <xf fontId="54" fillId="3" borderId="3" xfId="0">
      <alignment vertical="center"/>
    </xf>
    <xf fontId="34" fillId="28" borderId="9" xfId="0">
      <alignment vertical="center" wrapText="true"/>
    </xf>
    <xf fontId="4" fillId="29" borderId="1" xfId="0">
      <alignment horizontal="center" vertical="center" wrapText="false"/>
    </xf>
    <xf fontId="4" fillId="29" borderId="9" xfId="0">
      <alignment horizontal="center" vertical="center"/>
    </xf>
    <xf fontId="54" fillId="30" borderId="1" xfId="0">
      <alignment vertical="center"/>
    </xf>
    <xf fontId="54" fillId="20" borderId="1" xfId="0">
      <alignment vertical="center"/>
    </xf>
    <xf fontId="54" fillId="0" borderId="1" xfId="0">
      <alignment vertical="center"/>
    </xf>
    <xf fontId="4" fillId="6" borderId="1" xfId="0">
      <alignment vertical="center" wrapText="true"/>
    </xf>
    <xf fontId="0" fillId="0" borderId="27" xfId="0">
      <alignment vertical="center"/>
    </xf>
    <xf fontId="0" fillId="0" borderId="28" xfId="0">
      <alignment vertical="center"/>
    </xf>
    <xf fontId="15" fillId="28" borderId="9" xfId="0">
      <alignment vertical="center" wrapText="true"/>
    </xf>
    <xf fontId="54" fillId="0" borderId="0" xfId="0">
      <alignment vertical="center"/>
    </xf>
    <xf fontId="15" fillId="29" borderId="9" xfId="0">
      <alignment vertical="center" wrapText="true"/>
    </xf>
    <xf fontId="0" fillId="0" borderId="29" xfId="0">
      <alignment vertical="center"/>
    </xf>
    <xf fontId="5" fillId="3" borderId="30" xfId="0">
      <alignment vertical="center"/>
    </xf>
    <xf fontId="5" fillId="3" borderId="28" xfId="0">
      <alignment vertical="center"/>
    </xf>
    <xf fontId="54" fillId="3" borderId="4" xfId="0">
      <alignment vertical="center"/>
    </xf>
    <xf fontId="15" fillId="28" borderId="31" xfId="0">
      <alignment vertical="center" wrapText="true"/>
    </xf>
    <xf fontId="4" fillId="29" borderId="31" xfId="0">
      <alignment horizontal="center" vertical="center"/>
    </xf>
    <xf fontId="19" fillId="20" borderId="28" xfId="0">
      <alignment/>
    </xf>
    <xf fontId="15" fillId="29" borderId="31" xfId="0">
      <alignment vertical="center" wrapText="true"/>
    </xf>
    <xf fontId="19" fillId="20" borderId="29" xfId="0">
      <alignment/>
    </xf>
    <xf fontId="54" fillId="28" borderId="31" xfId="0">
      <alignment vertical="center"/>
    </xf>
    <xf numFmtId="0" fontId="54" fillId="30" borderId="1" xfId="0">
      <alignment vertical="center"/>
    </xf>
    <xf fontId="54" fillId="28" borderId="9" xfId="0">
      <alignment vertical="center"/>
    </xf>
    <xf fontId="54" fillId="29" borderId="9" xfId="0">
      <alignment vertical="center"/>
    </xf>
    <xf fontId="54" fillId="30" borderId="1" xfId="0">
      <alignment vertical="center"/>
    </xf>
    <xf fontId="55" fillId="29" borderId="31" xfId="0">
      <alignment vertical="center"/>
    </xf>
    <xf fontId="4" fillId="29" borderId="31" xfId="0">
      <alignment horizontal="center" vertical="center" wrapText="false"/>
    </xf>
    <xf fontId="54" fillId="0" borderId="1" xfId="0">
      <alignment vertical="center"/>
    </xf>
    <xf fontId="54" fillId="3" borderId="1" xfId="0">
      <alignment vertical="center"/>
    </xf>
    <xf fontId="55" fillId="28" borderId="9" xfId="0">
      <alignment vertical="center"/>
    </xf>
    <xf fontId="30" fillId="0" borderId="1" xfId="0">
      <alignment vertical="center"/>
    </xf>
    <xf fontId="54" fillId="3" borderId="30" xfId="0">
      <alignment vertical="center"/>
    </xf>
    <xf fontId="54" fillId="3" borderId="28" xfId="0">
      <alignment vertical="center"/>
    </xf>
    <xf fontId="54" fillId="29" borderId="31" xfId="0">
      <alignment vertical="center"/>
    </xf>
    <xf fontId="56" fillId="29" borderId="9" xfId="0">
      <alignment vertical="center"/>
    </xf>
    <xf fontId="4" fillId="31" borderId="31" xfId="0">
      <alignment horizontal="center" vertical="center" wrapText="false"/>
    </xf>
    <xf fontId="5" fillId="3" borderId="27" xfId="0">
      <alignment vertical="center"/>
    </xf>
    <xf fontId="57" fillId="28" borderId="31" xfId="0">
      <alignment vertical="center"/>
    </xf>
    <xf fontId="57" fillId="28" borderId="9" xfId="0">
      <alignment vertical="center"/>
    </xf>
    <xf fontId="56" fillId="29" borderId="31" xfId="0">
      <alignment vertical="center"/>
    </xf>
    <xf fontId="56" fillId="3" borderId="3" xfId="0">
      <alignment vertical="center"/>
    </xf>
    <xf fontId="56" fillId="3" borderId="1" xfId="0">
      <alignment vertical="center"/>
    </xf>
    <xf fontId="54" fillId="29" borderId="1" xfId="0">
      <alignment vertical="center"/>
    </xf>
    <xf fontId="55" fillId="28" borderId="2" xfId="0">
      <alignment vertical="center"/>
    </xf>
    <xf fontId="0" fillId="0" borderId="32" xfId="0">
      <alignment vertical="center"/>
    </xf>
    <xf fontId="0" fillId="0" borderId="33" xfId="0">
      <alignment vertical="center"/>
    </xf>
    <xf fontId="55" fillId="28" borderId="31" xfId="0">
      <alignment vertical="center"/>
    </xf>
    <xf fontId="0" fillId="0" borderId="34" xfId="0">
      <alignment vertical="center"/>
    </xf>
    <xf fontId="55" fillId="3" borderId="3" xfId="0">
      <alignment vertical="center"/>
    </xf>
    <xf fontId="55" fillId="3" borderId="1" xfId="0">
      <alignment vertical="center"/>
    </xf>
    <xf fontId="57" fillId="3" borderId="1" xfId="0">
      <alignment vertical="center"/>
    </xf>
    <xf fontId="58" fillId="28" borderId="9" xfId="0">
      <alignment vertical="center"/>
    </xf>
    <xf fontId="59" fillId="29" borderId="31" xfId="0">
      <alignment horizontal="center" vertical="center" wrapText="false"/>
    </xf>
    <xf fontId="59" fillId="29" borderId="9" xfId="0">
      <alignment horizontal="center" vertical="center"/>
    </xf>
    <xf fontId="55" fillId="30" borderId="1" xfId="0">
      <alignment vertical="center"/>
    </xf>
    <xf fontId="60" fillId="0" borderId="1" xfId="0">
      <alignment vertical="center"/>
    </xf>
    <xf fontId="0" fillId="0" borderId="35" xfId="0">
      <alignment vertical="center"/>
    </xf>
    <xf fontId="54" fillId="3" borderId="9" xfId="0">
      <alignment vertical="center"/>
    </xf>
    <xf fontId="15" fillId="3" borderId="1" xfId="0">
      <alignment vertical="center"/>
    </xf>
    <xf fontId="54" fillId="29" borderId="18" xfId="0">
      <alignment vertical="center"/>
    </xf>
    <xf fontId="4" fillId="29" borderId="2" xfId="0">
      <alignment horizontal="center" vertical="center" wrapText="false"/>
    </xf>
    <xf fontId="34" fillId="3" borderId="1" xfId="0">
      <alignment/>
    </xf>
    <xf fontId="55" fillId="3" borderId="9" xfId="0">
      <alignment vertical="center"/>
    </xf>
    <xf fontId="15" fillId="3" borderId="3" xfId="0">
      <alignment vertical="center"/>
    </xf>
    <xf fontId="54" fillId="29" borderId="36" xfId="0">
      <alignment vertical="center"/>
    </xf>
    <xf fontId="54" fillId="3" borderId="15" xfId="0">
      <alignment vertical="center"/>
    </xf>
    <xf fontId="54" fillId="3" borderId="1" xfId="0">
      <alignment vertical="center"/>
    </xf>
    <xf fontId="61" fillId="0" borderId="0" xfId="0">
      <alignment vertical="center" wrapText="false"/>
    </xf>
    <xf fontId="62" fillId="2" borderId="1" xfId="0">
      <alignment horizontal="center" vertical="center"/>
    </xf>
    <xf fontId="62" fillId="2" borderId="9" xfId="0">
      <alignment horizontal="center" vertical="center"/>
    </xf>
    <xf fontId="63" fillId="2" borderId="9" xfId="0">
      <alignment horizontal="center" vertical="center" wrapText="true"/>
    </xf>
    <xf fontId="62" fillId="2" borderId="9" xfId="0">
      <alignment horizontal="center" vertical="center" wrapText="true"/>
    </xf>
    <xf fontId="62" fillId="2" borderId="31" xfId="0">
      <alignment horizontal="center" vertical="center" wrapText="true"/>
    </xf>
    <xf fontId="64" fillId="2" borderId="37" xfId="0">
      <alignment horizontal="center" vertical="center" wrapText="true"/>
    </xf>
    <xf fontId="62" fillId="32" borderId="37" xfId="0">
      <alignment horizontal="center" vertical="center" wrapText="true"/>
    </xf>
    <xf fontId="62" fillId="33" borderId="37" xfId="0">
      <alignment horizontal="center" vertical="center" wrapText="true"/>
    </xf>
    <xf fontId="65" fillId="33" borderId="15" xfId="0">
      <alignment horizontal="center" vertical="center" wrapText="true"/>
    </xf>
    <xf fontId="62" fillId="33" borderId="0" xfId="0">
      <alignment horizontal="center" vertical="center" wrapText="true"/>
    </xf>
    <xf fontId="66" fillId="0" borderId="3" xfId="0">
      <alignment vertical="center"/>
    </xf>
    <xf fontId="66" fillId="0" borderId="15" xfId="0">
      <alignment vertical="center"/>
    </xf>
    <xf numFmtId="9" fontId="66" fillId="0" borderId="15" xfId="0">
      <alignment horizontal="center" vertical="center"/>
    </xf>
    <xf fontId="66" fillId="0" borderId="9" xfId="0">
      <alignment vertical="center" wrapText="true"/>
    </xf>
    <xf fontId="66" fillId="0" borderId="31" xfId="0">
      <alignment horizontal="center" vertical="center" wrapText="false"/>
    </xf>
    <xf fontId="66" fillId="0" borderId="31" xfId="0">
      <alignment horizontal="center" vertical="center" wrapText="true"/>
    </xf>
    <xf fontId="66" fillId="0" borderId="1" xfId="0">
      <alignment horizontal="center" vertical="center" wrapText="true"/>
    </xf>
    <xf numFmtId="14" fontId="66" fillId="0" borderId="1" xfId="0">
      <alignment horizontal="center" vertical="center" wrapText="true"/>
    </xf>
    <xf fontId="66" fillId="0" borderId="1" xfId="0">
      <alignment vertical="center"/>
    </xf>
    <xf fontId="0" fillId="0" borderId="38" xfId="0">
      <alignment vertical="center"/>
    </xf>
    <xf fontId="0" fillId="0" borderId="39" xfId="0">
      <alignment vertical="center"/>
    </xf>
    <xf fontId="66" fillId="0" borderId="1" xfId="0">
      <alignment horizontal="center" vertical="center"/>
    </xf>
    <xf numFmtId="14" fontId="66" fillId="0" borderId="1" xfId="0">
      <alignment horizontal="center" vertical="center"/>
    </xf>
    <xf fontId="5" fillId="0" borderId="38" xfId="0">
      <alignment vertical="center"/>
    </xf>
    <xf fontId="54" fillId="0" borderId="28" xfId="0">
      <alignment vertical="center"/>
    </xf>
    <xf fontId="0" fillId="0" borderId="40" xfId="0">
      <alignment vertical="center"/>
    </xf>
    <xf fontId="66" fillId="0" borderId="9" xfId="0">
      <alignment vertical="center"/>
    </xf>
    <xf fontId="66" fillId="0" borderId="15" xfId="0">
      <alignment vertical="center" wrapText="true"/>
    </xf>
    <xf fontId="66" fillId="0" borderId="41" xfId="0">
      <alignment horizontal="center" vertical="center" wrapText="false"/>
    </xf>
    <xf fontId="5" fillId="0" borderId="28" xfId="0">
      <alignment vertical="center"/>
    </xf>
    <xf fontId="66" fillId="0" borderId="31" xfId="0">
      <alignment vertical="center" wrapText="true"/>
    </xf>
    <xf fontId="66" fillId="0" borderId="1" xfId="0">
      <alignment vertical="center" wrapText="true"/>
    </xf>
    <xf numFmtId="9" fontId="66" fillId="0" borderId="37" xfId="0">
      <alignment horizontal="center" vertical="center"/>
    </xf>
    <xf numFmtId="300" fontId="66" fillId="0" borderId="31" xfId="0">
      <alignment horizontal="center" vertical="center" wrapText="true"/>
    </xf>
    <xf numFmtId="9" fontId="66" fillId="0" borderId="1" xfId="0">
      <alignment vertical="center"/>
    </xf>
    <xf numFmtId="9" fontId="66" fillId="0" borderId="9" xfId="0">
      <alignment horizontal="center" vertical="center"/>
    </xf>
    <xf fontId="66" fillId="0" borderId="28" xfId="0">
      <alignment vertical="center"/>
    </xf>
    <xf fontId="66" fillId="0" borderId="31" xfId="0">
      <alignment vertical="center"/>
    </xf>
    <xf fontId="66" fillId="0" borderId="1" xfId="0">
      <alignment vertical="center"/>
    </xf>
    <xf numFmtId="9" fontId="66" fillId="0" borderId="1" xfId="0">
      <alignment horizontal="center" vertical="center"/>
    </xf>
    <xf fontId="66" fillId="0" borderId="18" xfId="0">
      <alignment vertical="center" wrapText="true"/>
    </xf>
    <xf fontId="66" fillId="0" borderId="42" xfId="0">
      <alignment horizontal="center" vertical="center" wrapText="false"/>
    </xf>
    <xf fontId="5" fillId="0" borderId="1" xfId="0">
      <alignment vertical="center"/>
    </xf>
    <xf fontId="66" fillId="0" borderId="4" xfId="0">
      <alignment vertical="center"/>
    </xf>
    <xf numFmtId="9" fontId="66" fillId="0" borderId="31" xfId="0">
      <alignment horizontal="center" vertical="center"/>
    </xf>
    <xf fontId="66" fillId="0" borderId="37" xfId="0">
      <alignment vertical="center"/>
    </xf>
    <xf fontId="0" fillId="0" borderId="10" xfId="0">
      <alignment vertical="center"/>
    </xf>
    <xf numFmtId="9" fontId="66" fillId="0" borderId="9" xfId="0">
      <alignment horizontal="center" vertical="center" wrapText="true"/>
    </xf>
    <xf fontId="66" fillId="0" borderId="41" xfId="0">
      <alignment vertical="center"/>
    </xf>
    <xf numFmtId="9" fontId="66" fillId="0" borderId="41" xfId="0">
      <alignment horizontal="center" vertical="center"/>
    </xf>
    <xf fontId="66" fillId="0" borderId="41" xfId="0">
      <alignment vertical="center" wrapText="true"/>
    </xf>
    <xf fontId="67" fillId="0" borderId="0" xfId="0">
      <alignment horizontal="center" vertical="center" wrapText="false"/>
    </xf>
    <xf fontId="37" fillId="0" borderId="0" xfId="0">
      <alignment vertical="bottom"/>
    </xf>
    <xf fontId="37" fillId="0" borderId="1" xfId="0">
      <alignment vertical="bottom"/>
    </xf>
    <xf fontId="68" fillId="0" borderId="1" xfId="0">
      <alignment horizontal="center" vertical="center"/>
    </xf>
    <xf fontId="68" fillId="0" borderId="0" xfId="0">
      <alignment horizontal="center" vertical="center"/>
    </xf>
    <xf fontId="68" fillId="0" borderId="43" xfId="0">
      <alignment horizontal="center" vertical="center"/>
    </xf>
    <xf fontId="0" fillId="0" borderId="44" xfId="0">
      <alignment vertical="center"/>
    </xf>
    <xf fontId="4" fillId="0" borderId="3" xfId="0">
      <alignment vertical="center" wrapText="true"/>
    </xf>
    <xf fontId="37" fillId="0" borderId="0" xfId="0">
      <alignment vertical="bottom" wrapText="true"/>
    </xf>
    <xf fontId="37" fillId="0" borderId="0" xfId="0">
      <alignment vertical="center" wrapText="true"/>
    </xf>
    <xf fontId="37" fillId="0" borderId="8" xfId="0">
      <alignment horizontal="center" vertical="center"/>
    </xf>
    <xf fontId="20" fillId="0" borderId="0" xfId="0">
      <alignment vertical="center"/>
    </xf>
    <xf fontId="37" fillId="0" borderId="9" xfId="0">
      <alignment horizontal="left" vertical="center" wrapText="true"/>
    </xf>
    <xf fontId="69" fillId="2" borderId="1" xfId="0">
      <alignment vertical="center"/>
    </xf>
    <xf fontId="69" fillId="2" borderId="1" xfId="0">
      <alignment horizontal="center" vertical="center"/>
    </xf>
    <xf fontId="5" fillId="20" borderId="10" xfId="0">
      <alignment vertical="center"/>
    </xf>
    <xf fontId="5" fillId="0" borderId="10" xfId="0">
      <alignment vertical="center"/>
    </xf>
    <xf fontId="5" fillId="20" borderId="1" xfId="0">
      <alignment vertical="center"/>
    </xf>
    <xf fontId="0" fillId="0" borderId="19" xfId="0">
      <alignment vertical="center" wrapText="true"/>
    </xf>
    <xf fontId="5" fillId="20" borderId="3" xfId="0">
      <alignment vertical="center"/>
    </xf>
    <xf fontId="30" fillId="0" borderId="1" xfId="0">
      <alignment vertical="center" wrapText="true"/>
    </xf>
    <xf fontId="5" fillId="0" borderId="0" xfId="0">
      <alignment vertical="center"/>
    </xf>
    <xf fontId="70" fillId="2" borderId="3" xfId="0">
      <alignment horizontal="center" vertical="center"/>
    </xf>
    <xf fontId="70" fillId="2" borderId="15" xfId="0">
      <alignment horizontal="center" vertical="center"/>
    </xf>
    <xf fontId="0" fillId="2" borderId="45" xfId="0">
      <alignment horizontal="center" vertical="center"/>
    </xf>
    <xf fontId="0" fillId="20" borderId="46" xfId="0">
      <alignment horizontal="center" vertical="center"/>
    </xf>
    <xf fontId="70" fillId="2" borderId="47" xfId="0">
      <alignment horizontal="center" vertical="center"/>
    </xf>
    <xf fontId="50" fillId="20" borderId="47" xfId="0">
      <alignment vertical="center"/>
    </xf>
    <xf fontId="50" fillId="20" borderId="47" xfId="0">
      <alignment horizontal="center" vertical="center"/>
    </xf>
    <xf fontId="0" fillId="0" borderId="46" xfId="0">
      <alignment vertical="center"/>
    </xf>
    <xf fontId="0" fillId="0" borderId="47" xfId="0">
      <alignment horizontal="left" vertical="center"/>
    </xf>
    <xf fontId="0" fillId="0" borderId="47" xfId="0">
      <alignment vertical="center"/>
    </xf>
    <xf fontId="0" fillId="0" borderId="48" xfId="0">
      <alignment vertical="center"/>
    </xf>
    <xf fontId="0" fillId="20" borderId="1" xfId="0">
      <alignment vertical="center"/>
    </xf>
    <xf fontId="0" fillId="20" borderId="47" xfId="0">
      <alignment vertical="center"/>
    </xf>
    <xf fontId="0" fillId="20" borderId="8" xfId="0">
      <alignment vertical="center"/>
    </xf>
    <xf fontId="0" fillId="0" borderId="45" xfId="0">
      <alignment vertical="center"/>
    </xf>
    <xf fontId="0" fillId="0" borderId="3" xfId="0">
      <alignment vertical="center"/>
    </xf>
    <xf fontId="0" fillId="0" borderId="49" xfId="0">
      <alignment vertical="center"/>
    </xf>
    <xf fontId="0" fillId="0" borderId="1" xfId="0">
      <alignment vertical="center" wrapText="true"/>
    </xf>
    <xf fontId="41" fillId="24" borderId="0" xfId="0">
      <alignment horizontal="center" vertical="center" wrapText="true"/>
    </xf>
    <xf fontId="40" fillId="24" borderId="1" xfId="0">
      <alignment horizontal="center" vertical="center"/>
    </xf>
    <xf fontId="38" fillId="16" borderId="20" xfId="0">
      <alignment vertical="center" wrapText="true"/>
    </xf>
    <xf fontId="71" fillId="24" borderId="20" xfId="0">
      <alignment horizontal="center" vertical="center" wrapText="true"/>
    </xf>
    <xf fontId="71" fillId="24" borderId="8" xfId="0">
      <alignment horizontal="center" vertical="center"/>
    </xf>
    <xf numFmtId="0" fontId="71" fillId="24" borderId="1" xfId="0">
      <alignment horizontal="center" vertical="center" wrapText="true"/>
    </xf>
    <xf fontId="71" fillId="24" borderId="1" xfId="0">
      <alignment horizontal="center" vertical="center"/>
    </xf>
    <xf numFmtId="0" fontId="38" fillId="26" borderId="3" xfId="0">
      <alignment horizontal="center" vertical="center" wrapText="true"/>
    </xf>
    <xf numFmtId="0" fontId="38" fillId="0" borderId="0" xfId="0">
      <alignment vertical="center" wrapText="true"/>
    </xf>
    <xf fontId="72" fillId="20" borderId="43" xfId="0">
      <alignment horizontal="center" vertical="center" wrapText="true"/>
    </xf>
    <xf fontId="72" fillId="20" borderId="0" xfId="0">
      <alignment horizontal="center" vertical="center" wrapText="true"/>
    </xf>
    <xf fontId="73" fillId="20" borderId="0" xfId="0">
      <alignment vertical="center" wrapText="true"/>
    </xf>
    <xf numFmtId="301" fontId="74" fillId="20" borderId="0" xfId="0">
      <alignment horizontal="center" vertical="center" wrapText="true"/>
    </xf>
    <xf fontId="74" fillId="20" borderId="0" xfId="0">
      <alignment horizontal="center" vertical="center" wrapText="true"/>
    </xf>
    <xf fontId="75" fillId="20" borderId="0" xfId="0">
      <alignment horizontal="center" vertical="bottom"/>
    </xf>
    <xf fontId="0" fillId="0" borderId="43" xfId="0">
      <alignment vertical="center"/>
    </xf>
    <xf fontId="0" fillId="0" borderId="50" xfId="0">
      <alignment vertical="center"/>
    </xf>
    <xf fontId="20" fillId="30" borderId="0" xfId="0">
      <alignment horizontal="left" vertical="center"/>
    </xf>
    <xf fontId="72" fillId="34" borderId="1" xfId="0">
      <alignment horizontal="center" vertical="center" wrapText="true"/>
    </xf>
    <xf fontId="73" fillId="0" borderId="1" xfId="0">
      <alignment vertical="center" wrapText="true"/>
    </xf>
    <xf numFmtId="301" fontId="74" fillId="34" borderId="1" xfId="0">
      <alignment horizontal="center" vertical="center" wrapText="true"/>
    </xf>
    <xf fontId="74" fillId="34" borderId="1" xfId="0">
      <alignment horizontal="center" vertical="center" wrapText="true"/>
    </xf>
    <xf fontId="75" fillId="34" borderId="1" xfId="0">
      <alignment horizontal="center" vertical="bottom"/>
    </xf>
    <xf numFmtId="0" fontId="0" fillId="0" borderId="1" xfId="0">
      <alignment vertical="center"/>
    </xf>
    <xf fontId="76" fillId="0" borderId="1" xfId="0">
      <alignment horizontal="left" vertical="center" wrapText="true"/>
    </xf>
    <xf fontId="30" fillId="20" borderId="1" xfId="0">
      <alignment horizontal="center" vertical="center" wrapText="true"/>
    </xf>
    <xf fontId="5" fillId="35" borderId="1" xfId="0">
      <alignment horizontal="center" vertical="center" wrapText="true"/>
    </xf>
    <xf fontId="5" fillId="35" borderId="1" xfId="0">
      <alignment horizontal="center" vertical="center"/>
    </xf>
    <xf fontId="5" fillId="35" borderId="10" xfId="0">
      <alignment horizontal="center" vertical="center" wrapText="true"/>
    </xf>
    <xf fontId="77" fillId="0" borderId="10" xfId="0">
      <alignment vertical="center"/>
    </xf>
    <xf numFmtId="301" fontId="78" fillId="36" borderId="1" xfId="0">
      <alignment horizontal="center" vertical="center"/>
    </xf>
    <xf fontId="78" fillId="36" borderId="1" xfId="0">
      <alignment horizontal="center" vertical="center"/>
    </xf>
    <xf fontId="78" fillId="36" borderId="1" xfId="0">
      <alignment horizontal="center" vertical="center" wrapText="true"/>
    </xf>
    <xf fontId="79" fillId="6" borderId="1" xfId="0">
      <alignment vertical="bottom"/>
    </xf>
    <xf fontId="5" fillId="35" borderId="3" xfId="0">
      <alignment horizontal="center" vertical="center"/>
    </xf>
    <xf fontId="76" fillId="0" borderId="1" xfId="0">
      <alignment horizontal="left" vertical="center"/>
    </xf>
    <xf fontId="79" fillId="0" borderId="1" xfId="0">
      <alignment vertical="center"/>
    </xf>
    <xf fontId="80" fillId="0" borderId="1" xfId="0">
      <alignment vertical="center"/>
    </xf>
    <xf fontId="76" fillId="37" borderId="1" xfId="0">
      <alignment horizontal="left" vertical="center" wrapText="true"/>
    </xf>
    <xf fontId="5" fillId="0" borderId="1" xfId="0">
      <alignment horizontal="left" vertical="center" wrapText="true"/>
    </xf>
    <xf fontId="80" fillId="0" borderId="10" xfId="0">
      <alignment vertical="center"/>
    </xf>
    <xf fontId="80" fillId="0" borderId="10" xfId="0">
      <alignment vertical="center" wrapText="true"/>
    </xf>
    <xf fontId="77" fillId="0" borderId="10" xfId="0">
      <alignment vertical="center" wrapText="true"/>
    </xf>
    <xf numFmtId="301" fontId="78" fillId="6" borderId="1" xfId="0">
      <alignment horizontal="center" vertical="center" wrapText="true"/>
    </xf>
    <xf fontId="78" fillId="6" borderId="1" xfId="0">
      <alignment horizontal="center" vertical="center" wrapText="true"/>
    </xf>
    <xf numFmtId="2" fontId="77" fillId="0" borderId="10" xfId="0">
      <alignment horizontal="left" vertical="bottom"/>
    </xf>
    <xf numFmtId="301" fontId="78" fillId="6" borderId="1" xfId="0">
      <alignment horizontal="center" vertical="bottom"/>
    </xf>
    <xf numFmtId="2" fontId="78" fillId="6" borderId="1" xfId="0">
      <alignment horizontal="center" vertical="bottom"/>
    </xf>
    <xf fontId="78" fillId="6" borderId="1" xfId="0">
      <alignment horizontal="center" vertical="bottom"/>
    </xf>
    <xf numFmtId="4" fontId="81" fillId="36" borderId="1" xfId="0">
      <alignment horizontal="center" vertical="bottom"/>
    </xf>
    <xf numFmtId="301" fontId="78" fillId="6" borderId="1" xfId="0">
      <alignment horizontal="center" vertical="center"/>
    </xf>
    <xf fontId="78" fillId="6" borderId="1" xfId="0">
      <alignment horizontal="center" vertical="center"/>
    </xf>
    <xf numFmtId="2" fontId="77" fillId="0" borderId="10" xfId="0">
      <alignment horizontal="left" vertical="center"/>
    </xf>
    <xf numFmtId="2" fontId="78" fillId="6" borderId="1" xfId="0">
      <alignment horizontal="center" vertical="center"/>
    </xf>
    <xf fontId="5" fillId="38" borderId="1" xfId="0">
      <alignment horizontal="center" vertical="center" wrapText="true"/>
    </xf>
    <xf fontId="5" fillId="38" borderId="1" xfId="0">
      <alignment horizontal="center" vertical="center"/>
    </xf>
    <xf fontId="5" fillId="38" borderId="10" xfId="0">
      <alignment horizontal="center" vertical="center" wrapText="true"/>
    </xf>
    <xf numFmtId="2" fontId="77" fillId="0" borderId="10" xfId="0">
      <alignment horizontal="left" vertical="center" wrapText="true"/>
    </xf>
    <xf numFmtId="2" fontId="78" fillId="6" borderId="1" xfId="0">
      <alignment horizontal="center" vertical="center" wrapText="true"/>
    </xf>
    <xf fontId="5" fillId="39" borderId="1" xfId="0">
      <alignment horizontal="center" vertical="center" wrapText="true"/>
    </xf>
    <xf fontId="5" fillId="39" borderId="1" xfId="0">
      <alignment horizontal="center" vertical="center"/>
    </xf>
    <xf fontId="5" fillId="39" borderId="10" xfId="0">
      <alignment horizontal="center" vertical="center" wrapText="true"/>
    </xf>
    <xf fontId="79" fillId="39" borderId="10" xfId="0">
      <alignment horizontal="center" vertical="center" wrapText="true"/>
    </xf>
    <xf numFmtId="301" fontId="78" fillId="36" borderId="10" xfId="0">
      <alignment horizontal="center" vertical="center"/>
    </xf>
    <xf fontId="78" fillId="36" borderId="10" xfId="0">
      <alignment horizontal="center" vertical="center"/>
    </xf>
    <xf fontId="82" fillId="39" borderId="1" xfId="0">
      <alignment horizontal="center" vertical="center"/>
    </xf>
    <xf fontId="79" fillId="39" borderId="1" xfId="0">
      <alignment horizontal="center" vertical="center"/>
    </xf>
    <xf numFmtId="301" fontId="78" fillId="6" borderId="10" xfId="0">
      <alignment horizontal="center" vertical="center"/>
    </xf>
    <xf fontId="78" fillId="6" borderId="10" xfId="0">
      <alignment horizontal="center" vertical="center"/>
    </xf>
    <xf numFmtId="2" fontId="78" fillId="6" borderId="10" xfId="0">
      <alignment horizontal="center" vertical="center"/>
    </xf>
    <xf fontId="5" fillId="40" borderId="1" xfId="0">
      <alignment horizontal="center" vertical="center" wrapText="true"/>
    </xf>
    <xf fontId="5" fillId="40" borderId="1" xfId="0">
      <alignment horizontal="center" vertical="center"/>
    </xf>
    <xf fontId="5" fillId="40" borderId="10" xfId="0">
      <alignment horizontal="center" vertical="center" wrapText="true"/>
    </xf>
    <xf fontId="5" fillId="36" borderId="10" xfId="0">
      <alignment horizontal="center" vertical="center" wrapText="true"/>
    </xf>
    <xf fontId="79" fillId="40" borderId="1" xfId="0">
      <alignment horizontal="center" vertical="center" wrapText="true"/>
    </xf>
    <xf numFmtId="301" fontId="5" fillId="6" borderId="10" xfId="0">
      <alignment horizontal="center" vertical="center" wrapText="true"/>
    </xf>
    <xf numFmtId="2" fontId="5" fillId="6" borderId="10" xfId="0">
      <alignment horizontal="center" vertical="center" wrapText="true"/>
    </xf>
    <xf numFmtId="301" fontId="0" fillId="0" borderId="0" xfId="0">
      <alignment vertical="center"/>
    </xf>
    <xf fontId="0" fillId="0" borderId="16" xfId="0">
      <alignment vertical="center" wrapText="true"/>
    </xf>
    <xf fontId="50" fillId="41" borderId="0" xfId="0">
      <alignment horizontal="center" vertical="center"/>
    </xf>
    <xf fontId="50" fillId="41" borderId="0" xfId="0">
      <alignment horizontal="center" vertical="center" wrapText="true"/>
    </xf>
    <xf fontId="50" fillId="29" borderId="0" xfId="0">
      <alignment horizontal="center" vertical="center"/>
    </xf>
    <xf fontId="0" fillId="29" borderId="43" xfId="0">
      <alignment horizontal="center" vertical="center"/>
    </xf>
    <xf fontId="0" fillId="29" borderId="50" xfId="0">
      <alignment vertical="center"/>
    </xf>
    <xf fontId="0" fillId="0" borderId="20" xfId="0">
      <alignment vertical="center"/>
    </xf>
    <xf fontId="0" fillId="0" borderId="3" xfId="0">
      <alignment vertical="center" wrapText="true"/>
    </xf>
    <xf fontId="0" fillId="29" borderId="1" xfId="0">
      <alignment vertical="center"/>
    </xf>
    <xf fontId="50" fillId="29" borderId="8" xfId="0">
      <alignment horizontal="center" vertical="center"/>
    </xf>
    <xf fontId="50" fillId="29" borderId="1" xfId="0">
      <alignment horizontal="center" vertical="center"/>
    </xf>
    <xf fontId="83" fillId="29" borderId="1" xfId="0">
      <alignment horizontal="center" vertical="center"/>
    </xf>
    <xf fontId="50" fillId="29" borderId="9" xfId="0">
      <alignment horizontal="center" vertical="center"/>
    </xf>
    <xf fontId="0" fillId="29" borderId="23" xfId="0">
      <alignment vertical="center"/>
    </xf>
    <xf fontId="0" fillId="29" borderId="3" xfId="0">
      <alignment vertical="center"/>
    </xf>
    <xf fontId="0" fillId="29" borderId="15" xfId="0">
      <alignment vertical="center"/>
    </xf>
    <xf fontId="0" fillId="29" borderId="8" xfId="0">
      <alignment vertical="center"/>
    </xf>
    <xf fontId="0" fillId="29" borderId="9" xfId="0">
      <alignment vertical="center"/>
    </xf>
    <xf fontId="0" fillId="0" borderId="51" xfId="0">
      <alignment vertical="center"/>
    </xf>
    <xf fontId="0" fillId="29" borderId="18" xfId="0">
      <alignment vertical="center"/>
    </xf>
    <xf fontId="50" fillId="29" borderId="10" xfId="0">
      <alignment horizontal="center" vertical="center"/>
    </xf>
    <xf fontId="0" fillId="0" borderId="15" xfId="0">
      <alignment vertical="center"/>
    </xf>
    <xf fontId="0" fillId="29" borderId="52" xfId="0">
      <alignment vertical="center"/>
    </xf>
    <xf fontId="0" fillId="0" borderId="20" xfId="0">
      <alignment vertical="center" wrapText="true"/>
    </xf>
    <xf fontId="50" fillId="29" borderId="1" xfId="0">
      <alignment vertical="center"/>
    </xf>
    <xf fontId="84" fillId="29" borderId="1" xfId="0">
      <alignment vertical="center" wrapText="true"/>
    </xf>
    <xf fontId="84" fillId="29" borderId="1" xfId="0">
      <alignment vertical="center"/>
    </xf>
    <xf fontId="84" fillId="29" borderId="3" xfId="0">
      <alignment vertical="center" wrapText="true"/>
    </xf>
    <xf fontId="84" fillId="29" borderId="15" xfId="0">
      <alignment vertical="center"/>
    </xf>
    <xf fontId="84" fillId="29" borderId="3" xfId="0">
      <alignment vertical="center"/>
    </xf>
    <xf fontId="50" fillId="29" borderId="3" xfId="0">
      <alignment horizontal="center" vertical="center"/>
    </xf>
    <xf fontId="0" fillId="0" borderId="0" xfId="0">
      <alignment horizontal="center" vertical="center"/>
    </xf>
    <xf fontId="0" fillId="18" borderId="0" xfId="0">
      <alignment horizontal="center" vertical="center"/>
    </xf>
    <xf numFmtId="0" fontId="30" fillId="42" borderId="0" xfId="0">
      <alignment horizontal="center" vertical="center"/>
    </xf>
    <xf fontId="5" fillId="0" borderId="53" xfId="0">
      <alignment vertical="center"/>
    </xf>
    <xf numFmtId="0" fontId="30" fillId="43" borderId="0" xfId="0">
      <alignment horizontal="center" vertical="center"/>
    </xf>
    <xf fontId="5" fillId="44" borderId="53" xfId="0">
      <alignment vertical="center"/>
    </xf>
    <xf numFmtId="0" fontId="85" fillId="42" borderId="0" xfId="0">
      <alignment horizontal="center" vertical="center"/>
    </xf>
    <xf numFmtId="0" fontId="85" fillId="43" borderId="0" xfId="0">
      <alignment horizontal="center" vertical="center"/>
    </xf>
    <xf fontId="5" fillId="45" borderId="0" xfId="0">
      <alignment vertical="center"/>
    </xf>
    <xf fontId="86" fillId="2" borderId="1" xfId="0">
      <alignment horizontal="center" vertical="center"/>
    </xf>
    <xf fontId="86" fillId="2" borderId="9" xfId="0">
      <alignment horizontal="center" vertical="center"/>
    </xf>
    <xf fontId="50" fillId="2" borderId="1" xfId="0">
      <alignment horizontal="center" vertical="center"/>
    </xf>
    <xf fontId="50" fillId="2" borderId="9" xfId="0">
      <alignment horizontal="center" vertical="center"/>
    </xf>
    <xf fontId="50" fillId="2" borderId="31" xfId="0">
      <alignment horizontal="center" vertical="center"/>
    </xf>
    <xf fontId="87" fillId="2" borderId="31" xfId="0">
      <alignment horizontal="center" vertical="center"/>
    </xf>
    <xf fontId="50" fillId="2" borderId="0" xfId="0">
      <alignment vertical="center"/>
    </xf>
    <xf fontId="5" fillId="3" borderId="3" xfId="0">
      <alignment horizontal="center" vertical="center"/>
    </xf>
    <xf fontId="5" fillId="3" borderId="3" xfId="0">
      <alignment vertical="center"/>
    </xf>
    <xf fontId="5" fillId="3" borderId="15" xfId="0">
      <alignment horizontal="center" vertical="center"/>
    </xf>
    <xf fontId="0" fillId="3" borderId="3" xfId="0">
      <alignment vertical="center"/>
    </xf>
    <xf fontId="0" fillId="3" borderId="15" xfId="0">
      <alignment vertical="center"/>
    </xf>
    <xf fontId="0" fillId="3" borderId="31" xfId="0">
      <alignment horizontal="left" vertical="center" wrapText="true"/>
    </xf>
    <xf fontId="0" fillId="3" borderId="9" xfId="0">
      <alignment horizontal="left" vertical="center" wrapText="true"/>
    </xf>
    <xf fontId="0" fillId="0" borderId="9" xfId="0">
      <alignment vertical="top" wrapText="true"/>
    </xf>
    <xf fontId="4" fillId="20" borderId="1" xfId="0">
      <alignment vertical="center" wrapText="true"/>
    </xf>
    <xf fontId="5" fillId="3" borderId="1" xfId="0">
      <alignment horizontal="center" vertical="center"/>
    </xf>
    <xf fontId="5" fillId="3" borderId="9" xfId="0">
      <alignment horizontal="center" vertical="center"/>
    </xf>
    <xf fontId="0" fillId="3" borderId="1" xfId="0">
      <alignment vertical="center" wrapText="true"/>
    </xf>
    <xf fontId="0" fillId="3" borderId="9" xfId="0">
      <alignment vertical="center"/>
    </xf>
    <xf fontId="0" fillId="3" borderId="31" xfId="0">
      <alignment horizontal="left" vertical="center"/>
    </xf>
    <xf fontId="0" fillId="0" borderId="9" xfId="0">
      <alignment vertical="center" wrapText="true"/>
    </xf>
    <xf fontId="0" fillId="3" borderId="9" xfId="0">
      <alignment horizontal="left" vertical="center"/>
    </xf>
    <xf fontId="19" fillId="3" borderId="1" xfId="0">
      <alignment vertical="center" wrapText="true"/>
    </xf>
    <xf numFmtId="4" fontId="0" fillId="3" borderId="31" xfId="0">
      <alignment horizontal="left" vertical="center"/>
    </xf>
    <xf numFmtId="4" fontId="0" fillId="3" borderId="9" xfId="0">
      <alignment horizontal="left" vertical="center"/>
    </xf>
    <xf fontId="0" fillId="3" borderId="9" xfId="0">
      <alignment vertical="center" wrapText="true"/>
    </xf>
    <xf numFmtId="0" fontId="0" fillId="3" borderId="1" xfId="0">
      <alignment vertical="center"/>
    </xf>
    <xf fontId="88" fillId="3" borderId="31" xfId="0">
      <alignment horizontal="left" vertical="center" wrapText="true"/>
    </xf>
    <xf numFmtId="0" fontId="0" fillId="0" borderId="9" xfId="0">
      <alignment vertical="center" wrapText="true"/>
    </xf>
    <xf fontId="89" fillId="3" borderId="9" xfId="0">
      <alignment horizontal="left" vertical="center" wrapText="false"/>
    </xf>
    <xf fontId="89" fillId="3" borderId="31" xfId="0">
      <alignment horizontal="left" vertical="center" wrapText="false"/>
    </xf>
    <xf fontId="89" fillId="3" borderId="31" xfId="0">
      <alignment horizontal="left" vertical="center"/>
    </xf>
    <xf fontId="89" fillId="3" borderId="9" xfId="0">
      <alignment horizontal="left" vertical="center"/>
    </xf>
    <xf numFmtId="0" fontId="0" fillId="0" borderId="31" xfId="0">
      <alignment vertical="center" wrapText="true"/>
    </xf>
    <xf fontId="0" fillId="3" borderId="31" xfId="0">
      <alignment vertical="center"/>
    </xf>
    <xf numFmtId="0" fontId="0" fillId="0" borderId="31" xfId="0">
      <alignment vertical="center"/>
    </xf>
    <xf fontId="0" fillId="3" borderId="1" xfId="0">
      <alignment vertical="center"/>
    </xf>
    <xf fontId="22" fillId="3" borderId="9" xfId="0">
      <alignment horizontal="left" vertical="center"/>
    </xf>
    <xf fontId="0" fillId="3" borderId="3" xfId="0">
      <alignment vertical="center" wrapText="true"/>
    </xf>
    <xf fontId="0" fillId="3" borderId="37" xfId="0">
      <alignment vertical="center"/>
    </xf>
    <xf fontId="22" fillId="3" borderId="15" xfId="0">
      <alignment horizontal="left" vertical="center"/>
    </xf>
    <xf fontId="89" fillId="3" borderId="41" xfId="0">
      <alignment horizontal="left" vertical="center"/>
    </xf>
    <xf fontId="89" fillId="3" borderId="15" xfId="0">
      <alignment horizontal="left" vertical="center"/>
    </xf>
    <xf fontId="0" fillId="3" borderId="41" xfId="0">
      <alignment horizontal="left" vertical="center"/>
    </xf>
    <xf fontId="0" fillId="3" borderId="1" xfId="0">
      <alignment horizontal="center" vertical="center"/>
    </xf>
    <xf fontId="0" fillId="0" borderId="25" xfId="0">
      <alignment horizontal="left" vertical="center"/>
    </xf>
    <xf fontId="0" fillId="0" borderId="54" xfId="0">
      <alignment vertical="center"/>
    </xf>
    <xf fontId="0" fillId="0" borderId="55" xfId="0">
      <alignment horizontal="left" vertical="center"/>
    </xf>
    <xf fontId="50" fillId="2" borderId="56" xfId="0">
      <alignment horizontal="left" vertical="center"/>
    </xf>
    <xf fontId="0" fillId="0" borderId="57" xfId="0">
      <alignment horizontal="left" vertical="center"/>
    </xf>
    <xf fontId="0" fillId="3" borderId="1" xfId="0">
      <alignment horizontal="left" vertical="center" wrapText="true"/>
    </xf>
    <xf fontId="5" fillId="3" borderId="15" xfId="0">
      <alignment horizontal="left" vertical="center"/>
    </xf>
    <xf fontId="19" fillId="3" borderId="1" xfId="0">
      <alignment/>
    </xf>
    <xf fontId="5" fillId="3" borderId="1" xfId="0">
      <alignment vertical="center" wrapText="true"/>
    </xf>
    <xf fontId="86" fillId="46" borderId="1" xfId="0">
      <alignment horizontal="center" vertical="center"/>
    </xf>
    <xf fontId="86" fillId="46" borderId="9" xfId="0">
      <alignment horizontal="center" vertical="center"/>
    </xf>
    <xf fontId="50" fillId="46" borderId="1" xfId="0">
      <alignment horizontal="center" vertical="center"/>
    </xf>
    <xf fontId="50" fillId="46" borderId="9" xfId="0">
      <alignment horizontal="center" vertical="center"/>
    </xf>
    <xf fontId="50" fillId="46" borderId="58" xfId="0">
      <alignment horizontal="center" vertical="center"/>
    </xf>
    <xf fontId="4" fillId="27" borderId="3" xfId="0">
      <alignment vertical="center" wrapText="true"/>
    </xf>
    <xf fontId="4" fillId="16" borderId="3" xfId="0">
      <alignment vertical="center" wrapText="true"/>
    </xf>
    <xf fontId="4" fillId="16" borderId="3" xfId="0">
      <alignment vertical="center" wrapText="true"/>
    </xf>
    <xf fontId="19" fillId="47" borderId="2" xfId="0">
      <alignment vertical="center"/>
    </xf>
    <xf fontId="0" fillId="47" borderId="9" xfId="0">
      <alignment vertical="center"/>
    </xf>
    <xf fontId="15" fillId="27" borderId="3" xfId="0">
      <alignment vertical="center" wrapText="true"/>
    </xf>
    <xf fontId="15" fillId="16" borderId="3" xfId="0">
      <alignment vertical="center" wrapText="true"/>
    </xf>
    <xf fontId="4" fillId="27" borderId="1" xfId="0">
      <alignment vertical="center" wrapText="true"/>
    </xf>
    <xf fontId="4" fillId="16" borderId="1" xfId="0">
      <alignment vertical="center" wrapText="true"/>
    </xf>
    <xf numFmtId="0" fontId="4" fillId="27" borderId="1" xfId="0">
      <alignment vertical="center" wrapText="true"/>
    </xf>
    <xf fontId="4" fillId="9" borderId="1" xfId="0">
      <alignment vertical="center" wrapText="true"/>
    </xf>
    <xf fontId="4" fillId="24" borderId="3" xfId="0">
      <alignment vertical="center" wrapText="true"/>
    </xf>
    <xf fontId="4" fillId="24" borderId="1" xfId="0">
      <alignment vertical="center" wrapText="true"/>
    </xf>
    <xf fontId="0" fillId="0" borderId="0" xfId="0">
      <alignment horizontal="left" vertical="center"/>
    </xf>
    <xf fontId="4" fillId="16" borderId="0" xfId="0">
      <alignment vertical="center" wrapText="true"/>
    </xf>
    <xf fontId="4" fillId="16" borderId="0" xfId="0">
      <alignment vertical="center" wrapText="true"/>
    </xf>
    <xf fontId="0" fillId="0" borderId="1" xfId="0">
      <alignment vertical="center"/>
    </xf>
    <xf fontId="13" fillId="0" borderId="1" xfId="0">
      <alignment vertical="center"/>
    </xf>
    <xf fontId="13" fillId="11" borderId="1" xfId="0">
      <alignment vertical="center"/>
    </xf>
    <xf numFmtId="0" fontId="22" fillId="0" borderId="1" xfId="0">
      <alignment vertical="center" wrapText="true"/>
    </xf>
    <xf numFmtId="0" fontId="22" fillId="0" borderId="1" xfId="0">
      <alignment vertical="center" wrapText="true"/>
    </xf>
    <xf fontId="22" fillId="0" borderId="1" xfId="0">
      <alignment vertical="center" wrapText="true"/>
    </xf>
    <xf fontId="19" fillId="0" borderId="1" xfId="0">
      <alignment horizontal="center" vertical="center" wrapText="true"/>
    </xf>
    <xf fontId="13" fillId="9" borderId="1" xfId="0">
      <alignment horizontal="left" vertical="center" justifyLastLine="false" shrinkToFit="false"/>
    </xf>
    <xf fontId="13" fillId="47" borderId="1" xfId="0">
      <alignment vertical="center" wrapText="true"/>
    </xf>
    <xf fontId="13" fillId="47" borderId="1" xfId="0">
      <alignment vertical="center" wrapText="true"/>
    </xf>
    <xf fontId="13" fillId="9" borderId="1" xfId="0">
      <alignment vertical="center" wrapText="true"/>
    </xf>
    <xf fontId="13" fillId="9" borderId="1" xfId="0">
      <alignment horizontal="left" vertical="center"/>
    </xf>
    <xf fontId="13" fillId="9" borderId="1" xfId="0">
      <alignment vertical="center" wrapText="true" justifyLastLine="false" shrinkToFit="false"/>
    </xf>
    <xf fontId="38" fillId="0" borderId="0" xfId="0">
      <alignment horizontal="center" vertical="center"/>
    </xf>
    <xf fontId="71" fillId="0" borderId="0" xfId="0">
      <alignment vertical="center"/>
    </xf>
    <xf numFmtId="0" fontId="38" fillId="0" borderId="0" xfId="0">
      <alignment vertical="center"/>
    </xf>
    <xf fontId="0" fillId="0" borderId="0" xfId="0">
      <alignment vertical="center"/>
    </xf>
    <xf fontId="86" fillId="20" borderId="0" xfId="0">
      <alignment horizontal="center" vertical="center"/>
    </xf>
    <xf fontId="86" fillId="2" borderId="8" xfId="0">
      <alignment horizontal="center" vertical="center"/>
    </xf>
    <xf fontId="5" fillId="2" borderId="0" xfId="0">
      <alignment horizontal="center" vertical="center"/>
    </xf>
    <xf fontId="75" fillId="2" borderId="3" xfId="0">
      <alignment vertical="center"/>
    </xf>
    <xf fontId="19" fillId="20" borderId="5" xfId="0">
      <alignment/>
    </xf>
    <xf fontId="19" fillId="20" borderId="0" xfId="0">
      <alignment/>
    </xf>
    <xf fontId="86" fillId="2" borderId="3" xfId="0">
      <alignment horizontal="center" vertical="center"/>
    </xf>
    <xf fontId="86" fillId="2" borderId="3" xfId="0">
      <alignment horizontal="left" vertical="center"/>
    </xf>
    <xf fontId="86" fillId="2" borderId="0" xfId="0">
      <alignment horizontal="center" vertical="center"/>
    </xf>
    <xf fontId="5" fillId="20" borderId="0" xfId="0">
      <alignment horizontal="center" vertical="center"/>
    </xf>
    <xf fontId="86" fillId="2" borderId="41" xfId="0">
      <alignment horizontal="center" vertical="center"/>
    </xf>
    <xf fontId="86" fillId="2" borderId="15" xfId="0">
      <alignment horizontal="left" vertical="center"/>
    </xf>
    <xf fontId="86" fillId="2" borderId="59" xfId="0">
      <alignment horizontal="center" vertical="center"/>
    </xf>
    <xf fontId="86" fillId="20" borderId="26" xfId="0">
      <alignment horizontal="center" vertical="center"/>
    </xf>
    <xf fontId="86" fillId="2" borderId="15" xfId="0">
      <alignment horizontal="center" vertical="center"/>
    </xf>
    <xf fontId="5" fillId="0" borderId="8" xfId="0">
      <alignment vertical="center"/>
    </xf>
    <xf fontId="5" fillId="0" borderId="1" xfId="0">
      <alignment vertical="center" wrapText="true"/>
    </xf>
    <xf fontId="5" fillId="0" borderId="60" xfId="0">
      <alignment vertical="center"/>
    </xf>
    <xf fontId="75" fillId="0" borderId="0" xfId="0">
      <alignment horizontal="center" vertical="center"/>
    </xf>
    <xf fontId="5" fillId="48" borderId="1" xfId="0">
      <alignment vertical="center"/>
    </xf>
    <xf fontId="5" fillId="48" borderId="1" xfId="0">
      <alignment vertical="center" wrapText="true"/>
    </xf>
    <xf fontId="5" fillId="0" borderId="0" xfId="0">
      <alignment horizontal="center" vertical="center"/>
    </xf>
    <xf fontId="5" fillId="0" borderId="1" xfId="0">
      <alignment horizontal="center" vertical="center" wrapText="true"/>
    </xf>
    <xf fontId="0" fillId="30" borderId="61" xfId="0">
      <alignment vertical="center"/>
    </xf>
    <xf fontId="90" fillId="0" borderId="62" xfId="0">
      <alignment horizontal="center" vertical="center"/>
    </xf>
    <xf fontId="90" fillId="0" borderId="63" xfId="0">
      <alignment vertical="center"/>
    </xf>
    <xf fontId="90" fillId="0" borderId="1" xfId="0">
      <alignment horizontal="center" vertical="center"/>
    </xf>
    <xf fontId="0" fillId="0" borderId="3" xfId="0">
      <alignment horizontal="left" vertical="center"/>
    </xf>
    <xf fontId="91" fillId="31" borderId="3" xfId="0">
      <alignment horizontal="left" vertical="center"/>
    </xf>
    <xf fontId="90" fillId="0" borderId="8" xfId="0">
      <alignment vertical="center"/>
    </xf>
    <xf fontId="0" fillId="49" borderId="1" xfId="0">
      <alignment vertical="center"/>
    </xf>
    <xf fontId="19" fillId="0" borderId="1" xfId="0">
      <alignment vertical="center"/>
    </xf>
    <xf fontId="92" fillId="0" borderId="1" xfId="0">
      <alignment horizontal="center" vertical="center" wrapText="false"/>
    </xf>
    <xf fontId="5" fillId="0" borderId="64" xfId="0">
      <alignment vertical="center"/>
    </xf>
    <xf fontId="19" fillId="0" borderId="9" xfId="0">
      <alignment horizontal="center" vertical="center"/>
    </xf>
    <xf fontId="19" fillId="0" borderId="1" xfId="0">
      <alignment horizontal="left" vertical="center"/>
    </xf>
    <xf fontId="91" fillId="30" borderId="1" xfId="0">
      <alignment horizontal="left" vertical="center"/>
    </xf>
    <xf fontId="91" fillId="0" borderId="1" xfId="0">
      <alignment vertical="center"/>
    </xf>
    <xf fontId="54" fillId="3" borderId="1" xfId="0">
      <alignment vertical="center" wrapText="true"/>
    </xf>
    <xf fontId="0" fillId="0" borderId="61" xfId="0">
      <alignment vertical="center"/>
    </xf>
    <xf fontId="0" fillId="0" borderId="11" xfId="0">
      <alignment horizontal="left" vertical="center"/>
    </xf>
    <xf numFmtId="0" fontId="54" fillId="3" borderId="1" xfId="0">
      <alignment vertical="center" wrapText="true"/>
    </xf>
    <xf fontId="90" fillId="0" borderId="38" xfId="0">
      <alignment horizontal="center" vertical="center"/>
    </xf>
    <xf fontId="91" fillId="31" borderId="1" xfId="0">
      <alignment horizontal="left" vertical="center"/>
    </xf>
    <xf fontId="19" fillId="20" borderId="1" xfId="0">
      <alignment horizontal="left" vertical="center"/>
    </xf>
    <xf fontId="5" fillId="30" borderId="60" xfId="0">
      <alignment vertical="center"/>
    </xf>
    <xf fontId="5" fillId="0" borderId="23" xfId="0">
      <alignment vertical="center"/>
    </xf>
    <xf fontId="5" fillId="0" borderId="3" xfId="0">
      <alignment vertical="center"/>
    </xf>
    <xf fontId="14" fillId="0" borderId="15" xfId="0">
      <alignment horizontal="center" vertical="center" wrapText="false"/>
    </xf>
    <xf fontId="91" fillId="0" borderId="1" xfId="0">
      <alignment horizontal="center" vertical="center"/>
    </xf>
    <xf fontId="91" fillId="0" borderId="1" xfId="0">
      <alignment horizontal="left" vertical="center"/>
    </xf>
    <xf fontId="19" fillId="30" borderId="1" xfId="0">
      <alignment horizontal="left" vertical="center"/>
    </xf>
    <xf fontId="19" fillId="30" borderId="15" xfId="0">
      <alignment vertical="center"/>
    </xf>
    <xf fontId="90" fillId="0" borderId="56" xfId="0">
      <alignment horizontal="center" vertical="center"/>
    </xf>
    <xf fontId="91" fillId="50" borderId="1" xfId="0">
      <alignment horizontal="center" vertical="center"/>
    </xf>
    <xf fontId="91" fillId="50" borderId="1" xfId="0">
      <alignment horizontal="left" vertical="center"/>
    </xf>
    <xf fontId="19" fillId="30" borderId="39" xfId="0">
      <alignment vertical="center"/>
    </xf>
    <xf fontId="14" fillId="0" borderId="1" xfId="0">
      <alignment vertical="center"/>
    </xf>
    <xf fontId="19" fillId="0" borderId="56" xfId="0">
      <alignment vertical="center"/>
    </xf>
    <xf fontId="5" fillId="31" borderId="9" xfId="0">
      <alignment vertical="center"/>
    </xf>
    <xf fontId="5" fillId="30" borderId="1" xfId="0">
      <alignment vertical="center"/>
    </xf>
    <xf fontId="14" fillId="0" borderId="60" xfId="0">
      <alignment horizontal="center" vertical="center" wrapText="false"/>
    </xf>
    <xf fontId="5" fillId="0" borderId="65" xfId="0">
      <alignment vertical="center"/>
    </xf>
    <xf fontId="0" fillId="0" borderId="65" xfId="0">
      <alignment vertical="center"/>
    </xf>
    <xf fontId="14" fillId="0" borderId="66" xfId="0">
      <alignment horizontal="center" vertical="center" wrapText="false"/>
    </xf>
    <xf fontId="14" fillId="0" borderId="65" xfId="0">
      <alignment horizontal="center" vertical="center" wrapText="false"/>
    </xf>
    <xf fontId="19" fillId="30" borderId="1" xfId="0">
      <alignment vertical="center"/>
    </xf>
    <xf fontId="19" fillId="0" borderId="67" xfId="0">
      <alignment vertical="center"/>
    </xf>
    <xf fontId="0" fillId="31" borderId="1" xfId="0">
      <alignment vertical="center"/>
    </xf>
    <xf fontId="14" fillId="0" borderId="68" xfId="0">
      <alignment horizontal="center" vertical="center" wrapText="false"/>
    </xf>
    <xf fontId="19" fillId="0" borderId="8" xfId="0">
      <alignment vertical="center"/>
    </xf>
    <xf fontId="19" fillId="0" borderId="69" xfId="0">
      <alignment vertical="center"/>
    </xf>
    <xf fontId="19" fillId="0" borderId="62" xfId="0">
      <alignment vertical="center"/>
    </xf>
    <xf fontId="90" fillId="0" borderId="70" xfId="0">
      <alignment vertical="center"/>
    </xf>
    <xf fontId="90" fillId="50" borderId="1" xfId="0">
      <alignment horizontal="center" vertical="center"/>
    </xf>
    <xf fontId="5" fillId="0" borderId="0" xfId="0">
      <alignment vertical="center"/>
    </xf>
    <xf fontId="5" fillId="0" borderId="71" xfId="0">
      <alignment vertical="center"/>
    </xf>
    <xf fontId="14" fillId="0" borderId="72" xfId="0">
      <alignment horizontal="center" vertical="center" wrapText="false"/>
    </xf>
    <xf fontId="14" fillId="0" borderId="73" xfId="0">
      <alignment horizontal="center" vertical="center" wrapText="false"/>
    </xf>
    <xf fontId="90" fillId="0" borderId="56" xfId="0">
      <alignment vertical="center"/>
    </xf>
    <xf fontId="14" fillId="0" borderId="74" xfId="0">
      <alignment horizontal="center" vertical="center" wrapText="false"/>
    </xf>
    <xf fontId="86" fillId="46" borderId="3" xfId="0">
      <alignment horizontal="center" vertical="center"/>
    </xf>
    <xf fontId="86" fillId="46" borderId="15" xfId="0">
      <alignment horizontal="center" vertical="center"/>
    </xf>
    <xf fontId="86" fillId="46" borderId="15" xfId="0">
      <alignment horizontal="left" vertical="center"/>
    </xf>
    <xf fontId="0" fillId="0" borderId="75" xfId="0">
      <alignment vertical="center"/>
    </xf>
    <xf fontId="0" fillId="51" borderId="1" xfId="0">
      <alignment vertical="center"/>
    </xf>
    <xf fontId="0" fillId="30" borderId="75" xfId="0">
      <alignment vertical="center"/>
    </xf>
    <xf fontId="19" fillId="30" borderId="60" xfId="0">
      <alignment horizontal="left" vertical="center"/>
    </xf>
    <xf fontId="5" fillId="30" borderId="60" xfId="0">
      <alignment horizontal="left" vertical="center"/>
    </xf>
    <xf fontId="13" fillId="9" borderId="1" xfId="0">
      <alignment horizontal="center" vertical="center"/>
    </xf>
    <xf fontId="19" fillId="20" borderId="1" xfId="0">
      <alignment horizontal="center" vertical="center"/>
    </xf>
    <xf fontId="19" fillId="20" borderId="9" xfId="0">
      <alignment horizontal="center" vertical="center"/>
    </xf>
    <xf numFmtId="0" fontId="54" fillId="47" borderId="1" xfId="0">
      <alignment vertical="center" wrapText="true"/>
    </xf>
    <xf fontId="0" fillId="0" borderId="9" xfId="0">
      <alignment horizontal="center" vertical="center"/>
    </xf>
    <xf fontId="54" fillId="47" borderId="1" xfId="0">
      <alignment vertical="center" wrapText="true"/>
    </xf>
    <xf fontId="90" fillId="20" borderId="0" xfId="0">
      <alignment horizontal="center" vertical="center"/>
    </xf>
    <xf fontId="90" fillId="0" borderId="0" xfId="0">
      <alignment horizontal="center" vertical="center"/>
    </xf>
    <xf fontId="19" fillId="0" borderId="0" xfId="0">
      <alignment/>
    </xf>
    <xf fontId="14" fillId="0" borderId="0" xfId="0">
      <alignment horizontal="center" vertical="center" wrapText="false"/>
    </xf>
    <xf fontId="90" fillId="0" borderId="71" xfId="0">
      <alignment horizontal="center" vertical="center"/>
    </xf>
    <xf fontId="90" fillId="0" borderId="76" xfId="0">
      <alignment vertical="center"/>
    </xf>
    <xf fontId="90" fillId="0" borderId="25" xfId="0">
      <alignment horizontal="center" vertical="center"/>
    </xf>
    <xf fontId="0" fillId="0" borderId="77" xfId="0">
      <alignment vertical="center"/>
    </xf>
    <xf fontId="0" fillId="10" borderId="1" xfId="0">
      <alignment vertical="center"/>
    </xf>
    <xf fontId="90" fillId="0" borderId="25" xfId="0">
      <alignment vertical="center"/>
    </xf>
    <xf fontId="15" fillId="0" borderId="1" xfId="0">
      <alignment vertical="center"/>
    </xf>
    <xf fontId="19" fillId="20" borderId="13" xfId="0">
      <alignment horizontal="left" vertical="center"/>
    </xf>
    <xf fontId="11" fillId="0" borderId="0" xfId="0">
      <alignment horizontal="center" vertical="center" wrapText="false"/>
    </xf>
    <xf fontId="90" fillId="0" borderId="54" xfId="0">
      <alignment horizontal="center" vertical="center"/>
    </xf>
    <xf fontId="5" fillId="0" borderId="24" xfId="0">
      <alignment vertical="center"/>
    </xf>
    <xf fontId="5" fillId="20" borderId="13" xfId="0">
      <alignment horizontal="left" vertical="center"/>
    </xf>
    <xf fontId="5" fillId="0" borderId="0" xfId="0">
      <alignment horizontal="left" vertical="center"/>
    </xf>
    <xf fontId="90" fillId="0" borderId="54" xfId="0">
      <alignment/>
    </xf>
    <xf fontId="90" fillId="0" borderId="9" xfId="0">
      <alignment horizontal="center" vertical="center"/>
    </xf>
    <xf fontId="90" fillId="0" borderId="1" xfId="0">
      <alignment horizontal="left" vertical="center"/>
    </xf>
    <xf fontId="90" fillId="0" borderId="78" xfId="0">
      <alignment horizontal="center" vertical="center"/>
    </xf>
    <xf numFmtId="0" fontId="19" fillId="0" borderId="13" xfId="0">
      <alignment/>
    </xf>
    <xf fontId="5" fillId="0" borderId="79" xfId="0">
      <alignment vertical="center"/>
    </xf>
    <xf fontId="5" fillId="0" borderId="80" xfId="0">
      <alignment vertical="center"/>
    </xf>
    <xf fontId="19" fillId="0" borderId="0" xfId="0">
      <alignment horizontal="left" vertical="center"/>
    </xf>
    <xf fontId="5" fillId="52" borderId="1" xfId="0">
      <alignment vertical="center"/>
    </xf>
    <xf fontId="5" fillId="30" borderId="13" xfId="0">
      <alignment vertical="center"/>
    </xf>
    <xf fontId="5" fillId="20" borderId="13" xfId="0">
      <alignment vertical="center"/>
    </xf>
    <xf fontId="75" fillId="20" borderId="0" xfId="0">
      <alignment horizontal="center" vertical="center"/>
    </xf>
    <xf fontId="5" fillId="31" borderId="13" xfId="0">
      <alignment vertical="center"/>
    </xf>
    <xf fontId="5" fillId="0" borderId="13" xfId="0">
      <alignment vertical="center"/>
    </xf>
    <xf fontId="5" fillId="0" borderId="16" xfId="0">
      <alignment vertical="center"/>
    </xf>
    <xf fontId="5" fillId="20" borderId="16" xfId="0">
      <alignment vertical="center"/>
    </xf>
    <xf fontId="5" fillId="30" borderId="16" xfId="0">
      <alignment vertical="center"/>
    </xf>
    <xf fontId="14" fillId="0" borderId="0" xfId="0">
      <alignment vertical="center" wrapText="false"/>
    </xf>
    <xf fontId="11" fillId="0" borderId="0" xfId="0">
      <alignment vertical="center" wrapText="false"/>
    </xf>
    <xf fontId="90" fillId="50" borderId="1" xfId="0">
      <alignment vertical="center"/>
    </xf>
    <xf fontId="75" fillId="50" borderId="0" xfId="0">
      <alignment horizontal="center" vertical="center"/>
    </xf>
    <xf fontId="90" fillId="50" borderId="0" xfId="0">
      <alignment vertical="center"/>
    </xf>
    <xf fontId="5" fillId="53" borderId="1" xfId="0">
      <alignment vertical="center"/>
    </xf>
    <xf fontId="90" fillId="50" borderId="1" xfId="0">
      <alignment vertical="center" wrapText="true"/>
    </xf>
    <xf fontId="90" fillId="0" borderId="1" xfId="0">
      <alignment vertical="center"/>
    </xf>
    <xf fontId="90" fillId="48" borderId="1" xfId="0">
      <alignment vertical="center"/>
    </xf>
    <xf fontId="90" fillId="48" borderId="1" xfId="0">
      <alignment vertical="center" wrapText="true"/>
    </xf>
    <xf fontId="90" fillId="53" borderId="1" xfId="0">
      <alignment vertical="center"/>
    </xf>
    <xf fontId="60" fillId="0" borderId="0" xfId="0">
      <alignment vertical="center"/>
    </xf>
    <xf fontId="93" fillId="0" borderId="0" xfId="0">
      <alignment/>
    </xf>
    <xf fontId="60" fillId="0" borderId="0" xfId="0">
      <alignment horizontal="center" vertical="center"/>
    </xf>
    <xf fontId="38" fillId="0" borderId="9" xfId="0">
      <alignment vertical="bottom"/>
    </xf>
    <xf fontId="94" fillId="0" borderId="1" xfId="0">
      <alignment horizontal="center" vertical="center"/>
    </xf>
    <xf fontId="94" fillId="0" borderId="26" xfId="0">
      <alignment horizontal="center" vertical="center"/>
    </xf>
    <xf fontId="94" fillId="0" borderId="0" xfId="0">
      <alignment horizontal="center" vertical="center"/>
    </xf>
    <xf fontId="38" fillId="16" borderId="20" xfId="0">
      <alignment horizontal="center" vertical="center" wrapText="true"/>
    </xf>
    <xf fontId="38" fillId="0" borderId="81" xfId="0">
      <alignment horizontal="center" vertical="center"/>
    </xf>
    <xf fontId="38" fillId="0" borderId="46" xfId="0">
      <alignment horizontal="center" vertical="center" wrapText="true"/>
    </xf>
    <xf fontId="95" fillId="0" borderId="48" xfId="0">
      <alignment horizontal="center" vertical="center"/>
    </xf>
    <xf numFmtId="0" fontId="38" fillId="0" borderId="10" xfId="0">
      <alignment horizontal="center" vertical="center" wrapText="true"/>
    </xf>
    <xf fontId="38" fillId="0" borderId="20" xfId="0">
      <alignment horizontal="center" vertical="center" wrapText="true"/>
    </xf>
    <xf fontId="38" fillId="0" borderId="48" xfId="0">
      <alignment horizontal="center" vertical="center"/>
    </xf>
    <xf numFmtId="0" fontId="37" fillId="0" borderId="10" xfId="0">
      <alignment horizontal="center" vertical="center" wrapText="true"/>
    </xf>
    <xf fontId="37" fillId="0" borderId="10" xfId="0">
      <alignment horizontal="center" vertical="center"/>
    </xf>
    <xf fontId="0" fillId="0" borderId="18" xfId="0">
      <alignment vertical="center"/>
    </xf>
    <xf fontId="38" fillId="26" borderId="20" xfId="0">
      <alignment vertical="center" wrapText="true"/>
    </xf>
    <xf fontId="96" fillId="0" borderId="0" xfId="0">
      <alignment horizontal="center" vertical="center" wrapText="true"/>
    </xf>
    <xf numFmtId="2" fontId="14" fillId="0" borderId="1" xfId="0">
      <alignment horizontal="left" vertical="center"/>
    </xf>
    <xf fontId="14" fillId="0" borderId="1" xfId="0">
      <alignment vertical="center"/>
    </xf>
    <xf fontId="14" fillId="0" borderId="9" xfId="0">
      <alignment vertical="center" wrapText="true"/>
    </xf>
    <xf fontId="14" fillId="0" borderId="1" xfId="0">
      <alignment vertical="center" wrapText="true"/>
    </xf>
    <xf fontId="14" fillId="0" borderId="1" xfId="0">
      <alignment horizontal="center" vertical="center"/>
    </xf>
    <xf fontId="14" fillId="0" borderId="1" xfId="0">
      <alignment horizontal="center" vertical="center" wrapText="true"/>
    </xf>
    <xf fontId="14" fillId="0" borderId="18" xfId="0">
      <alignment vertical="center" wrapText="true"/>
    </xf>
    <xf numFmtId="9" fontId="14" fillId="0" borderId="1" xfId="0">
      <alignment horizontal="center" vertical="center"/>
    </xf>
    <xf numFmtId="302" fontId="14" fillId="0" borderId="1" xfId="0">
      <alignment horizontal="center" vertical="center"/>
    </xf>
    <xf fontId="93" fillId="0" borderId="0" xfId="0">
      <alignment vertical="center"/>
    </xf>
    <xf fontId="94" fillId="0" borderId="24" xfId="0">
      <alignment horizontal="center" vertical="center"/>
    </xf>
    <xf fontId="38" fillId="0" borderId="3" xfId="0">
      <alignment horizontal="center" vertical="center" wrapText="true"/>
    </xf>
    <xf numFmtId="0" fontId="38" fillId="26" borderId="1" xfId="0">
      <alignment horizontal="center" vertical="center" wrapText="true"/>
    </xf>
    <xf fontId="38" fillId="0" borderId="24" xfId="0">
      <alignment horizontal="center" vertical="center" wrapText="true"/>
    </xf>
    <xf fontId="95" fillId="0" borderId="1" xfId="0">
      <alignment horizontal="center" vertical="center"/>
    </xf>
    <xf numFmtId="0" fontId="38" fillId="19" borderId="8" xfId="0">
      <alignment horizontal="center" vertical="center" wrapText="true"/>
    </xf>
    <xf fontId="38" fillId="0" borderId="1" xfId="0">
      <alignment horizontal="center" vertical="center" wrapText="true"/>
    </xf>
    <xf fontId="38" fillId="0" borderId="10" xfId="0">
      <alignment horizontal="center" vertical="center"/>
    </xf>
    <xf numFmtId="0" fontId="71" fillId="0" borderId="8" xfId="0">
      <alignment horizontal="center" vertical="center" wrapText="true"/>
    </xf>
    <xf numFmtId="0" fontId="38" fillId="26" borderId="8" xfId="0">
      <alignment horizontal="center" vertical="center" wrapText="true"/>
    </xf>
    <xf fontId="38" fillId="0" borderId="42" xfId="0">
      <alignment horizontal="center" vertical="center"/>
    </xf>
    <xf numFmtId="0" fontId="38" fillId="26" borderId="23" xfId="0">
      <alignment horizontal="center" vertical="center" wrapText="true"/>
    </xf>
    <xf numFmtId="0" fontId="38" fillId="19" borderId="1" xfId="0">
      <alignment horizontal="center" vertical="center" wrapText="true"/>
    </xf>
    <xf fontId="38" fillId="0" borderId="82" xfId="0">
      <alignment horizontal="center" vertical="center"/>
    </xf>
    <xf fontId="38" fillId="0" borderId="8" xfId="0">
      <alignment horizontal="center" vertical="center" wrapText="true"/>
    </xf>
    <xf fontId="0" fillId="0" borderId="25" xfId="0">
      <alignment horizontal="center" vertical="center"/>
    </xf>
    <xf fontId="38" fillId="0" borderId="54" xfId="0">
      <alignment horizontal="center" vertical="center"/>
    </xf>
    <xf numFmtId="0" fontId="38" fillId="0" borderId="54" xfId="0">
      <alignment horizontal="center" vertical="center"/>
    </xf>
    <xf numFmtId="0" fontId="0" fillId="0" borderId="54" xfId="0">
      <alignment horizontal="center" vertical="center"/>
    </xf>
    <xf fontId="0" fillId="0" borderId="54" xfId="0">
      <alignment horizontal="center" vertical="center"/>
    </xf>
    <xf fontId="97" fillId="22" borderId="0" xfId="0">
      <alignment vertical="center"/>
    </xf>
    <xf fontId="91" fillId="0" borderId="0" xfId="0">
      <alignment vertical="center"/>
    </xf>
    <xf fontId="19" fillId="0" borderId="0" xfId="0">
      <alignment vertical="center"/>
    </xf>
    <xf fontId="0" fillId="15" borderId="0" xfId="0">
      <alignment vertical="center"/>
    </xf>
    <xf fontId="91" fillId="31" borderId="0" xfId="0">
      <alignment vertical="center"/>
    </xf>
    <xf fontId="31" fillId="24" borderId="1" xfId="0">
      <alignment vertical="center"/>
    </xf>
    <xf fontId="31" fillId="24" borderId="1" xfId="0">
      <alignment horizontal="left" vertical="center"/>
    </xf>
    <xf fontId="12" fillId="0" borderId="0" xfId="0">
      <alignment vertical="center"/>
    </xf>
    <xf fontId="13" fillId="0" borderId="0" xfId="0">
      <alignment vertical="center" wrapText="true"/>
    </xf>
    <xf fontId="13" fillId="0" borderId="0" xfId="0">
      <alignment horizontal="center" vertical="center"/>
    </xf>
    <xf fontId="15" fillId="0" borderId="0" xfId="0">
      <alignment vertical="center"/>
    </xf>
    <xf fontId="4" fillId="0" borderId="1" xfId="0">
      <alignment vertical="center"/>
    </xf>
    <xf fontId="4" fillId="0" borderId="1" xfId="0">
      <alignment horizontal="center" vertical="center"/>
    </xf>
    <xf fontId="0" fillId="30" borderId="54" xfId="0">
      <alignment vertical="center"/>
    </xf>
    <xf fontId="0" fillId="20" borderId="0" xfId="0">
      <alignment vertical="center"/>
    </xf>
    <xf fontId="20" fillId="0" borderId="0" xfId="0">
      <alignment horizontal="left" vertical="center"/>
    </xf>
    <xf fontId="66" fillId="0" borderId="0" xfId="0">
      <alignment vertical="center"/>
    </xf>
    <xf fontId="66" fillId="0" borderId="0" xfId="0">
      <alignment horizontal="center" vertical="center"/>
    </xf>
    <xf fontId="66" fillId="0" borderId="0" xfId="0">
      <alignment vertical="center" wrapText="true"/>
    </xf>
    <xf fontId="66" fillId="0" borderId="0" xfId="0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6.xml" /><Relationship Id="rId5" Type="http://schemas.openxmlformats.org/officeDocument/2006/relationships/worksheet" Target="worksheets/sheet2.xml" /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8" Type="http://schemas.openxmlformats.org/officeDocument/2006/relationships/worksheet" Target="worksheets/sheet5.xml" /><Relationship Id="rId29" Type="http://schemas.openxmlformats.org/officeDocument/2006/relationships/worksheet" Target="worksheets/sheet26.xml" /><Relationship Id="rId7" Type="http://schemas.openxmlformats.org/officeDocument/2006/relationships/worksheet" Target="worksheets/sheet4.xml" /><Relationship Id="rId28" Type="http://schemas.openxmlformats.org/officeDocument/2006/relationships/worksheet" Target="worksheets/sheet25.xml" /><Relationship Id="rId26" Type="http://schemas.openxmlformats.org/officeDocument/2006/relationships/worksheet" Target="worksheets/sheet23.xml" /><Relationship Id="rId25" Type="http://schemas.openxmlformats.org/officeDocument/2006/relationships/worksheet" Target="worksheets/sheet22.xml" /><Relationship Id="rId24" Type="http://schemas.openxmlformats.org/officeDocument/2006/relationships/worksheet" Target="worksheets/sheet21.xml" /><Relationship Id="rId13" Type="http://schemas.openxmlformats.org/officeDocument/2006/relationships/worksheet" Target="worksheets/sheet10.xml" /><Relationship Id="rId18" Type="http://schemas.openxmlformats.org/officeDocument/2006/relationships/worksheet" Target="worksheets/sheet15.xml" /><Relationship Id="rId20" Type="http://schemas.openxmlformats.org/officeDocument/2006/relationships/worksheet" Target="worksheets/sheet17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6" Type="http://schemas.openxmlformats.org/officeDocument/2006/relationships/worksheet" Target="worksheets/sheet3.xml" /><Relationship Id="rId1" Type="http://schemas.openxmlformats.org/officeDocument/2006/relationships/theme" Target="theme/theme1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Relationship Id="rId16" Type="http://schemas.openxmlformats.org/officeDocument/2006/relationships/worksheet" Target="worksheets/sheet13.xml" /><Relationship Id="rId23" Type="http://schemas.openxmlformats.org/officeDocument/2006/relationships/worksheet" Target="worksheets/sheet20.xml" /><Relationship Id="rId17" Type="http://schemas.openxmlformats.org/officeDocument/2006/relationships/worksheet" Target="worksheets/sheet14.xml" /><Relationship Id="rId19" Type="http://schemas.openxmlformats.org/officeDocument/2006/relationships/worksheet" Target="worksheets/sheet16.xml" /><Relationship Id="rId27" Type="http://schemas.openxmlformats.org/officeDocument/2006/relationships/worksheet" Target="worksheets/sheet24.xml" /><Relationship Id="rId12" Type="http://schemas.openxmlformats.org/officeDocument/2006/relationships/worksheet" Target="worksheets/sheet9.xml" /><Relationship Id="rId21" Type="http://schemas.openxmlformats.org/officeDocument/2006/relationships/worksheet" Target="worksheets/sheet18.xml" /><Relationship Id="rId2" Type="http://schemas.openxmlformats.org/officeDocument/2006/relationships/styles" Target="styles.xml" /><Relationship Id="rId22" Type="http://schemas.openxmlformats.org/officeDocument/2006/relationships/worksheet" Target="worksheets/sheet19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media/image4.png" /><Relationship Id="rId0" Type="http://schemas.openxmlformats.org/officeDocument/2006/relationships/image" Target="media/image2.png" /><Relationship Id="rId1" Type="http://schemas.openxmlformats.org/officeDocument/2006/relationships/image" Target="media/image3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5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media/image7.png" /><Relationship Id="rId0" Type="http://schemas.openxmlformats.org/officeDocument/2006/relationships/image" Target="media/image6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779318</xdr:colOff>
      <xdr:row>3</xdr:row>
      <xdr:rowOff>218209</xdr:rowOff>
    </xdr:from>
    <xdr:ext cx="15603682" cy="7260647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57150</xdr:colOff>
      <xdr:row>17</xdr:row>
      <xdr:rowOff>66675</xdr:rowOff>
    </xdr:from>
    <xdr:ext cx="5172075" cy="6696075"/>
    <xdr:pic>
      <xdr:nvPicPr>
        <xdr:cNvPr id="2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28575</xdr:colOff>
      <xdr:row>45</xdr:row>
      <xdr:rowOff>209550</xdr:rowOff>
    </xdr:from>
    <xdr:ext cx="4086225" cy="6496050"/>
    <xdr:pic>
      <xdr:nvPicPr>
        <xdr:cNvPr id="3" name=""/>
        <xdr:cNvPicPr/>
      </xdr:nvPicPr>
      <xdr:blipFill>
        <a:blip r:embed="rId1" r:link="rId1"/>
        <a:stretch>
          <a:fillRect/>
        </a:stretch>
      </xdr:blipFill>
      <xdr:spPr>
        <a:prstGeom prst="rect"/>
      </xdr:spPr>
    </xdr:pic>
    <xdr:clientData/>
  </xdr:oneCellAnchor>
  <xdr:oneCellAnchor>
    <xdr:from>
      <xdr:col>6</xdr:col>
      <xdr:colOff>142875</xdr:colOff>
      <xdr:row>17</xdr:row>
      <xdr:rowOff>200025</xdr:rowOff>
    </xdr:from>
    <xdr:ext cx="4286250" cy="6581775"/>
    <xdr:pic>
      <xdr:nvPicPr>
        <xdr:cNvPr id="4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1343025</xdr:colOff>
      <xdr:row>0</xdr:row>
      <xdr:rowOff>38100</xdr:rowOff>
    </xdr:from>
    <xdr:ext cx="5686425" cy="3381375"/>
    <xdr:pic>
      <xdr:nvPicPr>
        <xdr:cNvPr id="5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1236889</xdr:colOff>
      <xdr:row>2</xdr:row>
      <xdr:rowOff>92528</xdr:rowOff>
    </xdr:from>
    <xdr:ext cx="4575402" cy="512293"/>
    <xdr:pic>
      <xdr:nvPicPr>
        <xdr:cNvPr id="6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5</xdr:col>
      <xdr:colOff>226899</xdr:colOff>
      <xdr:row>5</xdr:row>
      <xdr:rowOff>0</xdr:rowOff>
    </xdr:from>
    <xdr:ext cx="3810000" cy="2112579"/>
    <xdr:pic>
      <xdr:nvPicPr>
        <xdr:cNvPr id="7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王连豪" id="{597D11B7-CA63-4253-994E-C5403DF908F1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F178" dT="2025-08-21T02:50:08Z" personId="{597D11B7-CA63-4253-994E-C5403DF908F1}" id="{0FA8D576-042E-49C0-9B63-AE35E3192FE3}">
    <tc2018:text>这个没有那么长不用放过去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J4" dT="2025-07-07T03:07:36Z" personId="{597D11B7-CA63-4253-994E-C5403DF908F1}" id="{7C83CFE1-A5E6-4930-8A0D-30615B77E902}">
    <tc2018:text>原来没做差已更新</tc2018:text>
  </tc2018:threadedComment>
</tc2018:ThreadedComments>
</file>

<file path=xl/worksheets/_rels/sheet2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20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2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Relationship Id="rId2" Type="http://schemas.microsoft.com/office/2017/10/relationships/threadedComment" Target="../threadedComments/threadedComment2.xml" /><Relationship Id="rId0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sheet1.xml><?xml version="1.0" encoding="utf-8"?>
<worksheet xmlns="http://schemas.openxmlformats.org/spreadsheetml/2006/main">
  <sheetPr codeName="功能菜单">
    <tabColor rgb="FFFFFFFF"/>
  </sheetPr>
  <dimension ref="B29"/>
  <sheetViews>
    <sheetView showGridLines="true" workbookViewId="0"/>
  </sheetViews>
  <cols>
    <col min="1" max="1" width="14.7109" customWidth="true"/>
    <col min="2" max="2" width="18.8828" customWidth="true"/>
    <col min="3" max="3" width="61.6406" customWidth="true"/>
    <col min="4" max="4" width="25.7617" customWidth="true"/>
    <col min="5" max="5" width="18.3438" customWidth="true"/>
  </cols>
  <sheetData>
    <row r="1" spans="1:5">
      <c r="A1" s="434" t="s">
        <v>4095</v>
      </c>
      <c r="B1" s="434" t="s">
        <v>4096</v>
      </c>
      <c r="C1" s="435" t="s">
        <v>4196</v>
      </c>
      <c r="D1" s="435" t="s">
        <v>4197</v>
      </c>
      <c r="E1" s="435" t="s">
        <v>4198</v>
      </c>
    </row>
    <row r="2" spans="1:5" ht="18" customHeight="true">
      <c r="A2" s="436" t="s">
        <v>4109</v>
      </c>
      <c r="B2" s="437" t="s">
        <v>62</v>
      </c>
      <c r="C2" s="169" t="s">
        <v>4199</v>
      </c>
      <c r="D2" t="s">
        <v>4200</v>
      </c>
      <c r="E2" t="s">
        <v>4201</v>
      </c>
    </row>
    <row r="3" spans="1:5">
      <c r="A3" s="438" t="s">
        <v>2036</v>
      </c>
      <c r="B3" s="412" t="s">
        <v>171</v>
      </c>
      <c r="C3" s="169" t="s">
        <v>4202</v>
      </c>
      <c r="D3" t="s">
        <v>4200</v>
      </c>
      <c r="E3" t="s">
        <v>4203</v>
      </c>
    </row>
    <row r="4" spans="1:5">
      <c r="A4" s="14" t="s"/>
      <c r="B4" s="412" t="s">
        <v>222</v>
      </c>
      <c r="C4" t="s">
        <v>4204</v>
      </c>
      <c r="D4" t="s">
        <v>4200</v>
      </c>
      <c r="E4" t="s">
        <v>4203</v>
      </c>
    </row>
    <row r="5" spans="1:5">
      <c r="A5" s="438" t="s">
        <v>2057</v>
      </c>
      <c r="B5" s="412" t="s">
        <v>236</v>
      </c>
      <c r="C5" s="169" t="s">
        <v>4205</v>
      </c>
      <c r="D5" t="s">
        <v>4200</v>
      </c>
      <c r="E5" t="s">
        <v>4203</v>
      </c>
    </row>
    <row r="6" spans="1:5">
      <c r="A6" s="14" t="s"/>
      <c r="B6" s="412" t="s">
        <v>582</v>
      </c>
      <c r="C6" s="169" t="s">
        <v>4206</v>
      </c>
      <c r="D6" t="s">
        <v>4200</v>
      </c>
      <c r="E6" t="s">
        <v>4203</v>
      </c>
    </row>
    <row r="7" spans="1:5">
      <c r="A7" s="438" t="s">
        <v>830</v>
      </c>
      <c r="B7" s="412" t="s">
        <v>4136</v>
      </c>
      <c r="C7" s="169" t="s">
        <v>4207</v>
      </c>
      <c r="D7" t="s">
        <v>4200</v>
      </c>
      <c r="E7" t="s">
        <v>4203</v>
      </c>
    </row>
    <row r="8" spans="1:5">
      <c r="A8" s="14" t="s"/>
      <c r="B8" s="412" t="s">
        <v>4137</v>
      </c>
      <c r="C8" s="169" t="s">
        <v>4208</v>
      </c>
      <c r="D8" t="s">
        <v>4200</v>
      </c>
      <c r="E8" t="s">
        <v>4203</v>
      </c>
    </row>
    <row r="9" spans="1:5">
      <c r="A9" s="438" t="s">
        <v>4142</v>
      </c>
      <c r="B9" s="412" t="s">
        <v>4143</v>
      </c>
      <c r="C9" s="439" t="s">
        <v>4209</v>
      </c>
      <c r="D9" t="s">
        <v>4200</v>
      </c>
      <c r="E9" t="s">
        <v>4203</v>
      </c>
    </row>
    <row r="10" spans="1:5">
      <c r="A10" s="412" t="s"/>
      <c r="B10" s="412" t="s">
        <v>4145</v>
      </c>
      <c r="C10" s="170" t="s"/>
      <c r="D10" t="s">
        <v>4200</v>
      </c>
      <c r="E10" t="s">
        <v>4203</v>
      </c>
    </row>
    <row r="11" spans="1:5">
      <c r="A11" s="412" t="s"/>
      <c r="B11" s="412" t="s">
        <v>4147</v>
      </c>
      <c r="C11" s="174" t="s"/>
      <c r="D11" t="s">
        <v>4200</v>
      </c>
      <c r="E11" t="s">
        <v>4203</v>
      </c>
    </row>
    <row r="12" spans="1:5">
      <c r="A12" s="14" t="s"/>
      <c r="B12" s="412" t="s">
        <v>4150</v>
      </c>
      <c r="C12" t="s">
        <v>4210</v>
      </c>
      <c r="D12" t="s">
        <v>4200</v>
      </c>
      <c r="E12" t="s">
        <v>4203</v>
      </c>
    </row>
    <row r="13" spans="1:5">
      <c r="A13" s="440" t="s">
        <v>4152</v>
      </c>
      <c r="B13" s="412" t="s">
        <v>1952</v>
      </c>
      <c r="C13" t="s">
        <v>4211</v>
      </c>
      <c r="D13" t="s">
        <v>4212</v>
      </c>
      <c r="E13" t="s">
        <v>4203</v>
      </c>
    </row>
    <row r="14" spans="1:5">
      <c r="A14" s="309" t="s"/>
      <c r="B14" s="412" t="s">
        <v>4155</v>
      </c>
      <c r="C14" s="169" t="s">
        <v>4213</v>
      </c>
      <c r="D14" t="s">
        <v>4200</v>
      </c>
      <c r="E14" t="s">
        <v>4203</v>
      </c>
    </row>
    <row r="15" spans="1:5">
      <c r="A15" s="309" t="s"/>
      <c r="B15" s="412" t="s">
        <v>4160</v>
      </c>
      <c r="C15" t="s">
        <v>4214</v>
      </c>
      <c r="D15" t="s">
        <v>4200</v>
      </c>
      <c r="E15" t="s">
        <v>4203</v>
      </c>
    </row>
    <row r="16" spans="1:5">
      <c r="A16" s="309" t="s"/>
      <c r="B16" s="412" t="s">
        <v>4162</v>
      </c>
      <c r="C16" t="s">
        <v>4215</v>
      </c>
      <c r="D16" t="s">
        <v>4200</v>
      </c>
      <c r="E16" t="s">
        <v>4203</v>
      </c>
    </row>
    <row r="17" spans="1:5">
      <c r="A17" s="309" t="s"/>
      <c r="B17" s="412" t="s">
        <v>4163</v>
      </c>
      <c r="C17" t="s">
        <v>4216</v>
      </c>
      <c r="D17" t="s">
        <v>4217</v>
      </c>
      <c r="E17" t="s">
        <v>4203</v>
      </c>
    </row>
    <row r="18" spans="1:5">
      <c r="A18" s="313" t="s"/>
      <c r="B18" s="412" t="s">
        <v>4173</v>
      </c>
      <c r="C18" t="s">
        <v>4218</v>
      </c>
      <c r="D18" t="s">
        <v>4200</v>
      </c>
      <c r="E18" t="s">
        <v>4203</v>
      </c>
    </row>
    <row r="19" spans="1:5">
      <c r="A19" s="438" t="s">
        <v>4170</v>
      </c>
      <c r="B19" s="412" t="s">
        <v>4171</v>
      </c>
      <c r="C19" t="s">
        <v>4219</v>
      </c>
      <c r="D19" t="s">
        <v>4200</v>
      </c>
      <c r="E19" t="s">
        <v>4203</v>
      </c>
    </row>
    <row r="20" spans="1:5">
      <c r="A20" s="14" t="s"/>
      <c r="B20" s="412" t="s">
        <v>4172</v>
      </c>
      <c r="C20" t="s">
        <v>4220</v>
      </c>
      <c r="D20" t="s">
        <v>4200</v>
      </c>
      <c r="E20" t="s">
        <v>4203</v>
      </c>
    </row>
    <row r="21" spans="1:5">
      <c r="A21" s="438" t="s">
        <v>4174</v>
      </c>
      <c r="B21" s="441" t="s">
        <v>62</v>
      </c>
      <c r="C21" s="169" t="s">
        <v>4221</v>
      </c>
      <c r="D21" t="s">
        <v>4212</v>
      </c>
      <c r="E21" t="s">
        <v>4203</v>
      </c>
    </row>
    <row r="22" spans="1:5">
      <c r="A22" s="440" t="s">
        <v>4164</v>
      </c>
      <c r="B22" s="412" t="s">
        <v>4164</v>
      </c>
      <c r="C22" s="169" t="s">
        <v>4222</v>
      </c>
      <c r="D22" t="s">
        <v>4200</v>
      </c>
      <c r="E22" t="s">
        <v>4203</v>
      </c>
    </row>
    <row r="23" spans="1:5">
      <c r="A23" s="309" t="s"/>
      <c r="B23" s="412" t="s">
        <v>4167</v>
      </c>
      <c r="C23" t="s">
        <v>4223</v>
      </c>
      <c r="D23" t="s">
        <v>4217</v>
      </c>
      <c r="E23" t="s">
        <v>4203</v>
      </c>
    </row>
    <row r="24" spans="1:5">
      <c r="A24" s="313" t="s"/>
      <c r="B24" s="412" t="s">
        <v>4224</v>
      </c>
      <c r="C24" t="s">
        <v>4225</v>
      </c>
      <c r="D24" t="s">
        <v>4217</v>
      </c>
      <c r="E24" t="s">
        <v>4203</v>
      </c>
    </row>
    <row r="25" spans="1:5">
      <c r="A25" s="440" t="s">
        <v>4175</v>
      </c>
      <c r="B25" s="412" t="s">
        <v>4176</v>
      </c>
      <c r="C25" t="s">
        <v>4226</v>
      </c>
      <c r="D25" t="s">
        <v>4212</v>
      </c>
      <c r="E25" t="s">
        <v>4203</v>
      </c>
    </row>
    <row r="26" spans="1:5" ht="18" customHeight="true">
      <c r="A26" s="309" t="s"/>
      <c r="B26" s="412" t="s">
        <v>4179</v>
      </c>
      <c r="C26" t="s">
        <v>4227</v>
      </c>
      <c r="D26" t="s">
        <v>4217</v>
      </c>
      <c r="E26" t="s">
        <v>4228</v>
      </c>
    </row>
    <row r="27" spans="1:5">
      <c r="A27" s="313" t="s"/>
      <c r="B27" s="412" t="s">
        <v>4229</v>
      </c>
      <c r="C27" t="s">
        <v>4226</v>
      </c>
      <c r="D27" t="s">
        <v>4212</v>
      </c>
      <c r="E27" t="s">
        <v>4228</v>
      </c>
    </row>
    <row r="28" spans="1:5">
      <c r="A28" s="412" t="s">
        <v>4181</v>
      </c>
      <c r="B28" s="412" t="s"/>
      <c r="C28" t="s">
        <v>4230</v>
      </c>
      <c r="D28" t="s">
        <v>4217</v>
      </c>
      <c r="E28" t="s">
        <v>4231</v>
      </c>
    </row>
    <row r="29" spans="1:2">
      <c r="A29" s="442" t="s"/>
      <c r="B29" s="442" t="s"/>
    </row>
  </sheetData>
  <mergeCells count="9">
    <mergeCell ref="A5:A6"/>
    <mergeCell ref="A9:A12"/>
    <mergeCell ref="A7:A8"/>
    <mergeCell ref="A3:A4"/>
    <mergeCell ref="A13:A18"/>
    <mergeCell ref="A19:A20"/>
    <mergeCell ref="A22:A24"/>
    <mergeCell ref="A25:A27"/>
    <mergeCell ref="C9:C11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一期能源指标">
    <tabColor rgb="FFFFFFFF"/>
  </sheetPr>
  <dimension ref="Y787"/>
  <sheetViews>
    <sheetView showGridLines="true" workbookViewId="0">
      <pane ySplit="1" topLeftCell="A2" state="frozen"/>
    </sheetView>
  </sheetViews>
  <cols>
    <col min="1" max="1" width="9.84375" style="235" hidden="true" customWidth="true"/>
    <col min="2" max="2" width="9.84375" style="866" customWidth="true"/>
    <col min="3" max="3" width="13.7539" style="866" customWidth="true"/>
    <col min="4" max="4" width="11.4609" style="866" customWidth="true"/>
    <col min="5" max="5" width="18.7539" style="866" customWidth="true"/>
    <col min="6" max="6" width="63.1211" style="215" customWidth="true"/>
    <col min="7" max="7" width="31.0234" style="866" customWidth="true"/>
    <col min="8" max="8" width="13.6211" style="867" customWidth="true"/>
    <col min="9" max="9" width="13.3516" style="867" customWidth="true"/>
    <col min="10" max="10" width="16.3242" style="866" customWidth="true"/>
    <col min="11" max="11" width="15.9141" style="866" customWidth="true"/>
    <col min="12" max="12" width="17.2617" style="866" customWidth="true"/>
    <col min="13" max="13" width="17.1328" style="866" customWidth="true"/>
    <col min="14" max="14" width="15.9141" style="866" customWidth="true"/>
    <col min="15" max="15" width="8.63281" style="866" customWidth="true"/>
    <col min="16" max="16" width="16.4531" style="866" customWidth="true"/>
    <col min="17" max="17" width="57.3242" style="867" customWidth="true"/>
    <col min="18" max="18" width="52.0625" style="866" hidden="true" customWidth="true"/>
    <col min="19" max="19" width="43.1641" style="866" customWidth="true"/>
    <col min="20" max="20" width="57.4609" style="866" customWidth="true"/>
    <col min="21" max="21" width="57.3242" style="866" customWidth="true"/>
    <col min="22" max="22" width="55.8438" style="866" customWidth="true"/>
    <col min="23" max="23" width="29.9414" style="866" hidden="true" customWidth="true"/>
    <col min="24" max="24" width="57.5938" style="866" hidden="true" customWidth="true"/>
    <col min="25" max="25" width="24.8242" style="866" customWidth="true"/>
  </cols>
  <sheetData>
    <row r="1" spans="1:25" s="861" customFormat="true">
      <c r="A1" s="207" t="s">
        <v>2017</v>
      </c>
      <c r="B1" s="208" t="s">
        <v>142</v>
      </c>
      <c r="C1" s="208" t="s">
        <v>2018</v>
      </c>
      <c r="D1" s="208" t="s">
        <v>2019</v>
      </c>
      <c r="E1" s="208" t="s">
        <v>2020</v>
      </c>
      <c r="F1" s="209" t="s">
        <v>2021</v>
      </c>
      <c r="G1" s="208" t="s">
        <v>12</v>
      </c>
      <c r="H1" s="210" t="s">
        <v>2022</v>
      </c>
      <c r="I1" s="210" t="s">
        <v>152</v>
      </c>
      <c r="J1" s="208" t="s">
        <v>2023</v>
      </c>
      <c r="K1" s="208" t="s">
        <v>157</v>
      </c>
      <c r="L1" s="208" t="s">
        <v>2024</v>
      </c>
      <c r="M1" s="208" t="s">
        <v>2025</v>
      </c>
      <c r="N1" s="208" t="s">
        <v>2026</v>
      </c>
      <c r="O1" s="208" t="s">
        <v>161</v>
      </c>
      <c r="P1" s="208" t="s">
        <v>2027</v>
      </c>
      <c r="Q1" s="210" t="s">
        <v>163</v>
      </c>
      <c r="R1" s="207" t="s">
        <v>2028</v>
      </c>
      <c r="S1" s="208" t="s">
        <v>2029</v>
      </c>
      <c r="T1" s="208" t="s">
        <v>2030</v>
      </c>
      <c r="U1" s="208" t="s">
        <v>2031</v>
      </c>
      <c r="V1" s="208" t="s">
        <v>2032</v>
      </c>
      <c r="W1" s="207" t="s">
        <v>2033</v>
      </c>
      <c r="X1" s="207" t="s">
        <v>2034</v>
      </c>
      <c r="Y1" s="211" t="s">
        <v>2035</v>
      </c>
    </row>
    <row r="2" spans="1:24" ht="15" customHeight="true">
      <c r="A2" s="212" t="s"/>
      <c r="B2" s="213" t="s">
        <v>47</v>
      </c>
      <c r="C2" s="214" t="s">
        <v>2036</v>
      </c>
      <c r="D2" s="214" t="s">
        <v>203</v>
      </c>
      <c r="E2" s="213" t="s">
        <v>2037</v>
      </c>
      <c r="F2" s="213" t="s">
        <v>202</v>
      </c>
      <c r="G2" s="215" t="s">
        <v>2038</v>
      </c>
      <c r="H2" s="95" t="s">
        <v>195</v>
      </c>
      <c r="I2" s="95">
        <v>2</v>
      </c>
      <c r="J2" s="213" t="s">
        <v>175</v>
      </c>
      <c r="K2" s="213" t="s">
        <v>2039</v>
      </c>
      <c r="L2" s="213" t="s">
        <v>2040</v>
      </c>
      <c r="M2" s="214" t="s">
        <v>203</v>
      </c>
      <c r="N2" s="213" t="s">
        <v>197</v>
      </c>
      <c r="O2" s="213" t="s">
        <v>2041</v>
      </c>
      <c r="P2" s="215" t="s"/>
      <c r="Q2" s="216" t="s">
        <v>2042</v>
      </c>
      <c r="R2" s="213" t="s">
        <v>2043</v>
      </c>
      <c r="S2" s="217" t="s"/>
      <c r="T2" s="218" t="s">
        <v>2044</v>
      </c>
      <c r="U2" s="218" t="s">
        <v>2044</v>
      </c>
      <c r="V2" s="218" t="s">
        <v>2045</v>
      </c>
      <c r="W2" s="213" t="s"/>
      <c r="X2" s="213" t="s">
        <v>2046</v>
      </c>
    </row>
    <row r="3" spans="1:24" ht="15" customHeight="true">
      <c r="A3" s="212" t="s"/>
      <c r="B3" s="213" t="s">
        <v>47</v>
      </c>
      <c r="C3" s="214" t="s">
        <v>2036</v>
      </c>
      <c r="D3" s="214" t="s">
        <v>354</v>
      </c>
      <c r="E3" s="213" t="s">
        <v>2047</v>
      </c>
      <c r="F3" s="213" t="s">
        <v>208</v>
      </c>
      <c r="G3" s="215" t="s">
        <v>207</v>
      </c>
      <c r="H3" s="95" t="s">
        <v>209</v>
      </c>
      <c r="I3" s="95">
        <v>2</v>
      </c>
      <c r="J3" s="213" t="s">
        <v>175</v>
      </c>
      <c r="K3" s="213" t="s">
        <v>2039</v>
      </c>
      <c r="L3" s="213" t="s">
        <v>2040</v>
      </c>
      <c r="M3" s="214" t="s">
        <v>354</v>
      </c>
      <c r="N3" s="213" t="s">
        <v>197</v>
      </c>
      <c r="O3" s="213" t="s">
        <v>2041</v>
      </c>
      <c r="P3" s="213" t="s"/>
      <c r="Q3" s="95" t="s">
        <v>2048</v>
      </c>
      <c r="R3" s="213" t="s"/>
      <c r="S3" s="217" t="s"/>
      <c r="T3" s="217" t="s">
        <v>2048</v>
      </c>
      <c r="U3" s="217" t="s">
        <v>2048</v>
      </c>
      <c r="V3" s="217" t="s">
        <v>2048</v>
      </c>
      <c r="W3" s="213" t="s"/>
      <c r="X3" s="213" t="s">
        <v>2048</v>
      </c>
    </row>
    <row r="4" spans="1:25" ht="15" customHeight="true">
      <c r="A4" s="212" t="s"/>
      <c r="B4" s="213" t="s">
        <v>47</v>
      </c>
      <c r="C4" s="214" t="s">
        <v>2036</v>
      </c>
      <c r="D4" s="214" t="s">
        <v>354</v>
      </c>
      <c r="E4" s="213" t="s">
        <v>2047</v>
      </c>
      <c r="F4" s="213" t="s">
        <v>2049</v>
      </c>
      <c r="G4" s="215" t="s">
        <v>207</v>
      </c>
      <c r="H4" s="95" t="s">
        <v>495</v>
      </c>
      <c r="I4" s="95">
        <v>2</v>
      </c>
      <c r="J4" s="213" t="s">
        <v>175</v>
      </c>
      <c r="K4" s="213" t="s">
        <v>2039</v>
      </c>
      <c r="L4" s="213" t="s">
        <v>2040</v>
      </c>
      <c r="M4" s="214" t="s">
        <v>354</v>
      </c>
      <c r="N4" s="213" t="s">
        <v>197</v>
      </c>
      <c r="O4" s="213" t="s">
        <v>2041</v>
      </c>
      <c r="P4" s="213" t="s"/>
      <c r="Q4" s="219" t="s">
        <v>2050</v>
      </c>
      <c r="R4" s="213" t="s"/>
      <c r="S4" s="217" t="s"/>
      <c r="T4" s="220" t="s">
        <v>2050</v>
      </c>
      <c r="U4" s="220" t="s">
        <v>2050</v>
      </c>
      <c r="V4" s="220" t="s">
        <v>2050</v>
      </c>
      <c r="W4" s="213" t="s"/>
      <c r="X4" s="213" t="s">
        <v>2048</v>
      </c>
      <c r="Y4" s="221" t="s"/>
    </row>
    <row r="5" spans="1:24" ht="15" customHeight="true">
      <c r="A5" s="212" t="s"/>
      <c r="B5" s="213" t="s">
        <v>47</v>
      </c>
      <c r="C5" s="214" t="s">
        <v>2036</v>
      </c>
      <c r="D5" s="214" t="s">
        <v>356</v>
      </c>
      <c r="E5" s="213" t="s">
        <v>2047</v>
      </c>
      <c r="F5" s="213" t="s">
        <v>212</v>
      </c>
      <c r="G5" s="215" t="s">
        <v>211</v>
      </c>
      <c r="H5" s="222" t="s">
        <v>209</v>
      </c>
      <c r="I5" s="95">
        <v>2</v>
      </c>
      <c r="J5" s="213" t="s">
        <v>175</v>
      </c>
      <c r="K5" s="213" t="s">
        <v>2039</v>
      </c>
      <c r="L5" s="213" t="s">
        <v>2040</v>
      </c>
      <c r="M5" s="214" t="s">
        <v>356</v>
      </c>
      <c r="N5" s="213" t="s">
        <v>197</v>
      </c>
      <c r="O5" s="213" t="s">
        <v>2041</v>
      </c>
      <c r="P5" s="213" t="s"/>
      <c r="Q5" s="95" t="s">
        <v>2051</v>
      </c>
      <c r="R5" s="213" t="s"/>
      <c r="S5" s="217" t="s"/>
      <c r="T5" s="217" t="s">
        <v>2051</v>
      </c>
      <c r="U5" s="217" t="s">
        <v>2051</v>
      </c>
      <c r="V5" s="217" t="s">
        <v>2051</v>
      </c>
      <c r="W5" s="213" t="s"/>
      <c r="X5" s="213" t="s">
        <v>2052</v>
      </c>
    </row>
    <row r="6" spans="1:24" ht="15" customHeight="true">
      <c r="A6" s="212" t="s"/>
      <c r="B6" s="213" t="s">
        <v>47</v>
      </c>
      <c r="C6" s="214" t="s">
        <v>582</v>
      </c>
      <c r="D6" s="214" t="s">
        <v>55</v>
      </c>
      <c r="E6" s="213" t="s">
        <v>54</v>
      </c>
      <c r="F6" s="215" t="s">
        <v>2053</v>
      </c>
      <c r="G6" s="215" t="s">
        <v>583</v>
      </c>
      <c r="H6" s="216" t="s">
        <v>195</v>
      </c>
      <c r="I6" s="95">
        <v>2</v>
      </c>
      <c r="J6" s="213" t="s">
        <v>175</v>
      </c>
      <c r="K6" s="213" t="s">
        <v>2020</v>
      </c>
      <c r="L6" s="213" t="s">
        <v>54</v>
      </c>
      <c r="M6" s="213" t="s">
        <v>383</v>
      </c>
      <c r="N6" s="213" t="s">
        <v>20</v>
      </c>
      <c r="O6" s="213" t="s">
        <v>2041</v>
      </c>
      <c r="P6" s="213" t="s"/>
      <c r="Q6" s="95" t="s">
        <v>2054</v>
      </c>
      <c r="R6" s="213" t="s">
        <v>2055</v>
      </c>
      <c r="S6" s="217" t="s">
        <v>2056</v>
      </c>
      <c r="T6" s="217" t="s"/>
      <c r="U6" s="217" t="s">
        <v>2056</v>
      </c>
      <c r="V6" s="217" t="s">
        <v>2056</v>
      </c>
      <c r="W6" s="213" t="s"/>
      <c r="X6" s="213" t="s"/>
    </row>
    <row r="7" spans="1:24" ht="15" customHeight="true">
      <c r="A7" s="212" t="s"/>
      <c r="B7" s="213" t="s">
        <v>47</v>
      </c>
      <c r="C7" s="214" t="s">
        <v>2057</v>
      </c>
      <c r="D7" s="214" t="s">
        <v>176</v>
      </c>
      <c r="E7" s="213" t="s">
        <v>54</v>
      </c>
      <c r="F7" s="213" t="s">
        <v>2058</v>
      </c>
      <c r="G7" s="215" t="s">
        <v>323</v>
      </c>
      <c r="H7" s="219" t="s">
        <v>174</v>
      </c>
      <c r="I7" s="95">
        <v>2</v>
      </c>
      <c r="J7" s="213" t="s">
        <v>184</v>
      </c>
      <c r="K7" s="213" t="s">
        <v>2020</v>
      </c>
      <c r="L7" s="213" t="s">
        <v>54</v>
      </c>
      <c r="M7" s="213" t="s">
        <v>176</v>
      </c>
      <c r="N7" s="213" t="s">
        <v>20</v>
      </c>
      <c r="O7" s="213" t="s">
        <v>2041</v>
      </c>
      <c r="P7" s="213" t="s"/>
      <c r="Q7" s="95" t="s">
        <v>2059</v>
      </c>
      <c r="R7" s="213" t="s"/>
      <c r="S7" s="217" t="s">
        <v>2060</v>
      </c>
      <c r="T7" s="217" t="s"/>
      <c r="U7" s="217" t="s">
        <v>2061</v>
      </c>
      <c r="V7" s="217" t="s">
        <v>2062</v>
      </c>
      <c r="W7" s="213" t="s"/>
      <c r="X7" s="213" t="s"/>
    </row>
    <row r="8" spans="1:24" ht="15" customHeight="true">
      <c r="A8" s="212" t="s"/>
      <c r="B8" s="213" t="s">
        <v>47</v>
      </c>
      <c r="C8" s="214" t="s">
        <v>2057</v>
      </c>
      <c r="D8" s="214" t="s">
        <v>196</v>
      </c>
      <c r="E8" s="213" t="s">
        <v>54</v>
      </c>
      <c r="F8" s="213" t="s">
        <v>2063</v>
      </c>
      <c r="G8" s="215" t="s">
        <v>328</v>
      </c>
      <c r="H8" s="95" t="s">
        <v>209</v>
      </c>
      <c r="I8" s="95">
        <v>2</v>
      </c>
      <c r="J8" s="213" t="s">
        <v>184</v>
      </c>
      <c r="K8" s="213" t="s">
        <v>2020</v>
      </c>
      <c r="L8" s="213" t="s">
        <v>54</v>
      </c>
      <c r="M8" s="213" t="s">
        <v>2064</v>
      </c>
      <c r="N8" s="213" t="s">
        <v>20</v>
      </c>
      <c r="O8" s="213" t="s">
        <v>2041</v>
      </c>
      <c r="P8" s="213" t="s"/>
      <c r="Q8" s="95" t="s">
        <v>2065</v>
      </c>
      <c r="R8" s="213" t="s">
        <v>2066</v>
      </c>
      <c r="S8" s="217" t="s">
        <v>2067</v>
      </c>
      <c r="T8" s="217" t="s"/>
      <c r="U8" s="217" t="s">
        <v>2067</v>
      </c>
      <c r="V8" s="217" t="s">
        <v>2067</v>
      </c>
      <c r="W8" s="213" t="s"/>
      <c r="X8" s="213" t="s"/>
    </row>
    <row r="9" spans="1:24" ht="15" customHeight="true">
      <c r="A9" s="212" t="s"/>
      <c r="B9" s="213" t="s">
        <v>47</v>
      </c>
      <c r="C9" s="214" t="s">
        <v>2057</v>
      </c>
      <c r="D9" s="214" t="s">
        <v>322</v>
      </c>
      <c r="E9" s="213" t="s">
        <v>54</v>
      </c>
      <c r="F9" s="213" t="s">
        <v>2068</v>
      </c>
      <c r="G9" s="215" t="s">
        <v>330</v>
      </c>
      <c r="H9" s="95" t="s">
        <v>209</v>
      </c>
      <c r="I9" s="95">
        <v>2</v>
      </c>
      <c r="J9" s="213" t="s">
        <v>184</v>
      </c>
      <c r="K9" s="213" t="s">
        <v>2020</v>
      </c>
      <c r="L9" s="213" t="s">
        <v>54</v>
      </c>
      <c r="M9" s="213" t="s"/>
      <c r="N9" s="213" t="s">
        <v>20</v>
      </c>
      <c r="O9" s="213" t="s">
        <v>2041</v>
      </c>
      <c r="P9" s="213" t="s"/>
      <c r="Q9" s="95" t="s">
        <v>2069</v>
      </c>
      <c r="R9" s="213" t="s">
        <v>2070</v>
      </c>
      <c r="S9" s="217" t="s">
        <v>2071</v>
      </c>
      <c r="T9" s="217" t="s"/>
      <c r="U9" s="217" t="s">
        <v>2072</v>
      </c>
      <c r="V9" s="217" t="s">
        <v>2072</v>
      </c>
      <c r="W9" s="213" t="s"/>
      <c r="X9" s="213" t="s"/>
    </row>
    <row r="10" spans="1:24" ht="15" customHeight="true">
      <c r="A10" s="212" t="s">
        <v>2073</v>
      </c>
      <c r="B10" s="213" t="s">
        <v>47</v>
      </c>
      <c r="C10" s="214" t="s">
        <v>582</v>
      </c>
      <c r="D10" s="214" t="s">
        <v>2074</v>
      </c>
      <c r="E10" s="213" t="s">
        <v>54</v>
      </c>
      <c r="F10" s="215" t="s">
        <v>2075</v>
      </c>
      <c r="G10" s="215" t="s">
        <v>585</v>
      </c>
      <c r="H10" s="95" t="s">
        <v>61</v>
      </c>
      <c r="I10" s="95">
        <v>2</v>
      </c>
      <c r="J10" s="213" t="s">
        <v>134</v>
      </c>
      <c r="K10" s="213" t="s">
        <v>2020</v>
      </c>
      <c r="L10" s="213" t="s">
        <v>54</v>
      </c>
      <c r="M10" s="213" t="s"/>
      <c r="N10" s="213" t="s">
        <v>20</v>
      </c>
      <c r="O10" s="213" t="s">
        <v>2041</v>
      </c>
      <c r="P10" s="213" t="s">
        <v>2041</v>
      </c>
      <c r="Q10" s="95" t="s">
        <v>2076</v>
      </c>
      <c r="R10" s="213" t="s">
        <v>2076</v>
      </c>
      <c r="S10" s="217" t="s"/>
      <c r="T10" s="217" t="s"/>
      <c r="U10" s="217" t="s">
        <v>2077</v>
      </c>
      <c r="V10" s="217" t="s">
        <v>2078</v>
      </c>
      <c r="W10" s="213" t="s"/>
      <c r="X10" s="213" t="s"/>
    </row>
    <row r="11" spans="1:24" ht="15" customHeight="true">
      <c r="A11" s="212" t="s"/>
      <c r="B11" s="213" t="s">
        <v>47</v>
      </c>
      <c r="C11" s="214" t="s">
        <v>582</v>
      </c>
      <c r="D11" s="214" t="s">
        <v>2074</v>
      </c>
      <c r="E11" s="213" t="s">
        <v>54</v>
      </c>
      <c r="F11" s="213" t="s">
        <v>2079</v>
      </c>
      <c r="G11" s="215" t="s">
        <v>2080</v>
      </c>
      <c r="H11" s="95" t="s">
        <v>613</v>
      </c>
      <c r="I11" s="95">
        <v>2</v>
      </c>
      <c r="J11" s="213" t="s">
        <v>614</v>
      </c>
      <c r="K11" s="213" t="s">
        <v>2020</v>
      </c>
      <c r="L11" s="213" t="s">
        <v>54</v>
      </c>
      <c r="M11" s="213" t="s"/>
      <c r="N11" s="213" t="s">
        <v>20</v>
      </c>
      <c r="O11" s="95" t="s">
        <v>2081</v>
      </c>
      <c r="P11" s="213" t="s"/>
      <c r="Q11" s="95" t="s">
        <v>2079</v>
      </c>
      <c r="R11" s="213" t="s"/>
      <c r="S11" s="217" t="s"/>
      <c r="T11" s="217" t="s"/>
      <c r="U11" s="217" t="s">
        <v>2079</v>
      </c>
      <c r="V11" s="217" t="s">
        <v>2079</v>
      </c>
      <c r="W11" s="213" t="s"/>
      <c r="X11" s="213" t="s"/>
    </row>
    <row r="12" spans="1:24" ht="15" customHeight="true">
      <c r="A12" s="212" t="s"/>
      <c r="B12" s="213" t="s">
        <v>47</v>
      </c>
      <c r="C12" s="214" t="s">
        <v>582</v>
      </c>
      <c r="D12" s="214" t="s">
        <v>2074</v>
      </c>
      <c r="E12" s="213" t="s">
        <v>54</v>
      </c>
      <c r="F12" s="213" t="s">
        <v>2082</v>
      </c>
      <c r="G12" s="215" t="s">
        <v>2083</v>
      </c>
      <c r="H12" s="95" t="s">
        <v>613</v>
      </c>
      <c r="I12" s="95">
        <v>2</v>
      </c>
      <c r="J12" s="213" t="s">
        <v>614</v>
      </c>
      <c r="K12" s="213" t="s">
        <v>2020</v>
      </c>
      <c r="L12" s="213" t="s">
        <v>54</v>
      </c>
      <c r="M12" s="213" t="s"/>
      <c r="N12" s="213" t="s">
        <v>20</v>
      </c>
      <c r="O12" s="95" t="s">
        <v>2081</v>
      </c>
      <c r="P12" s="213" t="s"/>
      <c r="Q12" s="95" t="s">
        <v>2082</v>
      </c>
      <c r="R12" s="213" t="s"/>
      <c r="S12" s="217" t="s"/>
      <c r="T12" s="217" t="s"/>
      <c r="U12" s="217" t="s">
        <v>2082</v>
      </c>
      <c r="V12" s="217" t="s">
        <v>2082</v>
      </c>
      <c r="W12" s="213" t="s"/>
      <c r="X12" s="213" t="s"/>
    </row>
    <row r="13" spans="1:24" ht="15" customHeight="true">
      <c r="A13" s="212" t="s"/>
      <c r="B13" s="213" t="s">
        <v>47</v>
      </c>
      <c r="C13" s="214" t="s">
        <v>582</v>
      </c>
      <c r="D13" s="214" t="s">
        <v>2074</v>
      </c>
      <c r="E13" s="213" t="s">
        <v>54</v>
      </c>
      <c r="F13" s="213" t="s">
        <v>2084</v>
      </c>
      <c r="G13" s="215" t="s">
        <v>592</v>
      </c>
      <c r="H13" s="95" t="s">
        <v>594</v>
      </c>
      <c r="I13" s="95">
        <v>2</v>
      </c>
      <c r="J13" s="213" t="s">
        <v>595</v>
      </c>
      <c r="K13" s="213" t="s">
        <v>2020</v>
      </c>
      <c r="L13" s="213" t="s">
        <v>54</v>
      </c>
      <c r="M13" s="213" t="s"/>
      <c r="N13" s="213" t="s">
        <v>20</v>
      </c>
      <c r="O13" s="95" t="s">
        <v>2081</v>
      </c>
      <c r="P13" s="213" t="s"/>
      <c r="Q13" s="95" t="s">
        <v>2084</v>
      </c>
      <c r="R13" s="213" t="s"/>
      <c r="S13" s="217" t="s"/>
      <c r="T13" s="217" t="s"/>
      <c r="U13" s="217" t="s">
        <v>2084</v>
      </c>
      <c r="V13" s="217" t="s">
        <v>2084</v>
      </c>
      <c r="W13" s="213" t="s"/>
      <c r="X13" s="213" t="s"/>
    </row>
    <row r="14" spans="1:24" ht="15" customHeight="true">
      <c r="A14" s="212" t="s"/>
      <c r="B14" s="213" t="s">
        <v>47</v>
      </c>
      <c r="C14" s="214" t="s">
        <v>582</v>
      </c>
      <c r="D14" s="214" t="s">
        <v>2074</v>
      </c>
      <c r="E14" s="213" t="s">
        <v>54</v>
      </c>
      <c r="F14" s="213" t="s">
        <v>2085</v>
      </c>
      <c r="G14" s="215" t="s">
        <v>596</v>
      </c>
      <c r="H14" s="95" t="s">
        <v>594</v>
      </c>
      <c r="I14" s="95">
        <v>2</v>
      </c>
      <c r="J14" s="213" t="s">
        <v>595</v>
      </c>
      <c r="K14" s="213" t="s">
        <v>2020</v>
      </c>
      <c r="L14" s="213" t="s">
        <v>54</v>
      </c>
      <c r="M14" s="213" t="s"/>
      <c r="N14" s="213" t="s">
        <v>20</v>
      </c>
      <c r="O14" s="95" t="s">
        <v>2081</v>
      </c>
      <c r="P14" s="213" t="s"/>
      <c r="Q14" s="95" t="s">
        <v>2085</v>
      </c>
      <c r="R14" s="213" t="s"/>
      <c r="S14" s="217" t="s"/>
      <c r="T14" s="217" t="s"/>
      <c r="U14" s="217" t="s">
        <v>2085</v>
      </c>
      <c r="V14" s="217" t="s">
        <v>2085</v>
      </c>
      <c r="W14" s="213" t="s"/>
      <c r="X14" s="213" t="s"/>
    </row>
    <row r="15" spans="1:24" ht="15" customHeight="true">
      <c r="A15" s="212" t="s"/>
      <c r="B15" s="213" t="s">
        <v>47</v>
      </c>
      <c r="C15" s="214" t="s">
        <v>582</v>
      </c>
      <c r="D15" s="214" t="s">
        <v>2074</v>
      </c>
      <c r="E15" s="213" t="s">
        <v>54</v>
      </c>
      <c r="F15" s="213" t="s">
        <v>2086</v>
      </c>
      <c r="G15" s="215" t="s">
        <v>598</v>
      </c>
      <c r="H15" s="95" t="s">
        <v>594</v>
      </c>
      <c r="I15" s="95">
        <v>2</v>
      </c>
      <c r="J15" s="213" t="s">
        <v>595</v>
      </c>
      <c r="K15" s="213" t="s">
        <v>2020</v>
      </c>
      <c r="L15" s="213" t="s">
        <v>54</v>
      </c>
      <c r="M15" s="213" t="s"/>
      <c r="N15" s="213" t="s">
        <v>20</v>
      </c>
      <c r="O15" s="95" t="s">
        <v>2081</v>
      </c>
      <c r="P15" s="213" t="s"/>
      <c r="Q15" s="95" t="s">
        <v>2086</v>
      </c>
      <c r="R15" s="213" t="s"/>
      <c r="S15" s="217" t="s"/>
      <c r="T15" s="217" t="s"/>
      <c r="U15" s="217" t="s">
        <v>2086</v>
      </c>
      <c r="V15" s="217" t="s">
        <v>2086</v>
      </c>
      <c r="W15" s="213" t="s"/>
      <c r="X15" s="213" t="s"/>
    </row>
    <row r="16" spans="1:24" ht="15" customHeight="true">
      <c r="A16" s="212" t="s"/>
      <c r="B16" s="213" t="s">
        <v>47</v>
      </c>
      <c r="C16" s="214" t="s">
        <v>582</v>
      </c>
      <c r="D16" s="214" t="s">
        <v>2074</v>
      </c>
      <c r="E16" s="213" t="s">
        <v>54</v>
      </c>
      <c r="F16" s="213" t="s">
        <v>2087</v>
      </c>
      <c r="G16" s="215" t="s">
        <v>2088</v>
      </c>
      <c r="H16" s="95" t="s">
        <v>594</v>
      </c>
      <c r="I16" s="95">
        <v>2</v>
      </c>
      <c r="J16" s="213" t="s">
        <v>595</v>
      </c>
      <c r="K16" s="213" t="s">
        <v>2020</v>
      </c>
      <c r="L16" s="213" t="s">
        <v>54</v>
      </c>
      <c r="M16" s="213" t="s"/>
      <c r="N16" s="213" t="s">
        <v>20</v>
      </c>
      <c r="O16" s="95" t="s">
        <v>2081</v>
      </c>
      <c r="P16" s="213" t="s"/>
      <c r="Q16" s="95" t="s">
        <v>2087</v>
      </c>
      <c r="R16" s="213" t="s"/>
      <c r="S16" s="217" t="s"/>
      <c r="T16" s="217" t="s"/>
      <c r="U16" s="217" t="s">
        <v>2087</v>
      </c>
      <c r="V16" s="217" t="s">
        <v>2087</v>
      </c>
      <c r="W16" s="213" t="s"/>
      <c r="X16" s="213" t="s"/>
    </row>
    <row r="17" spans="1:24" ht="15" customHeight="true">
      <c r="A17" s="212" t="s"/>
      <c r="B17" s="213" t="s">
        <v>47</v>
      </c>
      <c r="C17" s="214" t="s">
        <v>582</v>
      </c>
      <c r="D17" s="214" t="s">
        <v>2074</v>
      </c>
      <c r="E17" s="213" t="s">
        <v>54</v>
      </c>
      <c r="F17" s="213" t="s">
        <v>2089</v>
      </c>
      <c r="G17" s="215" t="s">
        <v>600</v>
      </c>
      <c r="H17" s="95" t="s">
        <v>594</v>
      </c>
      <c r="I17" s="95">
        <v>2</v>
      </c>
      <c r="J17" s="213" t="s">
        <v>595</v>
      </c>
      <c r="K17" s="213" t="s">
        <v>2020</v>
      </c>
      <c r="L17" s="213" t="s">
        <v>54</v>
      </c>
      <c r="M17" s="213" t="s"/>
      <c r="N17" s="213" t="s">
        <v>20</v>
      </c>
      <c r="O17" s="95" t="s">
        <v>2081</v>
      </c>
      <c r="P17" s="213" t="s"/>
      <c r="Q17" s="95" t="s">
        <v>2089</v>
      </c>
      <c r="R17" s="213" t="s"/>
      <c r="S17" s="217" t="s"/>
      <c r="T17" s="217" t="s"/>
      <c r="U17" s="217" t="s">
        <v>2089</v>
      </c>
      <c r="V17" s="217" t="s">
        <v>2089</v>
      </c>
      <c r="W17" s="213" t="s"/>
      <c r="X17" s="213" t="s"/>
    </row>
    <row r="18" spans="1:24" ht="15" customHeight="true">
      <c r="A18" s="212" t="s"/>
      <c r="B18" s="213" t="s">
        <v>47</v>
      </c>
      <c r="C18" s="214" t="s">
        <v>582</v>
      </c>
      <c r="D18" s="214" t="s">
        <v>2074</v>
      </c>
      <c r="E18" s="213" t="s">
        <v>54</v>
      </c>
      <c r="F18" s="213" t="s">
        <v>2090</v>
      </c>
      <c r="G18" s="215" t="s">
        <v>602</v>
      </c>
      <c r="H18" s="95" t="s">
        <v>594</v>
      </c>
      <c r="I18" s="95">
        <v>2</v>
      </c>
      <c r="J18" s="213" t="s">
        <v>595</v>
      </c>
      <c r="K18" s="213" t="s">
        <v>2020</v>
      </c>
      <c r="L18" s="213" t="s">
        <v>54</v>
      </c>
      <c r="M18" s="213" t="s"/>
      <c r="N18" s="213" t="s">
        <v>20</v>
      </c>
      <c r="O18" s="95" t="s">
        <v>2081</v>
      </c>
      <c r="P18" s="213" t="s"/>
      <c r="Q18" s="95" t="s">
        <v>2090</v>
      </c>
      <c r="R18" s="213" t="s"/>
      <c r="S18" s="217" t="s"/>
      <c r="T18" s="217" t="s"/>
      <c r="U18" s="217" t="s">
        <v>2090</v>
      </c>
      <c r="V18" s="217" t="s">
        <v>2090</v>
      </c>
      <c r="W18" s="213" t="s"/>
      <c r="X18" s="213" t="s"/>
    </row>
    <row r="19" spans="1:24" ht="15" customHeight="true">
      <c r="A19" s="212" t="s"/>
      <c r="B19" s="213" t="s">
        <v>47</v>
      </c>
      <c r="C19" s="214" t="s">
        <v>582</v>
      </c>
      <c r="D19" s="214" t="s">
        <v>2074</v>
      </c>
      <c r="E19" s="213" t="s">
        <v>54</v>
      </c>
      <c r="F19" s="213" t="s">
        <v>2091</v>
      </c>
      <c r="G19" s="215" t="s">
        <v>604</v>
      </c>
      <c r="H19" s="95" t="s">
        <v>594</v>
      </c>
      <c r="I19" s="95">
        <v>2</v>
      </c>
      <c r="J19" s="213" t="s">
        <v>595</v>
      </c>
      <c r="K19" s="213" t="s">
        <v>2020</v>
      </c>
      <c r="L19" s="213" t="s">
        <v>54</v>
      </c>
      <c r="M19" s="213" t="s"/>
      <c r="N19" s="213" t="s">
        <v>20</v>
      </c>
      <c r="O19" s="95" t="s">
        <v>2081</v>
      </c>
      <c r="P19" s="213" t="s"/>
      <c r="Q19" s="95" t="s">
        <v>2091</v>
      </c>
      <c r="R19" s="213" t="s"/>
      <c r="S19" s="217" t="s"/>
      <c r="T19" s="217" t="s"/>
      <c r="U19" s="217" t="s">
        <v>2091</v>
      </c>
      <c r="V19" s="217" t="s">
        <v>2091</v>
      </c>
      <c r="W19" s="213" t="s"/>
      <c r="X19" s="213" t="s"/>
    </row>
    <row r="20" spans="1:24" ht="15" customHeight="true">
      <c r="A20" s="212" t="s"/>
      <c r="B20" s="213" t="s">
        <v>47</v>
      </c>
      <c r="C20" s="214" t="s">
        <v>582</v>
      </c>
      <c r="D20" s="214" t="s">
        <v>2074</v>
      </c>
      <c r="E20" s="213" t="s">
        <v>54</v>
      </c>
      <c r="F20" s="213" t="s">
        <v>2092</v>
      </c>
      <c r="G20" s="215" t="s">
        <v>2093</v>
      </c>
      <c r="H20" s="95" t="s">
        <v>594</v>
      </c>
      <c r="I20" s="95">
        <v>2</v>
      </c>
      <c r="J20" s="213" t="s">
        <v>595</v>
      </c>
      <c r="K20" s="213" t="s">
        <v>2020</v>
      </c>
      <c r="L20" s="213" t="s">
        <v>54</v>
      </c>
      <c r="M20" s="213" t="s"/>
      <c r="N20" s="213" t="s">
        <v>20</v>
      </c>
      <c r="O20" s="95" t="s">
        <v>2081</v>
      </c>
      <c r="P20" s="213" t="s"/>
      <c r="Q20" s="95" t="s">
        <v>2092</v>
      </c>
      <c r="R20" s="213" t="s"/>
      <c r="S20" s="217" t="s"/>
      <c r="T20" s="217" t="s"/>
      <c r="U20" s="217" t="s">
        <v>2092</v>
      </c>
      <c r="V20" s="217" t="s">
        <v>2092</v>
      </c>
      <c r="W20" s="213" t="s"/>
      <c r="X20" s="213" t="s"/>
    </row>
    <row r="21" spans="1:24" ht="15" customHeight="true">
      <c r="A21" s="212" t="s"/>
      <c r="B21" s="213" t="s">
        <v>47</v>
      </c>
      <c r="C21" s="214" t="s">
        <v>582</v>
      </c>
      <c r="D21" s="214" t="s">
        <v>2074</v>
      </c>
      <c r="E21" s="213" t="s">
        <v>54</v>
      </c>
      <c r="F21" s="213" t="s">
        <v>2094</v>
      </c>
      <c r="G21" s="215" t="s">
        <v>606</v>
      </c>
      <c r="H21" s="95" t="s">
        <v>594</v>
      </c>
      <c r="I21" s="95">
        <v>2</v>
      </c>
      <c r="J21" s="213" t="s">
        <v>595</v>
      </c>
      <c r="K21" s="213" t="s">
        <v>2020</v>
      </c>
      <c r="L21" s="213" t="s">
        <v>54</v>
      </c>
      <c r="M21" s="213" t="s"/>
      <c r="N21" s="213" t="s">
        <v>20</v>
      </c>
      <c r="O21" s="95" t="s">
        <v>2081</v>
      </c>
      <c r="P21" s="213" t="s"/>
      <c r="Q21" s="95" t="s">
        <v>2094</v>
      </c>
      <c r="R21" s="213" t="s"/>
      <c r="S21" s="217" t="s"/>
      <c r="T21" s="217" t="s"/>
      <c r="U21" s="217" t="s">
        <v>2094</v>
      </c>
      <c r="V21" s="217" t="s">
        <v>2094</v>
      </c>
      <c r="W21" s="213" t="s"/>
      <c r="X21" s="213" t="s"/>
    </row>
    <row r="22" spans="1:24" ht="15" customHeight="true">
      <c r="A22" s="212" t="s"/>
      <c r="B22" s="213" t="s">
        <v>47</v>
      </c>
      <c r="C22" s="214" t="s">
        <v>582</v>
      </c>
      <c r="D22" s="214" t="s">
        <v>2074</v>
      </c>
      <c r="E22" s="213" t="s">
        <v>54</v>
      </c>
      <c r="F22" s="213" t="s">
        <v>2095</v>
      </c>
      <c r="G22" s="215" t="s">
        <v>608</v>
      </c>
      <c r="H22" s="95" t="s">
        <v>594</v>
      </c>
      <c r="I22" s="95">
        <v>2</v>
      </c>
      <c r="J22" s="213" t="s">
        <v>595</v>
      </c>
      <c r="K22" s="213" t="s">
        <v>2020</v>
      </c>
      <c r="L22" s="213" t="s">
        <v>54</v>
      </c>
      <c r="M22" s="213" t="s"/>
      <c r="N22" s="213" t="s">
        <v>20</v>
      </c>
      <c r="O22" s="95" t="s">
        <v>2081</v>
      </c>
      <c r="P22" s="213" t="s"/>
      <c r="Q22" s="95" t="s">
        <v>2095</v>
      </c>
      <c r="R22" s="213" t="s"/>
      <c r="S22" s="217" t="s"/>
      <c r="T22" s="217" t="s"/>
      <c r="U22" s="217" t="s">
        <v>2095</v>
      </c>
      <c r="V22" s="217" t="s">
        <v>2095</v>
      </c>
      <c r="W22" s="213" t="s"/>
      <c r="X22" s="213" t="s"/>
    </row>
    <row r="23" spans="1:24" ht="15" customHeight="true">
      <c r="A23" s="212" t="s"/>
      <c r="B23" s="213" t="s">
        <v>47</v>
      </c>
      <c r="C23" s="214" t="s">
        <v>582</v>
      </c>
      <c r="D23" s="214" t="s">
        <v>2074</v>
      </c>
      <c r="E23" s="213" t="s">
        <v>54</v>
      </c>
      <c r="F23" s="213" t="s">
        <v>2096</v>
      </c>
      <c r="G23" s="215" t="s">
        <v>610</v>
      </c>
      <c r="H23" s="95" t="s">
        <v>594</v>
      </c>
      <c r="I23" s="95">
        <v>2</v>
      </c>
      <c r="J23" s="213" t="s">
        <v>595</v>
      </c>
      <c r="K23" s="213" t="s">
        <v>2020</v>
      </c>
      <c r="L23" s="213" t="s">
        <v>54</v>
      </c>
      <c r="M23" s="213" t="s"/>
      <c r="N23" s="213" t="s">
        <v>20</v>
      </c>
      <c r="O23" s="95" t="s">
        <v>2081</v>
      </c>
      <c r="P23" s="213" t="s"/>
      <c r="Q23" s="95" t="s">
        <v>2096</v>
      </c>
      <c r="R23" s="213" t="s"/>
      <c r="S23" s="217" t="s"/>
      <c r="T23" s="217" t="s"/>
      <c r="U23" s="217" t="s">
        <v>2096</v>
      </c>
      <c r="V23" s="217" t="s">
        <v>2096</v>
      </c>
      <c r="W23" s="213" t="s"/>
      <c r="X23" s="213" t="s"/>
    </row>
    <row r="24" spans="1:24" ht="15" customHeight="true">
      <c r="A24" s="212" t="s"/>
      <c r="B24" s="213" t="s">
        <v>47</v>
      </c>
      <c r="C24" s="214" t="s">
        <v>582</v>
      </c>
      <c r="D24" s="214" t="s">
        <v>2074</v>
      </c>
      <c r="E24" s="213" t="s">
        <v>54</v>
      </c>
      <c r="F24" s="213" t="s">
        <v>2097</v>
      </c>
      <c r="G24" s="215" t="s">
        <v>2098</v>
      </c>
      <c r="H24" s="95" t="s">
        <v>594</v>
      </c>
      <c r="I24" s="95">
        <v>2</v>
      </c>
      <c r="J24" s="213" t="s">
        <v>595</v>
      </c>
      <c r="K24" s="213" t="s">
        <v>2020</v>
      </c>
      <c r="L24" s="213" t="s">
        <v>54</v>
      </c>
      <c r="M24" s="213" t="s"/>
      <c r="N24" s="213" t="s">
        <v>20</v>
      </c>
      <c r="O24" s="95" t="s">
        <v>2081</v>
      </c>
      <c r="P24" s="213" t="s"/>
      <c r="Q24" s="95" t="s">
        <v>2097</v>
      </c>
      <c r="R24" s="213" t="s"/>
      <c r="S24" s="217" t="s"/>
      <c r="T24" s="217" t="s"/>
      <c r="U24" s="217" t="s">
        <v>2097</v>
      </c>
      <c r="V24" s="217" t="s">
        <v>2097</v>
      </c>
      <c r="W24" s="213" t="s"/>
      <c r="X24" s="213" t="s"/>
    </row>
    <row r="25" spans="1:24" ht="15" customHeight="true">
      <c r="A25" s="212" t="s"/>
      <c r="B25" s="213" t="s">
        <v>47</v>
      </c>
      <c r="C25" s="214" t="s">
        <v>582</v>
      </c>
      <c r="D25" s="214" t="s">
        <v>2074</v>
      </c>
      <c r="E25" s="213" t="s">
        <v>54</v>
      </c>
      <c r="F25" s="213" t="s">
        <v>2099</v>
      </c>
      <c r="G25" s="215" t="s">
        <v>2100</v>
      </c>
      <c r="H25" s="95" t="s">
        <v>594</v>
      </c>
      <c r="I25" s="95">
        <v>2</v>
      </c>
      <c r="J25" s="213" t="s">
        <v>595</v>
      </c>
      <c r="K25" s="213" t="s">
        <v>2020</v>
      </c>
      <c r="L25" s="213" t="s">
        <v>54</v>
      </c>
      <c r="M25" s="213" t="s"/>
      <c r="N25" s="213" t="s">
        <v>20</v>
      </c>
      <c r="O25" s="95" t="s">
        <v>2081</v>
      </c>
      <c r="P25" s="213" t="s"/>
      <c r="Q25" s="95" t="s">
        <v>2099</v>
      </c>
      <c r="R25" s="213" t="s"/>
      <c r="S25" s="217" t="s"/>
      <c r="T25" s="217" t="s"/>
      <c r="U25" s="217" t="s">
        <v>2099</v>
      </c>
      <c r="V25" s="217" t="s">
        <v>2099</v>
      </c>
      <c r="W25" s="213" t="s"/>
      <c r="X25" s="213" t="s"/>
    </row>
    <row r="26" spans="1:24" ht="15" customHeight="true">
      <c r="A26" s="212" t="s"/>
      <c r="B26" s="213" t="s">
        <v>47</v>
      </c>
      <c r="C26" s="214" t="s">
        <v>582</v>
      </c>
      <c r="D26" s="214" t="s">
        <v>2074</v>
      </c>
      <c r="E26" s="213" t="s">
        <v>54</v>
      </c>
      <c r="F26" s="213" t="s">
        <v>2101</v>
      </c>
      <c r="G26" s="215" t="s">
        <v>2102</v>
      </c>
      <c r="H26" s="95" t="s">
        <v>594</v>
      </c>
      <c r="I26" s="95">
        <v>2</v>
      </c>
      <c r="J26" s="213" t="s">
        <v>595</v>
      </c>
      <c r="K26" s="213" t="s">
        <v>2020</v>
      </c>
      <c r="L26" s="213" t="s">
        <v>54</v>
      </c>
      <c r="M26" s="213" t="s"/>
      <c r="N26" s="213" t="s">
        <v>20</v>
      </c>
      <c r="O26" s="95" t="s">
        <v>2081</v>
      </c>
      <c r="P26" s="213" t="s"/>
      <c r="Q26" s="95" t="s">
        <v>2101</v>
      </c>
      <c r="R26" s="213" t="s"/>
      <c r="S26" s="217" t="s"/>
      <c r="T26" s="217" t="s"/>
      <c r="U26" s="217" t="s">
        <v>2101</v>
      </c>
      <c r="V26" s="217" t="s">
        <v>2101</v>
      </c>
      <c r="W26" s="213" t="s"/>
      <c r="X26" s="213" t="s"/>
    </row>
    <row r="27" spans="1:24" ht="15" customHeight="true">
      <c r="A27" s="212" t="s"/>
      <c r="B27" s="213" t="s">
        <v>47</v>
      </c>
      <c r="C27" s="214" t="s">
        <v>582</v>
      </c>
      <c r="D27" s="214" t="s">
        <v>2074</v>
      </c>
      <c r="E27" s="213" t="s">
        <v>54</v>
      </c>
      <c r="F27" s="213" t="s">
        <v>2103</v>
      </c>
      <c r="G27" s="215" t="s">
        <v>2104</v>
      </c>
      <c r="H27" s="95" t="s">
        <v>594</v>
      </c>
      <c r="I27" s="95">
        <v>2</v>
      </c>
      <c r="J27" s="213" t="s">
        <v>595</v>
      </c>
      <c r="K27" s="213" t="s">
        <v>2020</v>
      </c>
      <c r="L27" s="213" t="s">
        <v>54</v>
      </c>
      <c r="M27" s="213" t="s"/>
      <c r="N27" s="213" t="s">
        <v>20</v>
      </c>
      <c r="O27" s="95" t="s">
        <v>2081</v>
      </c>
      <c r="P27" s="213" t="s"/>
      <c r="Q27" s="95" t="s">
        <v>2103</v>
      </c>
      <c r="R27" s="213" t="s"/>
      <c r="S27" s="217" t="s"/>
      <c r="T27" s="217" t="s"/>
      <c r="U27" s="217" t="s">
        <v>2103</v>
      </c>
      <c r="V27" s="217" t="s">
        <v>2103</v>
      </c>
      <c r="W27" s="213" t="s"/>
      <c r="X27" s="213" t="s"/>
    </row>
    <row r="28" spans="1:24" ht="15" customHeight="true">
      <c r="A28" s="212" t="s"/>
      <c r="B28" s="213" t="s">
        <v>47</v>
      </c>
      <c r="C28" s="214" t="s">
        <v>582</v>
      </c>
      <c r="D28" s="214" t="s">
        <v>2074</v>
      </c>
      <c r="E28" s="213" t="s">
        <v>54</v>
      </c>
      <c r="F28" s="213" t="s">
        <v>2105</v>
      </c>
      <c r="G28" s="215" t="s">
        <v>2106</v>
      </c>
      <c r="H28" s="95" t="s">
        <v>594</v>
      </c>
      <c r="I28" s="95">
        <v>2</v>
      </c>
      <c r="J28" s="213" t="s">
        <v>595</v>
      </c>
      <c r="K28" s="213" t="s">
        <v>2020</v>
      </c>
      <c r="L28" s="213" t="s">
        <v>54</v>
      </c>
      <c r="M28" s="213" t="s"/>
      <c r="N28" s="213" t="s">
        <v>20</v>
      </c>
      <c r="O28" s="95" t="s">
        <v>2081</v>
      </c>
      <c r="P28" s="213" t="s"/>
      <c r="Q28" s="95" t="s">
        <v>2105</v>
      </c>
      <c r="R28" s="213" t="s"/>
      <c r="S28" s="217" t="s"/>
      <c r="T28" s="217" t="s"/>
      <c r="U28" s="217" t="s">
        <v>2105</v>
      </c>
      <c r="V28" s="217" t="s">
        <v>2105</v>
      </c>
      <c r="W28" s="213" t="s"/>
      <c r="X28" s="213" t="s"/>
    </row>
    <row r="29" spans="1:24" ht="15" customHeight="true">
      <c r="A29" s="212" t="s"/>
      <c r="B29" s="213" t="s">
        <v>47</v>
      </c>
      <c r="C29" s="214" t="s">
        <v>582</v>
      </c>
      <c r="D29" s="214" t="s">
        <v>2074</v>
      </c>
      <c r="E29" s="213" t="s">
        <v>54</v>
      </c>
      <c r="F29" s="213" t="s">
        <v>2107</v>
      </c>
      <c r="G29" s="215" t="s">
        <v>2108</v>
      </c>
      <c r="H29" s="95" t="s">
        <v>594</v>
      </c>
      <c r="I29" s="95">
        <v>2</v>
      </c>
      <c r="J29" s="213" t="s">
        <v>595</v>
      </c>
      <c r="K29" s="213" t="s">
        <v>2020</v>
      </c>
      <c r="L29" s="213" t="s">
        <v>54</v>
      </c>
      <c r="M29" s="213" t="s"/>
      <c r="N29" s="213" t="s">
        <v>20</v>
      </c>
      <c r="O29" s="95" t="s">
        <v>2081</v>
      </c>
      <c r="P29" s="213" t="s"/>
      <c r="Q29" s="95" t="s">
        <v>2107</v>
      </c>
      <c r="R29" s="213" t="s"/>
      <c r="S29" s="217" t="s"/>
      <c r="T29" s="217" t="s"/>
      <c r="U29" s="217" t="s">
        <v>2107</v>
      </c>
      <c r="V29" s="217" t="s">
        <v>2107</v>
      </c>
      <c r="W29" s="213" t="s"/>
      <c r="X29" s="213" t="s"/>
    </row>
    <row r="30" spans="1:24" ht="15" customHeight="true">
      <c r="A30" s="212" t="s"/>
      <c r="B30" s="213" t="s">
        <v>47</v>
      </c>
      <c r="C30" s="214" t="s">
        <v>582</v>
      </c>
      <c r="D30" s="214" t="s">
        <v>2074</v>
      </c>
      <c r="E30" s="213" t="s">
        <v>54</v>
      </c>
      <c r="F30" s="213" t="s">
        <v>2109</v>
      </c>
      <c r="G30" s="215" t="s">
        <v>2110</v>
      </c>
      <c r="H30" s="95" t="s">
        <v>594</v>
      </c>
      <c r="I30" s="95">
        <v>2</v>
      </c>
      <c r="J30" s="213" t="s">
        <v>595</v>
      </c>
      <c r="K30" s="213" t="s">
        <v>2020</v>
      </c>
      <c r="L30" s="213" t="s">
        <v>54</v>
      </c>
      <c r="M30" s="213" t="s"/>
      <c r="N30" s="213" t="s">
        <v>20</v>
      </c>
      <c r="O30" s="95" t="s">
        <v>2081</v>
      </c>
      <c r="P30" s="213" t="s"/>
      <c r="Q30" s="95" t="s">
        <v>2109</v>
      </c>
      <c r="R30" s="213" t="s"/>
      <c r="S30" s="217" t="s"/>
      <c r="T30" s="217" t="s"/>
      <c r="U30" s="217" t="s">
        <v>2109</v>
      </c>
      <c r="V30" s="217" t="s">
        <v>2109</v>
      </c>
      <c r="W30" s="213" t="s"/>
      <c r="X30" s="213" t="s"/>
    </row>
    <row r="31" spans="1:25" ht="15" customHeight="true">
      <c r="A31" s="212" t="s"/>
      <c r="B31" s="213" t="s">
        <v>47</v>
      </c>
      <c r="C31" s="214" t="s">
        <v>582</v>
      </c>
      <c r="D31" s="214" t="s">
        <v>2074</v>
      </c>
      <c r="E31" s="213" t="s">
        <v>54</v>
      </c>
      <c r="F31" s="223" t="s">
        <v>2111</v>
      </c>
      <c r="G31" s="223" t="s">
        <v>612</v>
      </c>
      <c r="H31" s="95" t="s">
        <v>613</v>
      </c>
      <c r="I31" s="95">
        <v>2</v>
      </c>
      <c r="J31" s="213" t="s">
        <v>614</v>
      </c>
      <c r="K31" s="213" t="s">
        <v>2020</v>
      </c>
      <c r="L31" s="213" t="s">
        <v>54</v>
      </c>
      <c r="M31" s="213" t="s"/>
      <c r="N31" s="213" t="s">
        <v>20</v>
      </c>
      <c r="O31" s="95" t="s">
        <v>2081</v>
      </c>
      <c r="P31" s="213" t="s"/>
      <c r="Q31" s="95" t="s">
        <v>2112</v>
      </c>
      <c r="S31" s="217" t="s"/>
      <c r="T31" s="217" t="s"/>
      <c r="U31" s="224" t="s">
        <v>2112</v>
      </c>
      <c r="V31" s="224" t="s">
        <v>2112</v>
      </c>
      <c r="W31" s="213" t="s"/>
      <c r="X31" s="213" t="s"/>
      <c r="Y31" s="223" t="s">
        <v>2113</v>
      </c>
    </row>
    <row r="32" spans="1:24" ht="15" customHeight="true">
      <c r="A32" s="212" t="s"/>
      <c r="B32" s="213" t="s">
        <v>47</v>
      </c>
      <c r="C32" s="214" t="s">
        <v>582</v>
      </c>
      <c r="D32" s="214" t="s">
        <v>2074</v>
      </c>
      <c r="E32" s="213" t="s">
        <v>54</v>
      </c>
      <c r="F32" s="214" t="s">
        <v>2114</v>
      </c>
      <c r="G32" s="223" t="s">
        <v>615</v>
      </c>
      <c r="H32" s="95" t="s">
        <v>613</v>
      </c>
      <c r="I32" s="95">
        <v>2</v>
      </c>
      <c r="J32" s="213" t="s">
        <v>614</v>
      </c>
      <c r="K32" s="213" t="s">
        <v>2020</v>
      </c>
      <c r="L32" s="213" t="s">
        <v>54</v>
      </c>
      <c r="M32" s="213" t="s"/>
      <c r="N32" s="213" t="s">
        <v>20</v>
      </c>
      <c r="O32" s="95" t="s">
        <v>2081</v>
      </c>
      <c r="P32" s="214" t="s"/>
      <c r="Q32" s="225" t="s">
        <v>2114</v>
      </c>
      <c r="R32" s="213" t="s"/>
      <c r="S32" s="217" t="s"/>
      <c r="T32" s="217" t="s"/>
      <c r="U32" s="224" t="s">
        <v>2114</v>
      </c>
      <c r="V32" s="224" t="s">
        <v>2114</v>
      </c>
      <c r="W32" s="213" t="s"/>
      <c r="X32" s="213" t="s"/>
    </row>
    <row r="33" spans="1:24" ht="15" customHeight="true">
      <c r="A33" s="212" t="s"/>
      <c r="B33" s="213" t="s">
        <v>47</v>
      </c>
      <c r="C33" s="214" t="s">
        <v>582</v>
      </c>
      <c r="D33" s="214" t="s">
        <v>2074</v>
      </c>
      <c r="E33" s="213" t="s">
        <v>54</v>
      </c>
      <c r="F33" s="213" t="s">
        <v>2115</v>
      </c>
      <c r="G33" s="215" t="s">
        <v>616</v>
      </c>
      <c r="H33" s="95" t="s">
        <v>618</v>
      </c>
      <c r="I33" s="95">
        <v>2</v>
      </c>
      <c r="J33" s="213" t="s">
        <v>619</v>
      </c>
      <c r="K33" s="213" t="s">
        <v>2020</v>
      </c>
      <c r="L33" s="213" t="s">
        <v>54</v>
      </c>
      <c r="M33" s="213" t="s"/>
      <c r="N33" s="213" t="s">
        <v>20</v>
      </c>
      <c r="O33" s="95" t="s">
        <v>2081</v>
      </c>
      <c r="P33" s="213" t="s"/>
      <c r="Q33" s="95" t="s">
        <v>2115</v>
      </c>
      <c r="R33" s="213" t="s"/>
      <c r="S33" s="217" t="s"/>
      <c r="T33" s="217" t="s"/>
      <c r="U33" s="217" t="s">
        <v>2115</v>
      </c>
      <c r="V33" s="217" t="s">
        <v>2115</v>
      </c>
      <c r="W33" s="213" t="s"/>
      <c r="X33" s="213" t="s"/>
    </row>
    <row r="34" spans="1:24" ht="15" customHeight="true">
      <c r="A34" s="212" t="s"/>
      <c r="B34" s="213" t="s">
        <v>47</v>
      </c>
      <c r="C34" s="214" t="s">
        <v>582</v>
      </c>
      <c r="D34" s="214" t="s">
        <v>2074</v>
      </c>
      <c r="E34" s="213" t="s">
        <v>54</v>
      </c>
      <c r="F34" s="213" t="s">
        <v>2056</v>
      </c>
      <c r="G34" s="215" t="s">
        <v>2116</v>
      </c>
      <c r="H34" s="95" t="s">
        <v>727</v>
      </c>
      <c r="I34" s="95">
        <v>2</v>
      </c>
      <c r="J34" s="213" t="s">
        <v>725</v>
      </c>
      <c r="K34" s="213" t="s">
        <v>2020</v>
      </c>
      <c r="L34" s="213" t="s">
        <v>54</v>
      </c>
      <c r="M34" s="213" t="s"/>
      <c r="N34" s="213" t="s">
        <v>20</v>
      </c>
      <c r="O34" s="95" t="s">
        <v>2081</v>
      </c>
      <c r="P34" s="213" t="s"/>
      <c r="Q34" s="95" t="s">
        <v>2056</v>
      </c>
      <c r="R34" s="213" t="s"/>
      <c r="S34" s="217" t="s"/>
      <c r="T34" s="217" t="s"/>
      <c r="U34" s="217" t="s">
        <v>2056</v>
      </c>
      <c r="V34" s="217" t="s">
        <v>2056</v>
      </c>
      <c r="W34" s="213" t="s"/>
      <c r="X34" s="213" t="s"/>
    </row>
    <row r="35" spans="1:24" ht="15" customHeight="true">
      <c r="A35" s="212" t="s"/>
      <c r="B35" s="213" t="s">
        <v>47</v>
      </c>
      <c r="C35" s="214" t="s">
        <v>582</v>
      </c>
      <c r="D35" s="214" t="s">
        <v>2117</v>
      </c>
      <c r="E35" s="213" t="s">
        <v>49</v>
      </c>
      <c r="F35" s="215" t="s">
        <v>2118</v>
      </c>
      <c r="G35" s="215" t="s">
        <v>621</v>
      </c>
      <c r="H35" s="216" t="s">
        <v>195</v>
      </c>
      <c r="I35" s="95">
        <v>2</v>
      </c>
      <c r="J35" s="213" t="s">
        <v>175</v>
      </c>
      <c r="K35" s="213" t="s">
        <v>2020</v>
      </c>
      <c r="L35" s="213" t="s">
        <v>49</v>
      </c>
      <c r="M35" s="213" t="s">
        <v>265</v>
      </c>
      <c r="N35" s="213" t="s">
        <v>20</v>
      </c>
      <c r="O35" s="213" t="s">
        <v>2041</v>
      </c>
      <c r="P35" s="213" t="s"/>
      <c r="Q35" s="95" t="s">
        <v>2119</v>
      </c>
      <c r="R35" s="213" t="s"/>
      <c r="S35" s="226" t="s"/>
      <c r="T35" s="217" t="s"/>
      <c r="U35" s="217" t="s">
        <v>2120</v>
      </c>
      <c r="V35" s="217" t="s">
        <v>2120</v>
      </c>
      <c r="W35" s="213" t="s"/>
      <c r="X35" s="213" t="s"/>
    </row>
    <row r="36" spans="1:24" ht="15" customHeight="true">
      <c r="A36" s="212" t="s"/>
      <c r="B36" s="213" t="s">
        <v>47</v>
      </c>
      <c r="C36" s="214" t="s">
        <v>2057</v>
      </c>
      <c r="D36" s="214" t="s">
        <v>176</v>
      </c>
      <c r="E36" s="213" t="s">
        <v>49</v>
      </c>
      <c r="F36" s="214" t="s">
        <v>2121</v>
      </c>
      <c r="G36" s="223" t="s">
        <v>314</v>
      </c>
      <c r="H36" s="95" t="s">
        <v>209</v>
      </c>
      <c r="I36" s="95">
        <v>2</v>
      </c>
      <c r="J36" s="213" t="s">
        <v>184</v>
      </c>
      <c r="K36" s="213" t="s">
        <v>2020</v>
      </c>
      <c r="L36" s="213" t="s">
        <v>49</v>
      </c>
      <c r="M36" s="213" t="s">
        <v>176</v>
      </c>
      <c r="N36" s="213" t="s">
        <v>20</v>
      </c>
      <c r="O36" s="213" t="s">
        <v>2041</v>
      </c>
      <c r="P36" s="213" t="s"/>
      <c r="Q36" s="95" t="s">
        <v>6065</v>
      </c>
      <c r="R36" s="213" t="s"/>
      <c r="S36" s="217" t="s"/>
      <c r="T36" s="217" t="s">
        <v>2122</v>
      </c>
      <c r="U36" s="217" t="s">
        <v>2123</v>
      </c>
      <c r="V36" s="217" t="s">
        <v>2124</v>
      </c>
      <c r="W36" s="213" t="s"/>
      <c r="X36" s="213" t="s"/>
    </row>
    <row r="37" spans="1:24" ht="15" customHeight="true">
      <c r="A37" s="212" t="s"/>
      <c r="B37" s="213" t="s">
        <v>47</v>
      </c>
      <c r="C37" s="214" t="s">
        <v>2057</v>
      </c>
      <c r="D37" s="214" t="s">
        <v>196</v>
      </c>
      <c r="E37" s="213" t="s">
        <v>49</v>
      </c>
      <c r="F37" s="214" t="s">
        <v>2125</v>
      </c>
      <c r="G37" s="223" t="s">
        <v>318</v>
      </c>
      <c r="H37" s="95" t="s">
        <v>209</v>
      </c>
      <c r="I37" s="95">
        <v>2</v>
      </c>
      <c r="J37" s="213" t="s">
        <v>184</v>
      </c>
      <c r="K37" s="213" t="s">
        <v>2020</v>
      </c>
      <c r="L37" s="213" t="s">
        <v>49</v>
      </c>
      <c r="M37" s="213" t="s">
        <v>2064</v>
      </c>
      <c r="N37" s="213" t="s">
        <v>20</v>
      </c>
      <c r="O37" s="213" t="s">
        <v>2041</v>
      </c>
      <c r="P37" s="213" t="s"/>
      <c r="Q37" s="95" t="s">
        <v>2126</v>
      </c>
      <c r="R37" s="213" t="s">
        <v>2066</v>
      </c>
      <c r="S37" s="217" t="s">
        <v>2127</v>
      </c>
      <c r="T37" s="217" t="s"/>
      <c r="U37" s="217" t="s">
        <v>2127</v>
      </c>
      <c r="V37" s="217" t="s">
        <v>2127</v>
      </c>
      <c r="W37" s="213" t="s"/>
      <c r="X37" s="213" t="s"/>
    </row>
    <row r="38" spans="1:24" ht="15" customHeight="true">
      <c r="A38" s="212" t="s"/>
      <c r="B38" s="213" t="s">
        <v>47</v>
      </c>
      <c r="C38" s="214" t="s">
        <v>2057</v>
      </c>
      <c r="D38" s="214" t="s">
        <v>322</v>
      </c>
      <c r="E38" s="213" t="s">
        <v>49</v>
      </c>
      <c r="F38" s="214" t="s">
        <v>2128</v>
      </c>
      <c r="G38" s="223" t="s">
        <v>2129</v>
      </c>
      <c r="H38" s="95" t="s">
        <v>209</v>
      </c>
      <c r="I38" s="95">
        <v>2</v>
      </c>
      <c r="J38" s="213" t="s">
        <v>184</v>
      </c>
      <c r="K38" s="213" t="s">
        <v>2020</v>
      </c>
      <c r="L38" s="213" t="s">
        <v>49</v>
      </c>
      <c r="M38" s="213" t="s"/>
      <c r="N38" s="213" t="s">
        <v>20</v>
      </c>
      <c r="O38" s="213" t="s">
        <v>2041</v>
      </c>
      <c r="P38" s="213" t="s"/>
      <c r="Q38" s="95" t="s">
        <v>2130</v>
      </c>
      <c r="R38" s="213" t="s">
        <v>2070</v>
      </c>
      <c r="S38" s="217" t="s">
        <v>2131</v>
      </c>
      <c r="T38" s="217" t="s"/>
      <c r="U38" s="217" t="s">
        <v>2131</v>
      </c>
      <c r="V38" s="217" t="s">
        <v>2131</v>
      </c>
      <c r="W38" s="213" t="s"/>
      <c r="X38" s="213" t="s"/>
    </row>
    <row r="39" spans="1:24" ht="15" customHeight="true">
      <c r="A39" s="212" t="s">
        <v>2073</v>
      </c>
      <c r="B39" s="213" t="s">
        <v>47</v>
      </c>
      <c r="C39" s="214" t="s">
        <v>582</v>
      </c>
      <c r="D39" s="214" t="s">
        <v>2074</v>
      </c>
      <c r="E39" s="213" t="s">
        <v>49</v>
      </c>
      <c r="F39" s="215" t="s">
        <v>2132</v>
      </c>
      <c r="G39" s="215" t="s">
        <v>623</v>
      </c>
      <c r="H39" s="95" t="s">
        <v>61</v>
      </c>
      <c r="I39" s="95">
        <v>2</v>
      </c>
      <c r="J39" s="213" t="s">
        <v>134</v>
      </c>
      <c r="K39" s="213" t="s">
        <v>2020</v>
      </c>
      <c r="L39" s="213" t="s">
        <v>49</v>
      </c>
      <c r="M39" s="213" t="s"/>
      <c r="N39" s="213" t="s">
        <v>20</v>
      </c>
      <c r="O39" s="213" t="s">
        <v>2041</v>
      </c>
      <c r="P39" s="213" t="s">
        <v>2041</v>
      </c>
      <c r="Q39" s="95" t="s">
        <v>2133</v>
      </c>
      <c r="S39" s="217" t="s"/>
      <c r="T39" s="217" t="s"/>
      <c r="U39" s="217" t="s">
        <v>2134</v>
      </c>
      <c r="V39" s="217" t="s">
        <v>2135</v>
      </c>
      <c r="W39" s="213" t="s"/>
      <c r="X39" s="213" t="s"/>
    </row>
    <row r="40" spans="1:24" ht="15" customHeight="true">
      <c r="A40" s="212" t="s"/>
      <c r="B40" s="213" t="s">
        <v>47</v>
      </c>
      <c r="C40" s="214" t="s">
        <v>582</v>
      </c>
      <c r="D40" s="214" t="s">
        <v>2074</v>
      </c>
      <c r="E40" s="213" t="s">
        <v>49</v>
      </c>
      <c r="F40" s="213" t="s">
        <v>2136</v>
      </c>
      <c r="G40" s="215" t="s">
        <v>626</v>
      </c>
      <c r="H40" s="95" t="s">
        <v>613</v>
      </c>
      <c r="I40" s="95">
        <v>2</v>
      </c>
      <c r="J40" s="213" t="s">
        <v>614</v>
      </c>
      <c r="K40" s="213" t="s">
        <v>2020</v>
      </c>
      <c r="L40" s="213" t="s">
        <v>49</v>
      </c>
      <c r="M40" s="213" t="s"/>
      <c r="N40" s="213" t="s">
        <v>20</v>
      </c>
      <c r="O40" s="95" t="s">
        <v>2081</v>
      </c>
      <c r="P40" s="213" t="s"/>
      <c r="Q40" s="95" t="s">
        <v>2136</v>
      </c>
      <c r="R40" s="213" t="s"/>
      <c r="S40" s="217" t="s"/>
      <c r="T40" s="217" t="s"/>
      <c r="U40" s="217" t="s">
        <v>2136</v>
      </c>
      <c r="V40" s="217" t="s">
        <v>2136</v>
      </c>
      <c r="W40" s="213" t="s"/>
      <c r="X40" s="213" t="s"/>
    </row>
    <row r="41" spans="1:24" ht="15" customHeight="true">
      <c r="A41" s="212" t="s"/>
      <c r="B41" s="213" t="s">
        <v>47</v>
      </c>
      <c r="C41" s="214" t="s">
        <v>582</v>
      </c>
      <c r="D41" s="214" t="s">
        <v>2074</v>
      </c>
      <c r="E41" s="213" t="s">
        <v>49</v>
      </c>
      <c r="F41" s="215" t="s">
        <v>2113</v>
      </c>
      <c r="G41" s="215" t="s">
        <v>628</v>
      </c>
      <c r="H41" s="95" t="s">
        <v>613</v>
      </c>
      <c r="I41" s="95">
        <v>2</v>
      </c>
      <c r="J41" s="213" t="s">
        <v>614</v>
      </c>
      <c r="K41" s="213" t="s">
        <v>2020</v>
      </c>
      <c r="L41" s="213" t="s">
        <v>49</v>
      </c>
      <c r="M41" s="213" t="s"/>
      <c r="N41" s="213" t="s">
        <v>20</v>
      </c>
      <c r="O41" s="95" t="s">
        <v>2081</v>
      </c>
      <c r="P41" s="213" t="s"/>
      <c r="Q41" s="95" t="s">
        <v>2137</v>
      </c>
      <c r="R41" s="213" t="s"/>
      <c r="S41" s="217" t="s"/>
      <c r="T41" s="217" t="s"/>
      <c r="U41" s="217" t="s">
        <v>2137</v>
      </c>
      <c r="V41" s="217" t="s">
        <v>2137</v>
      </c>
      <c r="W41" s="213" t="s"/>
      <c r="X41" s="213" t="s"/>
    </row>
    <row r="42" spans="1:24" ht="15" customHeight="true">
      <c r="A42" s="212" t="s"/>
      <c r="B42" s="213" t="s">
        <v>47</v>
      </c>
      <c r="C42" s="214" t="s">
        <v>582</v>
      </c>
      <c r="D42" s="214" t="s">
        <v>2074</v>
      </c>
      <c r="E42" s="213" t="s">
        <v>49</v>
      </c>
      <c r="F42" s="213" t="s">
        <v>2138</v>
      </c>
      <c r="G42" s="215" t="s">
        <v>630</v>
      </c>
      <c r="H42" s="95" t="s">
        <v>594</v>
      </c>
      <c r="I42" s="95">
        <v>2</v>
      </c>
      <c r="J42" s="213" t="s">
        <v>595</v>
      </c>
      <c r="K42" s="213" t="s">
        <v>2020</v>
      </c>
      <c r="L42" s="213" t="s">
        <v>49</v>
      </c>
      <c r="M42" s="213" t="s"/>
      <c r="N42" s="213" t="s">
        <v>20</v>
      </c>
      <c r="O42" s="95" t="s">
        <v>2081</v>
      </c>
      <c r="P42" s="213" t="s"/>
      <c r="Q42" s="95" t="s">
        <v>2084</v>
      </c>
      <c r="R42" s="213" t="s"/>
      <c r="S42" s="217" t="s"/>
      <c r="T42" s="217" t="s"/>
      <c r="U42" s="217" t="s">
        <v>2138</v>
      </c>
      <c r="V42" s="217" t="s">
        <v>2138</v>
      </c>
      <c r="W42" s="213" t="s"/>
      <c r="X42" s="213" t="s"/>
    </row>
    <row r="43" spans="1:24" ht="15" customHeight="true">
      <c r="A43" s="212" t="s"/>
      <c r="B43" s="213" t="s">
        <v>47</v>
      </c>
      <c r="C43" s="214" t="s">
        <v>582</v>
      </c>
      <c r="D43" s="214" t="s">
        <v>2074</v>
      </c>
      <c r="E43" s="213" t="s">
        <v>49</v>
      </c>
      <c r="F43" s="213" t="s">
        <v>2139</v>
      </c>
      <c r="G43" s="215" t="s">
        <v>632</v>
      </c>
      <c r="H43" s="95" t="s">
        <v>594</v>
      </c>
      <c r="I43" s="95">
        <v>2</v>
      </c>
      <c r="J43" s="213" t="s">
        <v>595</v>
      </c>
      <c r="K43" s="213" t="s">
        <v>2020</v>
      </c>
      <c r="L43" s="213" t="s">
        <v>49</v>
      </c>
      <c r="M43" s="213" t="s"/>
      <c r="N43" s="213" t="s">
        <v>20</v>
      </c>
      <c r="O43" s="95" t="s">
        <v>2081</v>
      </c>
      <c r="P43" s="213" t="s"/>
      <c r="Q43" s="95" t="s">
        <v>2085</v>
      </c>
      <c r="R43" s="213" t="s"/>
      <c r="S43" s="217" t="s"/>
      <c r="T43" s="217" t="s"/>
      <c r="U43" s="217" t="s">
        <v>2139</v>
      </c>
      <c r="V43" s="217" t="s">
        <v>2139</v>
      </c>
      <c r="W43" s="213" t="s"/>
      <c r="X43" s="213" t="s"/>
    </row>
    <row r="44" spans="1:24" ht="15" customHeight="true">
      <c r="A44" s="212" t="s"/>
      <c r="B44" s="213" t="s">
        <v>47</v>
      </c>
      <c r="C44" s="214" t="s">
        <v>582</v>
      </c>
      <c r="D44" s="214" t="s">
        <v>2074</v>
      </c>
      <c r="E44" s="213" t="s">
        <v>49</v>
      </c>
      <c r="F44" s="213" t="s">
        <v>2140</v>
      </c>
      <c r="G44" s="215" t="s">
        <v>634</v>
      </c>
      <c r="H44" s="95" t="s">
        <v>594</v>
      </c>
      <c r="I44" s="95">
        <v>2</v>
      </c>
      <c r="J44" s="213" t="s">
        <v>595</v>
      </c>
      <c r="K44" s="213" t="s">
        <v>2020</v>
      </c>
      <c r="L44" s="213" t="s">
        <v>49</v>
      </c>
      <c r="M44" s="213" t="s"/>
      <c r="N44" s="213" t="s">
        <v>20</v>
      </c>
      <c r="O44" s="95" t="s">
        <v>2081</v>
      </c>
      <c r="P44" s="213" t="s"/>
      <c r="Q44" s="95" t="s">
        <v>2086</v>
      </c>
      <c r="R44" s="213" t="s"/>
      <c r="S44" s="217" t="s"/>
      <c r="T44" s="217" t="s"/>
      <c r="U44" s="217" t="s">
        <v>2140</v>
      </c>
      <c r="V44" s="217" t="s">
        <v>2140</v>
      </c>
      <c r="W44" s="213" t="s"/>
      <c r="X44" s="213" t="s"/>
    </row>
    <row r="45" spans="1:24" ht="15" customHeight="true">
      <c r="A45" s="212" t="s"/>
      <c r="B45" s="213" t="s">
        <v>47</v>
      </c>
      <c r="C45" s="214" t="s">
        <v>582</v>
      </c>
      <c r="D45" s="214" t="s">
        <v>2074</v>
      </c>
      <c r="E45" s="213" t="s">
        <v>49</v>
      </c>
      <c r="F45" s="213" t="s">
        <v>2141</v>
      </c>
      <c r="G45" s="215" t="s">
        <v>636</v>
      </c>
      <c r="H45" s="95" t="s">
        <v>594</v>
      </c>
      <c r="I45" s="95">
        <v>2</v>
      </c>
      <c r="J45" s="213" t="s">
        <v>595</v>
      </c>
      <c r="K45" s="213" t="s">
        <v>2020</v>
      </c>
      <c r="L45" s="213" t="s">
        <v>49</v>
      </c>
      <c r="M45" s="213" t="s"/>
      <c r="N45" s="213" t="s">
        <v>20</v>
      </c>
      <c r="O45" s="95" t="s">
        <v>2081</v>
      </c>
      <c r="P45" s="213" t="s"/>
      <c r="Q45" s="95" t="s">
        <v>2087</v>
      </c>
      <c r="R45" s="213" t="s"/>
      <c r="S45" s="217" t="s"/>
      <c r="T45" s="217" t="s"/>
      <c r="U45" s="217" t="s">
        <v>2141</v>
      </c>
      <c r="V45" s="217" t="s">
        <v>2141</v>
      </c>
      <c r="W45" s="213" t="s"/>
      <c r="X45" s="213" t="s"/>
    </row>
    <row r="46" spans="1:24" ht="15" customHeight="true">
      <c r="A46" s="212" t="s"/>
      <c r="B46" s="213" t="s">
        <v>47</v>
      </c>
      <c r="C46" s="214" t="s">
        <v>582</v>
      </c>
      <c r="D46" s="214" t="s">
        <v>2074</v>
      </c>
      <c r="E46" s="213" t="s">
        <v>49</v>
      </c>
      <c r="F46" s="213" t="s">
        <v>2142</v>
      </c>
      <c r="G46" s="215" t="s">
        <v>644</v>
      </c>
      <c r="H46" s="95" t="s">
        <v>594</v>
      </c>
      <c r="I46" s="95">
        <v>2</v>
      </c>
      <c r="J46" s="213" t="s">
        <v>595</v>
      </c>
      <c r="K46" s="213" t="s">
        <v>2020</v>
      </c>
      <c r="L46" s="213" t="s">
        <v>49</v>
      </c>
      <c r="M46" s="213" t="s"/>
      <c r="N46" s="213" t="s">
        <v>20</v>
      </c>
      <c r="O46" s="95" t="s">
        <v>2081</v>
      </c>
      <c r="P46" s="213" t="s"/>
      <c r="Q46" s="95" t="s">
        <v>2142</v>
      </c>
      <c r="R46" s="213" t="s"/>
      <c r="S46" s="217" t="s"/>
      <c r="T46" s="217" t="s"/>
      <c r="U46" s="217" t="s">
        <v>2142</v>
      </c>
      <c r="V46" s="217" t="s">
        <v>2142</v>
      </c>
      <c r="W46" s="213" t="s"/>
      <c r="X46" s="213" t="s"/>
    </row>
    <row r="47" spans="1:24" ht="15" customHeight="true">
      <c r="A47" s="212" t="s"/>
      <c r="B47" s="213" t="s">
        <v>47</v>
      </c>
      <c r="C47" s="214" t="s">
        <v>582</v>
      </c>
      <c r="D47" s="214" t="s">
        <v>2074</v>
      </c>
      <c r="E47" s="213" t="s">
        <v>49</v>
      </c>
      <c r="F47" s="213" t="s">
        <v>2143</v>
      </c>
      <c r="G47" s="215" t="s">
        <v>646</v>
      </c>
      <c r="H47" s="95" t="s">
        <v>594</v>
      </c>
      <c r="I47" s="95">
        <v>2</v>
      </c>
      <c r="J47" s="213" t="s">
        <v>595</v>
      </c>
      <c r="K47" s="213" t="s">
        <v>2020</v>
      </c>
      <c r="L47" s="213" t="s">
        <v>49</v>
      </c>
      <c r="M47" s="213" t="s"/>
      <c r="N47" s="213" t="s">
        <v>20</v>
      </c>
      <c r="O47" s="95" t="s">
        <v>2081</v>
      </c>
      <c r="P47" s="213" t="s"/>
      <c r="Q47" s="95" t="s">
        <v>2143</v>
      </c>
      <c r="R47" s="213" t="s"/>
      <c r="S47" s="217" t="s"/>
      <c r="T47" s="217" t="s"/>
      <c r="U47" s="217" t="s">
        <v>2143</v>
      </c>
      <c r="V47" s="217" t="s">
        <v>2143</v>
      </c>
      <c r="W47" s="213" t="s"/>
      <c r="X47" s="213" t="s"/>
    </row>
    <row r="48" spans="1:24" ht="15" customHeight="true">
      <c r="A48" s="212" t="s"/>
      <c r="B48" s="213" t="s">
        <v>47</v>
      </c>
      <c r="C48" s="214" t="s">
        <v>582</v>
      </c>
      <c r="D48" s="214" t="s">
        <v>2074</v>
      </c>
      <c r="E48" s="213" t="s">
        <v>49</v>
      </c>
      <c r="F48" s="213" t="s">
        <v>2144</v>
      </c>
      <c r="G48" s="215" t="s">
        <v>648</v>
      </c>
      <c r="H48" s="95" t="s">
        <v>594</v>
      </c>
      <c r="I48" s="95">
        <v>2</v>
      </c>
      <c r="J48" s="213" t="s">
        <v>595</v>
      </c>
      <c r="K48" s="213" t="s">
        <v>2020</v>
      </c>
      <c r="L48" s="213" t="s">
        <v>49</v>
      </c>
      <c r="M48" s="213" t="s"/>
      <c r="N48" s="213" t="s">
        <v>20</v>
      </c>
      <c r="O48" s="95" t="s">
        <v>2081</v>
      </c>
      <c r="P48" s="213" t="s"/>
      <c r="Q48" s="95" t="s">
        <v>2144</v>
      </c>
      <c r="R48" s="213" t="s"/>
      <c r="S48" s="217" t="s"/>
      <c r="T48" s="217" t="s"/>
      <c r="U48" s="217" t="s">
        <v>2144</v>
      </c>
      <c r="V48" s="217" t="s">
        <v>2144</v>
      </c>
      <c r="W48" s="213" t="s"/>
      <c r="X48" s="213" t="s"/>
    </row>
    <row r="49" spans="1:24" ht="15" customHeight="true">
      <c r="A49" s="212" t="s"/>
      <c r="B49" s="213" t="s">
        <v>47</v>
      </c>
      <c r="C49" s="214" t="s">
        <v>582</v>
      </c>
      <c r="D49" s="214" t="s">
        <v>2074</v>
      </c>
      <c r="E49" s="213" t="s">
        <v>49</v>
      </c>
      <c r="F49" s="213" t="s">
        <v>2145</v>
      </c>
      <c r="G49" s="215" t="s">
        <v>650</v>
      </c>
      <c r="H49" s="95" t="s">
        <v>594</v>
      </c>
      <c r="I49" s="95">
        <v>2</v>
      </c>
      <c r="J49" s="213" t="s">
        <v>595</v>
      </c>
      <c r="K49" s="213" t="s">
        <v>2020</v>
      </c>
      <c r="L49" s="213" t="s">
        <v>49</v>
      </c>
      <c r="M49" s="213" t="s"/>
      <c r="N49" s="213" t="s">
        <v>20</v>
      </c>
      <c r="O49" s="95" t="s">
        <v>2081</v>
      </c>
      <c r="P49" s="213" t="s"/>
      <c r="Q49" s="95" t="s">
        <v>2145</v>
      </c>
      <c r="R49" s="213" t="s"/>
      <c r="S49" s="217" t="s"/>
      <c r="T49" s="217" t="s"/>
      <c r="U49" s="217" t="s">
        <v>2145</v>
      </c>
      <c r="V49" s="217" t="s">
        <v>2145</v>
      </c>
      <c r="W49" s="213" t="s"/>
      <c r="X49" s="213" t="s"/>
    </row>
    <row r="50" spans="1:24" ht="15" customHeight="true">
      <c r="A50" s="212" t="s"/>
      <c r="B50" s="213" t="s">
        <v>47</v>
      </c>
      <c r="C50" s="214" t="s">
        <v>582</v>
      </c>
      <c r="D50" s="214" t="s">
        <v>2074</v>
      </c>
      <c r="E50" s="213" t="s">
        <v>49</v>
      </c>
      <c r="F50" s="213" t="s">
        <v>2146</v>
      </c>
      <c r="G50" s="215" t="s">
        <v>652</v>
      </c>
      <c r="H50" s="95" t="s">
        <v>594</v>
      </c>
      <c r="I50" s="95">
        <v>2</v>
      </c>
      <c r="J50" s="213" t="s">
        <v>595</v>
      </c>
      <c r="K50" s="213" t="s">
        <v>2020</v>
      </c>
      <c r="L50" s="213" t="s">
        <v>49</v>
      </c>
      <c r="M50" s="213" t="s"/>
      <c r="N50" s="213" t="s">
        <v>20</v>
      </c>
      <c r="O50" s="95" t="s">
        <v>2081</v>
      </c>
      <c r="P50" s="213" t="s"/>
      <c r="Q50" s="95" t="s">
        <v>2146</v>
      </c>
      <c r="R50" s="213" t="s"/>
      <c r="S50" s="217" t="s"/>
      <c r="T50" s="217" t="s"/>
      <c r="U50" s="217" t="s">
        <v>2146</v>
      </c>
      <c r="V50" s="217" t="s">
        <v>2146</v>
      </c>
      <c r="W50" s="213" t="s"/>
      <c r="X50" s="213" t="s"/>
    </row>
    <row r="51" spans="1:24" ht="15" customHeight="true">
      <c r="A51" s="212" t="s"/>
      <c r="B51" s="213" t="s">
        <v>47</v>
      </c>
      <c r="C51" s="214" t="s">
        <v>582</v>
      </c>
      <c r="D51" s="214" t="s">
        <v>2074</v>
      </c>
      <c r="E51" s="213" t="s">
        <v>49</v>
      </c>
      <c r="F51" s="213" t="s">
        <v>2147</v>
      </c>
      <c r="G51" s="215" t="s">
        <v>654</v>
      </c>
      <c r="H51" s="95" t="s">
        <v>594</v>
      </c>
      <c r="I51" s="95">
        <v>2</v>
      </c>
      <c r="J51" s="213" t="s">
        <v>595</v>
      </c>
      <c r="K51" s="213" t="s">
        <v>2020</v>
      </c>
      <c r="L51" s="213" t="s">
        <v>49</v>
      </c>
      <c r="M51" s="213" t="s"/>
      <c r="N51" s="213" t="s">
        <v>20</v>
      </c>
      <c r="O51" s="95" t="s">
        <v>2081</v>
      </c>
      <c r="P51" s="213" t="s"/>
      <c r="Q51" s="95" t="s">
        <v>2147</v>
      </c>
      <c r="R51" s="213" t="s"/>
      <c r="S51" s="217" t="s"/>
      <c r="T51" s="217" t="s"/>
      <c r="U51" s="217" t="s">
        <v>2147</v>
      </c>
      <c r="V51" s="217" t="s">
        <v>2147</v>
      </c>
      <c r="W51" s="213" t="s"/>
      <c r="X51" s="213" t="s"/>
    </row>
    <row r="52" spans="1:24" ht="15" customHeight="true">
      <c r="A52" s="212" t="s"/>
      <c r="B52" s="213" t="s">
        <v>47</v>
      </c>
      <c r="C52" s="214" t="s">
        <v>582</v>
      </c>
      <c r="D52" s="214" t="s">
        <v>2074</v>
      </c>
      <c r="E52" s="213" t="s">
        <v>49</v>
      </c>
      <c r="F52" s="213" t="s">
        <v>2148</v>
      </c>
      <c r="G52" s="215" t="s">
        <v>656</v>
      </c>
      <c r="H52" s="95" t="s">
        <v>594</v>
      </c>
      <c r="I52" s="95">
        <v>2</v>
      </c>
      <c r="J52" s="213" t="s">
        <v>595</v>
      </c>
      <c r="K52" s="213" t="s">
        <v>2020</v>
      </c>
      <c r="L52" s="213" t="s">
        <v>49</v>
      </c>
      <c r="M52" s="213" t="s"/>
      <c r="N52" s="213" t="s">
        <v>20</v>
      </c>
      <c r="O52" s="95" t="s">
        <v>2081</v>
      </c>
      <c r="P52" s="213" t="s"/>
      <c r="Q52" s="95" t="s">
        <v>2148</v>
      </c>
      <c r="R52" s="213" t="s"/>
      <c r="S52" s="217" t="s"/>
      <c r="T52" s="217" t="s"/>
      <c r="U52" s="217" t="s">
        <v>2148</v>
      </c>
      <c r="V52" s="217" t="s">
        <v>2148</v>
      </c>
      <c r="W52" s="213" t="s"/>
      <c r="X52" s="213" t="s"/>
    </row>
    <row r="53" spans="1:24" ht="15" customHeight="true">
      <c r="A53" s="212" t="s"/>
      <c r="B53" s="213" t="s">
        <v>47</v>
      </c>
      <c r="C53" s="214" t="s">
        <v>582</v>
      </c>
      <c r="D53" s="214" t="s">
        <v>2074</v>
      </c>
      <c r="E53" s="213" t="s">
        <v>49</v>
      </c>
      <c r="F53" s="213" t="s">
        <v>2149</v>
      </c>
      <c r="G53" s="215" t="s">
        <v>658</v>
      </c>
      <c r="H53" s="95" t="s">
        <v>594</v>
      </c>
      <c r="I53" s="95">
        <v>2</v>
      </c>
      <c r="J53" s="213" t="s">
        <v>595</v>
      </c>
      <c r="K53" s="213" t="s">
        <v>2020</v>
      </c>
      <c r="L53" s="213" t="s">
        <v>49</v>
      </c>
      <c r="M53" s="213" t="s"/>
      <c r="N53" s="213" t="s">
        <v>20</v>
      </c>
      <c r="O53" s="95" t="s">
        <v>2081</v>
      </c>
      <c r="P53" s="213" t="s"/>
      <c r="Q53" s="95" t="s">
        <v>2149</v>
      </c>
      <c r="R53" s="213" t="s"/>
      <c r="S53" s="217" t="s"/>
      <c r="T53" s="217" t="s"/>
      <c r="U53" s="217" t="s">
        <v>2149</v>
      </c>
      <c r="V53" s="217" t="s">
        <v>2149</v>
      </c>
      <c r="W53" s="213" t="s"/>
      <c r="X53" s="213" t="s"/>
    </row>
    <row r="54" spans="1:24" ht="15" customHeight="true">
      <c r="A54" s="212" t="s"/>
      <c r="B54" s="213" t="s">
        <v>47</v>
      </c>
      <c r="C54" s="214" t="s">
        <v>582</v>
      </c>
      <c r="D54" s="214" t="s">
        <v>2074</v>
      </c>
      <c r="E54" s="213" t="s">
        <v>49</v>
      </c>
      <c r="F54" s="213" t="s">
        <v>2150</v>
      </c>
      <c r="G54" s="215" t="s">
        <v>660</v>
      </c>
      <c r="H54" s="95" t="s">
        <v>594</v>
      </c>
      <c r="I54" s="95">
        <v>2</v>
      </c>
      <c r="J54" s="213" t="s">
        <v>595</v>
      </c>
      <c r="K54" s="213" t="s">
        <v>2020</v>
      </c>
      <c r="L54" s="213" t="s">
        <v>49</v>
      </c>
      <c r="M54" s="213" t="s"/>
      <c r="N54" s="213" t="s">
        <v>20</v>
      </c>
      <c r="O54" s="95" t="s">
        <v>2081</v>
      </c>
      <c r="P54" s="213" t="s"/>
      <c r="Q54" s="95" t="s">
        <v>2150</v>
      </c>
      <c r="R54" s="213" t="s"/>
      <c r="S54" s="217" t="s"/>
      <c r="T54" s="217" t="s"/>
      <c r="U54" s="217" t="s">
        <v>2150</v>
      </c>
      <c r="V54" s="217" t="s">
        <v>2150</v>
      </c>
      <c r="W54" s="213" t="s"/>
      <c r="X54" s="213" t="s"/>
    </row>
    <row r="55" spans="1:24" ht="15" customHeight="true">
      <c r="A55" s="212" t="s"/>
      <c r="B55" s="213" t="s">
        <v>47</v>
      </c>
      <c r="C55" s="214" t="s">
        <v>582</v>
      </c>
      <c r="D55" s="214" t="s">
        <v>2074</v>
      </c>
      <c r="E55" s="213" t="s">
        <v>49</v>
      </c>
      <c r="F55" s="213" t="s">
        <v>2151</v>
      </c>
      <c r="G55" s="215" t="s">
        <v>662</v>
      </c>
      <c r="H55" s="95" t="s">
        <v>594</v>
      </c>
      <c r="I55" s="95">
        <v>2</v>
      </c>
      <c r="J55" s="213" t="s">
        <v>595</v>
      </c>
      <c r="K55" s="213" t="s">
        <v>2020</v>
      </c>
      <c r="L55" s="213" t="s">
        <v>49</v>
      </c>
      <c r="M55" s="213" t="s"/>
      <c r="N55" s="213" t="s">
        <v>20</v>
      </c>
      <c r="O55" s="95" t="s">
        <v>2081</v>
      </c>
      <c r="P55" s="213" t="s"/>
      <c r="Q55" s="95" t="s">
        <v>2151</v>
      </c>
      <c r="R55" s="213" t="s"/>
      <c r="S55" s="217" t="s"/>
      <c r="T55" s="217" t="s"/>
      <c r="U55" s="217" t="s">
        <v>2151</v>
      </c>
      <c r="V55" s="217" t="s">
        <v>2151</v>
      </c>
      <c r="W55" s="213" t="s"/>
      <c r="X55" s="213" t="s"/>
    </row>
    <row r="56" spans="1:24" ht="15" customHeight="true">
      <c r="A56" s="212" t="s"/>
      <c r="B56" s="213" t="s">
        <v>47</v>
      </c>
      <c r="C56" s="214" t="s">
        <v>582</v>
      </c>
      <c r="D56" s="214" t="s">
        <v>2074</v>
      </c>
      <c r="E56" s="213" t="s">
        <v>49</v>
      </c>
      <c r="F56" s="213" t="s">
        <v>2152</v>
      </c>
      <c r="G56" s="215" t="s">
        <v>664</v>
      </c>
      <c r="H56" s="95" t="s">
        <v>594</v>
      </c>
      <c r="I56" s="95">
        <v>2</v>
      </c>
      <c r="J56" s="213" t="s">
        <v>595</v>
      </c>
      <c r="K56" s="213" t="s">
        <v>2020</v>
      </c>
      <c r="L56" s="213" t="s">
        <v>49</v>
      </c>
      <c r="M56" s="213" t="s"/>
      <c r="N56" s="213" t="s">
        <v>20</v>
      </c>
      <c r="O56" s="95" t="s">
        <v>2081</v>
      </c>
      <c r="P56" s="213" t="s"/>
      <c r="Q56" s="95" t="s">
        <v>2152</v>
      </c>
      <c r="R56" s="213" t="s"/>
      <c r="S56" s="217" t="s"/>
      <c r="T56" s="217" t="s"/>
      <c r="U56" s="217" t="s">
        <v>2152</v>
      </c>
      <c r="V56" s="217" t="s">
        <v>2152</v>
      </c>
      <c r="W56" s="213" t="s"/>
      <c r="X56" s="213" t="s"/>
    </row>
    <row r="57" spans="1:24" ht="15" customHeight="true">
      <c r="A57" s="212" t="s"/>
      <c r="B57" s="213" t="s">
        <v>47</v>
      </c>
      <c r="C57" s="214" t="s">
        <v>582</v>
      </c>
      <c r="D57" s="214" t="s">
        <v>2074</v>
      </c>
      <c r="E57" s="213" t="s">
        <v>49</v>
      </c>
      <c r="F57" s="213" t="s">
        <v>2153</v>
      </c>
      <c r="G57" s="215" t="s">
        <v>666</v>
      </c>
      <c r="H57" s="95" t="s">
        <v>594</v>
      </c>
      <c r="I57" s="95">
        <v>2</v>
      </c>
      <c r="J57" s="213" t="s">
        <v>595</v>
      </c>
      <c r="K57" s="213" t="s">
        <v>2020</v>
      </c>
      <c r="L57" s="213" t="s">
        <v>49</v>
      </c>
      <c r="M57" s="213" t="s"/>
      <c r="N57" s="213" t="s">
        <v>20</v>
      </c>
      <c r="O57" s="95" t="s">
        <v>2081</v>
      </c>
      <c r="P57" s="213" t="s"/>
      <c r="Q57" s="95" t="s">
        <v>2153</v>
      </c>
      <c r="R57" s="213" t="s"/>
      <c r="S57" s="217" t="s"/>
      <c r="T57" s="217" t="s"/>
      <c r="U57" s="217" t="s">
        <v>2153</v>
      </c>
      <c r="V57" s="217" t="s">
        <v>2153</v>
      </c>
      <c r="W57" s="213" t="s"/>
      <c r="X57" s="213" t="s"/>
    </row>
    <row r="58" spans="1:24" ht="15" customHeight="true">
      <c r="A58" s="212" t="s"/>
      <c r="B58" s="213" t="s">
        <v>47</v>
      </c>
      <c r="C58" s="214" t="s">
        <v>582</v>
      </c>
      <c r="D58" s="214" t="s">
        <v>2074</v>
      </c>
      <c r="E58" s="213" t="s">
        <v>49</v>
      </c>
      <c r="F58" s="213" t="s">
        <v>2154</v>
      </c>
      <c r="G58" s="215" t="s">
        <v>668</v>
      </c>
      <c r="H58" s="95" t="s">
        <v>594</v>
      </c>
      <c r="I58" s="95">
        <v>2</v>
      </c>
      <c r="J58" s="213" t="s">
        <v>595</v>
      </c>
      <c r="K58" s="213" t="s">
        <v>2020</v>
      </c>
      <c r="L58" s="213" t="s">
        <v>49</v>
      </c>
      <c r="M58" s="213" t="s"/>
      <c r="N58" s="213" t="s">
        <v>20</v>
      </c>
      <c r="O58" s="95" t="s">
        <v>2081</v>
      </c>
      <c r="P58" s="213" t="s"/>
      <c r="Q58" s="95" t="s">
        <v>2154</v>
      </c>
      <c r="R58" s="213" t="s"/>
      <c r="S58" s="217" t="s"/>
      <c r="T58" s="217" t="s"/>
      <c r="U58" s="217" t="s">
        <v>2154</v>
      </c>
      <c r="V58" s="217" t="s">
        <v>2154</v>
      </c>
      <c r="W58" s="213" t="s"/>
      <c r="X58" s="213" t="s"/>
    </row>
    <row r="59" spans="1:24" ht="15" customHeight="true">
      <c r="A59" s="212" t="s"/>
      <c r="B59" s="213" t="s">
        <v>47</v>
      </c>
      <c r="C59" s="214" t="s">
        <v>582</v>
      </c>
      <c r="D59" s="214" t="s">
        <v>2074</v>
      </c>
      <c r="E59" s="213" t="s">
        <v>49</v>
      </c>
      <c r="F59" s="213" t="s">
        <v>2155</v>
      </c>
      <c r="G59" s="215" t="s">
        <v>670</v>
      </c>
      <c r="H59" s="95" t="s">
        <v>594</v>
      </c>
      <c r="I59" s="95">
        <v>2</v>
      </c>
      <c r="J59" s="213" t="s">
        <v>595</v>
      </c>
      <c r="K59" s="213" t="s">
        <v>2020</v>
      </c>
      <c r="L59" s="213" t="s">
        <v>49</v>
      </c>
      <c r="M59" s="213" t="s"/>
      <c r="N59" s="213" t="s">
        <v>20</v>
      </c>
      <c r="O59" s="95" t="s">
        <v>2081</v>
      </c>
      <c r="P59" s="213" t="s"/>
      <c r="Q59" s="95" t="s">
        <v>2155</v>
      </c>
      <c r="R59" s="213" t="s"/>
      <c r="S59" s="217" t="s"/>
      <c r="T59" s="217" t="s"/>
      <c r="U59" s="217" t="s">
        <v>2155</v>
      </c>
      <c r="V59" s="217" t="s">
        <v>2155</v>
      </c>
      <c r="W59" s="213" t="s"/>
      <c r="X59" s="213" t="s"/>
    </row>
    <row r="60" spans="1:24" ht="15" customHeight="true">
      <c r="A60" s="212" t="s"/>
      <c r="B60" s="213" t="s">
        <v>47</v>
      </c>
      <c r="C60" s="214" t="s">
        <v>582</v>
      </c>
      <c r="D60" s="214" t="s">
        <v>2074</v>
      </c>
      <c r="E60" s="213" t="s">
        <v>49</v>
      </c>
      <c r="F60" s="213" t="s">
        <v>2156</v>
      </c>
      <c r="G60" s="215" t="s">
        <v>672</v>
      </c>
      <c r="H60" s="95" t="s">
        <v>594</v>
      </c>
      <c r="I60" s="95">
        <v>2</v>
      </c>
      <c r="J60" s="213" t="s">
        <v>595</v>
      </c>
      <c r="K60" s="213" t="s">
        <v>2020</v>
      </c>
      <c r="L60" s="213" t="s">
        <v>49</v>
      </c>
      <c r="M60" s="213" t="s"/>
      <c r="N60" s="213" t="s">
        <v>20</v>
      </c>
      <c r="O60" s="95" t="s">
        <v>2081</v>
      </c>
      <c r="P60" s="213" t="s"/>
      <c r="Q60" s="95" t="s">
        <v>2156</v>
      </c>
      <c r="R60" s="213" t="s"/>
      <c r="S60" s="217" t="s"/>
      <c r="T60" s="217" t="s"/>
      <c r="U60" s="217" t="s">
        <v>2156</v>
      </c>
      <c r="V60" s="217" t="s">
        <v>2156</v>
      </c>
      <c r="W60" s="213" t="s"/>
      <c r="X60" s="213" t="s"/>
    </row>
    <row r="61" spans="1:24" ht="15" customHeight="true">
      <c r="A61" s="212" t="s"/>
      <c r="B61" s="213" t="s">
        <v>47</v>
      </c>
      <c r="C61" s="214" t="s">
        <v>582</v>
      </c>
      <c r="D61" s="214" t="s">
        <v>2074</v>
      </c>
      <c r="E61" s="213" t="s">
        <v>49</v>
      </c>
      <c r="F61" s="213" t="s">
        <v>2157</v>
      </c>
      <c r="G61" s="215" t="s">
        <v>674</v>
      </c>
      <c r="H61" s="95" t="s">
        <v>594</v>
      </c>
      <c r="I61" s="95">
        <v>2</v>
      </c>
      <c r="J61" s="213" t="s">
        <v>595</v>
      </c>
      <c r="K61" s="213" t="s">
        <v>2020</v>
      </c>
      <c r="L61" s="213" t="s">
        <v>49</v>
      </c>
      <c r="M61" s="213" t="s"/>
      <c r="N61" s="213" t="s">
        <v>20</v>
      </c>
      <c r="O61" s="95" t="s">
        <v>2081</v>
      </c>
      <c r="P61" s="213" t="s"/>
      <c r="Q61" s="95" t="s">
        <v>2157</v>
      </c>
      <c r="R61" s="213" t="s"/>
      <c r="S61" s="217" t="s"/>
      <c r="T61" s="217" t="s"/>
      <c r="U61" s="217" t="s">
        <v>2157</v>
      </c>
      <c r="V61" s="217" t="s">
        <v>2157</v>
      </c>
      <c r="W61" s="213" t="s"/>
      <c r="X61" s="213" t="s"/>
    </row>
    <row r="62" spans="1:25" s="862" ht="15" customHeight="true">
      <c r="A62" s="212" t="s"/>
      <c r="B62" s="227" t="s">
        <v>47</v>
      </c>
      <c r="C62" s="228" t="s">
        <v>582</v>
      </c>
      <c r="D62" s="228" t="s">
        <v>2074</v>
      </c>
      <c r="E62" s="227" t="s">
        <v>49</v>
      </c>
      <c r="F62" s="229" t="s">
        <v>2113</v>
      </c>
      <c r="G62" s="229" t="s">
        <v>2158</v>
      </c>
      <c r="H62" s="222" t="s">
        <v>613</v>
      </c>
      <c r="I62" s="222">
        <v>2</v>
      </c>
      <c r="J62" s="227" t="s">
        <v>614</v>
      </c>
      <c r="K62" s="227" t="s">
        <v>2020</v>
      </c>
      <c r="L62" s="227" t="s">
        <v>49</v>
      </c>
      <c r="M62" s="227" t="s"/>
      <c r="N62" s="227" t="s">
        <v>20</v>
      </c>
      <c r="O62" s="95" t="s">
        <v>2081</v>
      </c>
      <c r="P62" s="227" t="s"/>
      <c r="Q62" s="222" t="s">
        <v>2159</v>
      </c>
      <c r="R62" s="227" t="s"/>
      <c r="S62" s="217" t="s"/>
      <c r="T62" s="217" t="s"/>
      <c r="U62" s="217" t="s">
        <v>2120</v>
      </c>
      <c r="V62" s="217" t="s">
        <v>2120</v>
      </c>
      <c r="W62" s="227" t="s"/>
      <c r="X62" s="227" t="s"/>
      <c r="Y62" s="230" t="s"/>
    </row>
    <row r="63" spans="1:25" s="862" ht="15" customHeight="true">
      <c r="A63" s="212" t="s"/>
      <c r="B63" s="227" t="s">
        <v>47</v>
      </c>
      <c r="C63" s="228" t="s">
        <v>582</v>
      </c>
      <c r="D63" s="228" t="s">
        <v>2074</v>
      </c>
      <c r="E63" s="227" t="s">
        <v>49</v>
      </c>
      <c r="F63" s="229" t="s">
        <v>2136</v>
      </c>
      <c r="G63" s="229" t="s">
        <v>2160</v>
      </c>
      <c r="H63" s="222" t="s">
        <v>613</v>
      </c>
      <c r="I63" s="222">
        <v>2</v>
      </c>
      <c r="J63" s="227" t="s">
        <v>614</v>
      </c>
      <c r="K63" s="227" t="s">
        <v>2020</v>
      </c>
      <c r="L63" s="227" t="s">
        <v>49</v>
      </c>
      <c r="M63" s="227" t="s"/>
      <c r="N63" s="227" t="s">
        <v>20</v>
      </c>
      <c r="O63" s="95" t="s">
        <v>2081</v>
      </c>
      <c r="P63" s="227" t="s"/>
      <c r="Q63" s="222" t="s">
        <v>2136</v>
      </c>
      <c r="R63" s="227" t="s"/>
      <c r="S63" s="231" t="s"/>
      <c r="T63" s="231" t="s"/>
      <c r="U63" s="231" t="s"/>
      <c r="V63" s="231" t="s"/>
      <c r="W63" s="227" t="s"/>
      <c r="X63" s="227" t="s"/>
      <c r="Y63" s="230" t="s"/>
    </row>
    <row r="64" spans="1:24" ht="15" customHeight="true">
      <c r="A64" s="212" t="s"/>
      <c r="B64" s="213" t="s">
        <v>47</v>
      </c>
      <c r="C64" s="214" t="s">
        <v>582</v>
      </c>
      <c r="D64" s="214" t="s">
        <v>2074</v>
      </c>
      <c r="E64" s="213" t="s">
        <v>49</v>
      </c>
      <c r="F64" s="215" t="s">
        <v>2120</v>
      </c>
      <c r="G64" s="215" t="s">
        <v>723</v>
      </c>
      <c r="H64" s="95" t="s">
        <v>195</v>
      </c>
      <c r="I64" s="95">
        <v>2</v>
      </c>
      <c r="J64" s="213" t="s">
        <v>725</v>
      </c>
      <c r="K64" s="213" t="s">
        <v>2020</v>
      </c>
      <c r="L64" s="213" t="s">
        <v>49</v>
      </c>
      <c r="M64" s="213" t="s"/>
      <c r="N64" s="213" t="s">
        <v>20</v>
      </c>
      <c r="O64" s="95" t="s">
        <v>2081</v>
      </c>
      <c r="P64" s="213" t="s"/>
      <c r="Q64" s="95" t="s">
        <v>2161</v>
      </c>
      <c r="R64" s="213" t="s"/>
      <c r="S64" s="217" t="s"/>
      <c r="T64" s="217" t="s"/>
      <c r="U64" s="217" t="s"/>
      <c r="V64" s="217" t="s"/>
      <c r="W64" s="213" t="s"/>
      <c r="X64" s="213" t="s"/>
    </row>
    <row r="65" spans="1:24" ht="15" customHeight="true">
      <c r="A65" s="212" t="s"/>
      <c r="B65" s="213" t="s">
        <v>47</v>
      </c>
      <c r="C65" s="214" t="s">
        <v>582</v>
      </c>
      <c r="D65" s="214" t="s">
        <v>2162</v>
      </c>
      <c r="E65" s="213" t="s">
        <v>688</v>
      </c>
      <c r="F65" s="215" t="s">
        <v>2163</v>
      </c>
      <c r="G65" s="215" t="s">
        <v>689</v>
      </c>
      <c r="H65" s="95" t="s">
        <v>195</v>
      </c>
      <c r="I65" s="95">
        <v>2</v>
      </c>
      <c r="J65" s="213" t="s">
        <v>175</v>
      </c>
      <c r="K65" s="213" t="s">
        <v>2020</v>
      </c>
      <c r="L65" s="213" t="s">
        <v>2164</v>
      </c>
      <c r="M65" s="213" t="s">
        <v>270</v>
      </c>
      <c r="N65" s="213" t="s">
        <v>20</v>
      </c>
      <c r="O65" s="213" t="s">
        <v>2041</v>
      </c>
      <c r="P65" s="213" t="s"/>
      <c r="Q65" s="95" t="s">
        <v>2165</v>
      </c>
      <c r="R65" s="213" t="s">
        <v>2166</v>
      </c>
      <c r="S65" s="217" t="s">
        <v>2167</v>
      </c>
      <c r="T65" s="217" t="s"/>
      <c r="U65" s="217" t="s">
        <v>2167</v>
      </c>
      <c r="V65" s="217" t="s">
        <v>2167</v>
      </c>
      <c r="W65" s="213" t="s"/>
      <c r="X65" s="213" t="s"/>
    </row>
    <row r="66" spans="1:24" ht="15" customHeight="true">
      <c r="A66" s="212" t="s">
        <v>2073</v>
      </c>
      <c r="B66" s="213" t="s">
        <v>47</v>
      </c>
      <c r="C66" s="214" t="s">
        <v>2057</v>
      </c>
      <c r="D66" s="214" t="s">
        <v>176</v>
      </c>
      <c r="E66" s="213" t="s">
        <v>688</v>
      </c>
      <c r="F66" s="215" t="s">
        <v>2168</v>
      </c>
      <c r="G66" s="215" t="s">
        <v>2169</v>
      </c>
      <c r="H66" s="219" t="s">
        <v>174</v>
      </c>
      <c r="I66" s="95">
        <v>2</v>
      </c>
      <c r="J66" s="213" t="s">
        <v>184</v>
      </c>
      <c r="K66" s="213" t="s">
        <v>2020</v>
      </c>
      <c r="L66" s="213" t="s">
        <v>2164</v>
      </c>
      <c r="M66" s="213" t="s">
        <v>176</v>
      </c>
      <c r="N66" s="213" t="s">
        <v>20</v>
      </c>
      <c r="O66" s="213" t="s">
        <v>2041</v>
      </c>
      <c r="P66" s="213" t="s"/>
      <c r="Q66" s="95" t="s">
        <v>2170</v>
      </c>
      <c r="R66" s="213" t="s"/>
      <c r="S66" s="217" t="s">
        <v>2171</v>
      </c>
      <c r="T66" s="217" t="s"/>
      <c r="U66" s="217" t="s">
        <v>2171</v>
      </c>
      <c r="V66" s="217" t="s">
        <v>2172</v>
      </c>
      <c r="W66" s="213" t="s"/>
      <c r="X66" s="213" t="s"/>
    </row>
    <row r="67" spans="1:24" ht="15" customHeight="true">
      <c r="A67" s="212" t="s"/>
      <c r="B67" s="213" t="s">
        <v>47</v>
      </c>
      <c r="C67" s="214" t="s">
        <v>2057</v>
      </c>
      <c r="D67" s="214" t="s">
        <v>196</v>
      </c>
      <c r="E67" s="213" t="s">
        <v>688</v>
      </c>
      <c r="F67" s="213" t="s">
        <v>2173</v>
      </c>
      <c r="G67" s="215" t="s">
        <v>2174</v>
      </c>
      <c r="H67" s="216" t="s">
        <v>195</v>
      </c>
      <c r="I67" s="216">
        <v>2</v>
      </c>
      <c r="J67" s="215" t="s">
        <v>184</v>
      </c>
      <c r="K67" s="215" t="s">
        <v>2020</v>
      </c>
      <c r="L67" s="215" t="s">
        <v>2164</v>
      </c>
      <c r="M67" s="215" t="s">
        <v>2064</v>
      </c>
      <c r="N67" s="215" t="s">
        <v>20</v>
      </c>
      <c r="O67" s="215" t="s">
        <v>2041</v>
      </c>
      <c r="P67" s="215" t="s"/>
      <c r="Q67" s="216" t="s">
        <v>2175</v>
      </c>
      <c r="R67" s="213" t="s">
        <v>2166</v>
      </c>
      <c r="S67" s="218" t="s">
        <v>2176</v>
      </c>
      <c r="T67" s="217" t="s"/>
      <c r="U67" s="218" t="s">
        <v>2176</v>
      </c>
      <c r="V67" s="217" t="s">
        <v>2176</v>
      </c>
      <c r="W67" s="213" t="s"/>
      <c r="X67" s="213" t="s"/>
    </row>
    <row r="68" spans="2:24" ht="15" customHeight="true">
      <c r="B68" s="213" t="s">
        <v>47</v>
      </c>
      <c r="C68" s="214" t="s">
        <v>2057</v>
      </c>
      <c r="D68" s="214" t="s">
        <v>322</v>
      </c>
      <c r="E68" s="213" t="s">
        <v>688</v>
      </c>
      <c r="F68" s="213" t="s">
        <v>2177</v>
      </c>
      <c r="G68" s="215" t="s">
        <v>2178</v>
      </c>
      <c r="H68" s="95" t="s">
        <v>195</v>
      </c>
      <c r="I68" s="95">
        <v>2</v>
      </c>
      <c r="J68" s="213" t="s">
        <v>184</v>
      </c>
      <c r="K68" s="213" t="s">
        <v>2020</v>
      </c>
      <c r="L68" s="213" t="s">
        <v>2164</v>
      </c>
      <c r="M68" s="213" t="s"/>
      <c r="N68" s="213" t="s">
        <v>20</v>
      </c>
      <c r="O68" s="213" t="s">
        <v>2041</v>
      </c>
      <c r="P68" s="215" t="s"/>
      <c r="Q68" s="216" t="s">
        <v>2179</v>
      </c>
      <c r="R68" s="213" t="s"/>
      <c r="S68" s="218" t="s">
        <v>2180</v>
      </c>
      <c r="T68" s="217" t="s"/>
      <c r="U68" s="218" t="s">
        <v>2180</v>
      </c>
      <c r="V68" s="217" t="s">
        <v>2180</v>
      </c>
      <c r="W68" s="213" t="s"/>
      <c r="X68" s="213" t="s"/>
    </row>
    <row r="69" spans="1:24" ht="15" customHeight="true">
      <c r="A69" s="212" t="s">
        <v>2181</v>
      </c>
      <c r="B69" s="213" t="s">
        <v>47</v>
      </c>
      <c r="C69" s="214" t="s">
        <v>2057</v>
      </c>
      <c r="D69" s="214" t="s">
        <v>2182</v>
      </c>
      <c r="E69" s="213" t="s">
        <v>688</v>
      </c>
      <c r="F69" s="232" t="s">
        <v>2183</v>
      </c>
      <c r="G69" s="215" t="s">
        <v>2184</v>
      </c>
      <c r="H69" s="95" t="s">
        <v>495</v>
      </c>
      <c r="I69" s="95">
        <v>2</v>
      </c>
      <c r="J69" s="213" t="s">
        <v>184</v>
      </c>
      <c r="K69" s="213" t="s">
        <v>2020</v>
      </c>
      <c r="L69" s="213" t="s">
        <v>2164</v>
      </c>
      <c r="M69" s="213" t="s">
        <v>276</v>
      </c>
      <c r="N69" s="213" t="s">
        <v>20</v>
      </c>
      <c r="O69" s="213" t="s">
        <v>2041</v>
      </c>
      <c r="P69" s="213" t="s"/>
      <c r="Q69" s="95" t="s">
        <v>2185</v>
      </c>
      <c r="R69" s="213" t="s">
        <v>2186</v>
      </c>
      <c r="S69" s="217" t="s"/>
      <c r="T69" s="217" t="s"/>
      <c r="U69" s="217" t="s"/>
      <c r="V69" s="217" t="s"/>
      <c r="W69" s="213" t="s"/>
      <c r="X69" s="213" t="s"/>
    </row>
    <row r="70" spans="1:25" s="863" customFormat="true" ht="15" customHeight="true">
      <c r="A70" s="212" t="s"/>
      <c r="B70" s="213" t="s">
        <v>47</v>
      </c>
      <c r="C70" s="214" t="s">
        <v>2057</v>
      </c>
      <c r="D70" s="214" t="s">
        <v>354</v>
      </c>
      <c r="E70" s="215" t="s">
        <v>709</v>
      </c>
      <c r="F70" s="215" t="s">
        <v>208</v>
      </c>
      <c r="G70" s="215" t="s">
        <v>2187</v>
      </c>
      <c r="H70" s="95" t="s">
        <v>195</v>
      </c>
      <c r="I70" s="95">
        <v>2</v>
      </c>
      <c r="J70" s="213" t="s">
        <v>184</v>
      </c>
      <c r="K70" s="213" t="s">
        <v>2020</v>
      </c>
      <c r="L70" s="213" t="s">
        <v>2164</v>
      </c>
      <c r="M70" s="213" t="s">
        <v>354</v>
      </c>
      <c r="N70" s="213" t="s">
        <v>20</v>
      </c>
      <c r="O70" s="213" t="s">
        <v>2041</v>
      </c>
      <c r="P70" s="213" t="s"/>
      <c r="Q70" s="95" t="s">
        <v>2048</v>
      </c>
      <c r="R70" s="213" t="s"/>
      <c r="S70" s="217" t="s"/>
      <c r="T70" s="217" t="s">
        <v>2048</v>
      </c>
      <c r="U70" s="217" t="s">
        <v>2048</v>
      </c>
      <c r="V70" s="217" t="s">
        <v>2048</v>
      </c>
      <c r="W70" s="213" t="s"/>
      <c r="X70" s="213" t="s">
        <v>2048</v>
      </c>
      <c r="Y70" s="221" t="s"/>
    </row>
    <row r="71" spans="1:24" ht="15" customHeight="true">
      <c r="A71" s="212" t="s"/>
      <c r="B71" s="213" t="s">
        <v>47</v>
      </c>
      <c r="C71" s="214" t="s">
        <v>2057</v>
      </c>
      <c r="D71" s="214" t="s">
        <v>356</v>
      </c>
      <c r="E71" s="215" t="s">
        <v>709</v>
      </c>
      <c r="F71" s="215" t="s">
        <v>212</v>
      </c>
      <c r="G71" s="215" t="s">
        <v>2188</v>
      </c>
      <c r="H71" s="95" t="s">
        <v>195</v>
      </c>
      <c r="I71" s="95">
        <v>2</v>
      </c>
      <c r="J71" s="213" t="s">
        <v>184</v>
      </c>
      <c r="K71" s="213" t="s">
        <v>2020</v>
      </c>
      <c r="L71" s="213" t="s">
        <v>2164</v>
      </c>
      <c r="M71" s="213" t="s">
        <v>356</v>
      </c>
      <c r="N71" s="213" t="s">
        <v>20</v>
      </c>
      <c r="O71" s="213" t="s">
        <v>2041</v>
      </c>
      <c r="P71" s="213" t="s"/>
      <c r="Q71" s="95" t="s">
        <v>2189</v>
      </c>
      <c r="R71" s="213" t="s">
        <v>2189</v>
      </c>
      <c r="S71" s="217" t="s"/>
      <c r="T71" s="217" t="s">
        <v>2189</v>
      </c>
      <c r="U71" s="217" t="s">
        <v>2189</v>
      </c>
      <c r="V71" s="217" t="s">
        <v>2189</v>
      </c>
      <c r="W71" s="213" t="s"/>
      <c r="X71" s="213" t="s">
        <v>2189</v>
      </c>
    </row>
    <row r="72" spans="1:24" ht="15" customHeight="true">
      <c r="A72" s="212" t="s"/>
      <c r="B72" s="213" t="s">
        <v>47</v>
      </c>
      <c r="C72" s="214" t="s">
        <v>582</v>
      </c>
      <c r="D72" s="214" t="s">
        <v>2074</v>
      </c>
      <c r="E72" s="213" t="s">
        <v>688</v>
      </c>
      <c r="F72" s="215" t="s">
        <v>2190</v>
      </c>
      <c r="G72" s="215" t="s">
        <v>2191</v>
      </c>
      <c r="H72" s="95" t="s">
        <v>714</v>
      </c>
      <c r="I72" s="95">
        <v>2</v>
      </c>
      <c r="J72" s="213" t="s">
        <v>134</v>
      </c>
      <c r="K72" s="213" t="s">
        <v>2020</v>
      </c>
      <c r="L72" s="213" t="s">
        <v>2164</v>
      </c>
      <c r="M72" s="213" t="s"/>
      <c r="N72" s="213" t="s">
        <v>20</v>
      </c>
      <c r="O72" s="213" t="s">
        <v>2041</v>
      </c>
      <c r="P72" s="213" t="s"/>
      <c r="Q72" s="95" t="s">
        <v>2190</v>
      </c>
      <c r="R72" s="213" t="s"/>
      <c r="S72" s="217" t="s"/>
      <c r="T72" s="217" t="s"/>
      <c r="U72" s="217" t="s">
        <v>2190</v>
      </c>
      <c r="V72" s="217" t="s">
        <v>2190</v>
      </c>
      <c r="W72" s="213" t="s"/>
      <c r="X72" s="213" t="s"/>
    </row>
    <row r="73" spans="1:24" ht="15" customHeight="true">
      <c r="A73" s="212" t="s"/>
      <c r="B73" s="213" t="s">
        <v>47</v>
      </c>
      <c r="C73" s="214" t="s">
        <v>582</v>
      </c>
      <c r="D73" s="214" t="s">
        <v>2074</v>
      </c>
      <c r="E73" s="213" t="s">
        <v>688</v>
      </c>
      <c r="F73" s="213" t="s">
        <v>2192</v>
      </c>
      <c r="G73" s="215" t="s">
        <v>2193</v>
      </c>
      <c r="H73" s="95" t="s">
        <v>714</v>
      </c>
      <c r="I73" s="95">
        <v>2</v>
      </c>
      <c r="J73" s="213" t="s">
        <v>134</v>
      </c>
      <c r="K73" s="213" t="s">
        <v>2020</v>
      </c>
      <c r="L73" s="213" t="s">
        <v>2164</v>
      </c>
      <c r="M73" s="213" t="s"/>
      <c r="N73" s="213" t="s">
        <v>20</v>
      </c>
      <c r="O73" s="95" t="s">
        <v>2081</v>
      </c>
      <c r="P73" s="213" t="s"/>
      <c r="Q73" s="95" t="s">
        <v>2192</v>
      </c>
      <c r="R73" s="213" t="s"/>
      <c r="S73" s="217" t="s"/>
      <c r="T73" s="217" t="s"/>
      <c r="U73" s="217" t="s">
        <v>2192</v>
      </c>
      <c r="V73" s="217" t="s">
        <v>2192</v>
      </c>
      <c r="W73" s="213" t="s"/>
      <c r="X73" s="213" t="s"/>
    </row>
    <row r="74" spans="1:24" ht="15" customHeight="true">
      <c r="A74" s="212" t="s"/>
      <c r="B74" s="213" t="s">
        <v>47</v>
      </c>
      <c r="C74" s="214" t="s">
        <v>582</v>
      </c>
      <c r="D74" s="214" t="s">
        <v>2074</v>
      </c>
      <c r="E74" s="213" t="s">
        <v>688</v>
      </c>
      <c r="F74" s="213" t="s">
        <v>2194</v>
      </c>
      <c r="G74" s="215" t="s">
        <v>2195</v>
      </c>
      <c r="H74" s="95" t="s">
        <v>714</v>
      </c>
      <c r="I74" s="95">
        <v>2</v>
      </c>
      <c r="J74" s="213" t="s">
        <v>134</v>
      </c>
      <c r="K74" s="213" t="s">
        <v>2020</v>
      </c>
      <c r="L74" s="213" t="s">
        <v>2164</v>
      </c>
      <c r="M74" s="213" t="s"/>
      <c r="N74" s="213" t="s">
        <v>20</v>
      </c>
      <c r="O74" s="95" t="s">
        <v>2081</v>
      </c>
      <c r="P74" s="213" t="s"/>
      <c r="Q74" s="95" t="s">
        <v>2194</v>
      </c>
      <c r="R74" s="213" t="s"/>
      <c r="S74" s="217" t="s"/>
      <c r="T74" s="217" t="s"/>
      <c r="U74" s="217" t="s">
        <v>2194</v>
      </c>
      <c r="V74" s="217" t="s">
        <v>2194</v>
      </c>
      <c r="W74" s="213" t="s"/>
      <c r="X74" s="213" t="s"/>
    </row>
    <row r="75" spans="1:24" ht="15" customHeight="true">
      <c r="A75" s="212" t="s"/>
      <c r="B75" s="213" t="s">
        <v>47</v>
      </c>
      <c r="C75" s="214" t="s">
        <v>582</v>
      </c>
      <c r="D75" s="214" t="s">
        <v>2074</v>
      </c>
      <c r="E75" s="213" t="s">
        <v>688</v>
      </c>
      <c r="F75" s="213" t="s">
        <v>2196</v>
      </c>
      <c r="G75" s="215" t="s">
        <v>2197</v>
      </c>
      <c r="H75" s="95" t="s">
        <v>714</v>
      </c>
      <c r="I75" s="95">
        <v>2</v>
      </c>
      <c r="J75" s="213" t="s">
        <v>134</v>
      </c>
      <c r="K75" s="213" t="s">
        <v>2020</v>
      </c>
      <c r="L75" s="213" t="s">
        <v>2164</v>
      </c>
      <c r="M75" s="213" t="s"/>
      <c r="N75" s="213" t="s">
        <v>20</v>
      </c>
      <c r="O75" s="95" t="s">
        <v>2081</v>
      </c>
      <c r="P75" s="213" t="s"/>
      <c r="Q75" s="95" t="s">
        <v>2196</v>
      </c>
      <c r="R75" s="213" t="s"/>
      <c r="S75" s="217" t="s"/>
      <c r="T75" s="217" t="s"/>
      <c r="U75" s="217" t="s">
        <v>2196</v>
      </c>
      <c r="V75" s="217" t="s">
        <v>2196</v>
      </c>
      <c r="W75" s="213" t="s"/>
      <c r="X75" s="213" t="s"/>
    </row>
    <row r="76" spans="1:24" ht="15" customHeight="true">
      <c r="A76" s="212" t="s"/>
      <c r="B76" s="213" t="s">
        <v>47</v>
      </c>
      <c r="C76" s="214" t="s">
        <v>582</v>
      </c>
      <c r="D76" s="214" t="s">
        <v>2074</v>
      </c>
      <c r="E76" s="213" t="s">
        <v>688</v>
      </c>
      <c r="F76" s="213" t="s">
        <v>2198</v>
      </c>
      <c r="G76" s="215" t="s">
        <v>691</v>
      </c>
      <c r="H76" s="95" t="s">
        <v>613</v>
      </c>
      <c r="I76" s="95">
        <v>2</v>
      </c>
      <c r="J76" s="213" t="s">
        <v>614</v>
      </c>
      <c r="K76" s="213" t="s">
        <v>2020</v>
      </c>
      <c r="L76" s="213" t="s">
        <v>2164</v>
      </c>
      <c r="M76" s="213" t="s"/>
      <c r="N76" s="213" t="s">
        <v>20</v>
      </c>
      <c r="O76" s="95" t="s">
        <v>2081</v>
      </c>
      <c r="P76" s="213" t="s"/>
      <c r="Q76" s="95" t="s">
        <v>2198</v>
      </c>
      <c r="R76" s="213" t="s"/>
      <c r="S76" s="217" t="s"/>
      <c r="T76" s="217" t="s"/>
      <c r="U76" s="217" t="s">
        <v>2198</v>
      </c>
      <c r="V76" s="217" t="s">
        <v>2198</v>
      </c>
      <c r="W76" s="213" t="s"/>
      <c r="X76" s="213" t="s"/>
    </row>
    <row r="77" spans="1:24" ht="15" customHeight="true">
      <c r="A77" s="212" t="s"/>
      <c r="B77" s="213" t="s">
        <v>47</v>
      </c>
      <c r="C77" s="214" t="s">
        <v>582</v>
      </c>
      <c r="D77" s="214" t="s">
        <v>2074</v>
      </c>
      <c r="E77" s="213" t="s">
        <v>688</v>
      </c>
      <c r="F77" s="213" t="s">
        <v>2199</v>
      </c>
      <c r="G77" s="215" t="s">
        <v>693</v>
      </c>
      <c r="H77" s="95" t="s">
        <v>613</v>
      </c>
      <c r="I77" s="95">
        <v>2</v>
      </c>
      <c r="J77" s="213" t="s">
        <v>614</v>
      </c>
      <c r="K77" s="213" t="s">
        <v>2020</v>
      </c>
      <c r="L77" s="213" t="s">
        <v>2164</v>
      </c>
      <c r="M77" s="213" t="s"/>
      <c r="N77" s="213" t="s">
        <v>20</v>
      </c>
      <c r="O77" s="95" t="s">
        <v>2081</v>
      </c>
      <c r="P77" s="213" t="s"/>
      <c r="Q77" s="95" t="s">
        <v>2199</v>
      </c>
      <c r="R77" s="213" t="s"/>
      <c r="S77" s="217" t="s"/>
      <c r="T77" s="217" t="s"/>
      <c r="U77" s="217" t="s">
        <v>2199</v>
      </c>
      <c r="V77" s="217" t="s">
        <v>2199</v>
      </c>
      <c r="W77" s="213" t="s"/>
      <c r="X77" s="213" t="s"/>
    </row>
    <row r="78" spans="1:24" ht="15" customHeight="true">
      <c r="A78" s="212" t="s"/>
      <c r="B78" s="213" t="s">
        <v>47</v>
      </c>
      <c r="C78" s="214" t="s">
        <v>582</v>
      </c>
      <c r="D78" s="214" t="s">
        <v>2074</v>
      </c>
      <c r="E78" s="213" t="s">
        <v>688</v>
      </c>
      <c r="F78" s="213" t="s">
        <v>2115</v>
      </c>
      <c r="G78" s="215" t="s">
        <v>695</v>
      </c>
      <c r="H78" s="95" t="s">
        <v>618</v>
      </c>
      <c r="I78" s="95">
        <v>2</v>
      </c>
      <c r="J78" s="213" t="s">
        <v>619</v>
      </c>
      <c r="K78" s="213" t="s">
        <v>2020</v>
      </c>
      <c r="L78" s="213" t="s">
        <v>2164</v>
      </c>
      <c r="M78" s="213" t="s"/>
      <c r="N78" s="213" t="s">
        <v>20</v>
      </c>
      <c r="O78" s="95" t="s">
        <v>2081</v>
      </c>
      <c r="P78" s="213" t="s"/>
      <c r="Q78" s="95" t="s">
        <v>2115</v>
      </c>
      <c r="R78" s="213" t="s"/>
      <c r="S78" s="217" t="s"/>
      <c r="T78" s="217" t="s"/>
      <c r="U78" s="217" t="s">
        <v>2200</v>
      </c>
      <c r="V78" s="217" t="s">
        <v>2200</v>
      </c>
      <c r="W78" s="213" t="s"/>
      <c r="X78" s="213" t="s"/>
    </row>
    <row r="79" spans="1:24" ht="15" customHeight="true">
      <c r="A79" s="212" t="s"/>
      <c r="B79" s="213" t="s">
        <v>47</v>
      </c>
      <c r="C79" s="214" t="s">
        <v>582</v>
      </c>
      <c r="D79" s="214" t="s">
        <v>2074</v>
      </c>
      <c r="E79" s="213" t="s">
        <v>688</v>
      </c>
      <c r="F79" s="213" t="s">
        <v>2201</v>
      </c>
      <c r="G79" s="215" t="s">
        <v>728</v>
      </c>
      <c r="H79" s="95" t="s">
        <v>594</v>
      </c>
      <c r="I79" s="95">
        <v>2</v>
      </c>
      <c r="J79" s="213" t="s">
        <v>595</v>
      </c>
      <c r="K79" s="213" t="s">
        <v>2020</v>
      </c>
      <c r="L79" s="213" t="s">
        <v>2164</v>
      </c>
      <c r="M79" s="213" t="s"/>
      <c r="N79" s="213" t="s">
        <v>20</v>
      </c>
      <c r="O79" s="95" t="s">
        <v>2081</v>
      </c>
      <c r="P79" s="213" t="s"/>
      <c r="Q79" s="95" t="s">
        <v>2201</v>
      </c>
      <c r="R79" s="213" t="s"/>
      <c r="S79" s="217" t="s"/>
      <c r="T79" s="217" t="s"/>
      <c r="U79" s="217" t="s">
        <v>2201</v>
      </c>
      <c r="V79" s="217" t="s">
        <v>2201</v>
      </c>
      <c r="W79" s="213" t="s"/>
      <c r="X79" s="213" t="s"/>
    </row>
    <row r="80" spans="1:24" ht="15" customHeight="true">
      <c r="A80" s="212" t="s"/>
      <c r="B80" s="213" t="s">
        <v>47</v>
      </c>
      <c r="C80" s="214" t="s">
        <v>582</v>
      </c>
      <c r="D80" s="214" t="s">
        <v>2074</v>
      </c>
      <c r="E80" s="213" t="s">
        <v>688</v>
      </c>
      <c r="F80" s="213" t="s">
        <v>2202</v>
      </c>
      <c r="G80" s="215" t="s">
        <v>730</v>
      </c>
      <c r="H80" s="95" t="s">
        <v>594</v>
      </c>
      <c r="I80" s="95">
        <v>2</v>
      </c>
      <c r="J80" s="213" t="s">
        <v>595</v>
      </c>
      <c r="K80" s="213" t="s">
        <v>2020</v>
      </c>
      <c r="L80" s="213" t="s">
        <v>2164</v>
      </c>
      <c r="M80" s="213" t="s"/>
      <c r="N80" s="213" t="s">
        <v>20</v>
      </c>
      <c r="O80" s="95" t="s">
        <v>2081</v>
      </c>
      <c r="P80" s="213" t="s"/>
      <c r="Q80" s="95" t="s">
        <v>2202</v>
      </c>
      <c r="R80" s="213" t="s"/>
      <c r="S80" s="217" t="s"/>
      <c r="T80" s="217" t="s"/>
      <c r="U80" s="217" t="s">
        <v>2202</v>
      </c>
      <c r="V80" s="217" t="s">
        <v>2202</v>
      </c>
      <c r="W80" s="213" t="s"/>
      <c r="X80" s="213" t="s"/>
    </row>
    <row r="81" spans="1:24" ht="15" customHeight="true">
      <c r="A81" s="212" t="s"/>
      <c r="B81" s="213" t="s">
        <v>47</v>
      </c>
      <c r="C81" s="214" t="s">
        <v>582</v>
      </c>
      <c r="D81" s="214" t="s">
        <v>2074</v>
      </c>
      <c r="E81" s="213" t="s">
        <v>688</v>
      </c>
      <c r="F81" s="213" t="s">
        <v>2203</v>
      </c>
      <c r="G81" s="215" t="s">
        <v>732</v>
      </c>
      <c r="H81" s="95" t="s">
        <v>594</v>
      </c>
      <c r="I81" s="95">
        <v>2</v>
      </c>
      <c r="J81" s="213" t="s">
        <v>595</v>
      </c>
      <c r="K81" s="213" t="s">
        <v>2020</v>
      </c>
      <c r="L81" s="213" t="s">
        <v>2164</v>
      </c>
      <c r="M81" s="213" t="s"/>
      <c r="N81" s="213" t="s">
        <v>20</v>
      </c>
      <c r="O81" s="95" t="s">
        <v>2081</v>
      </c>
      <c r="P81" s="213" t="s"/>
      <c r="Q81" s="95" t="s">
        <v>2203</v>
      </c>
      <c r="R81" s="213" t="s"/>
      <c r="S81" s="217" t="s"/>
      <c r="T81" s="217" t="s"/>
      <c r="U81" s="217" t="s">
        <v>2203</v>
      </c>
      <c r="V81" s="217" t="s">
        <v>2203</v>
      </c>
      <c r="W81" s="213" t="s"/>
      <c r="X81" s="213" t="s"/>
    </row>
    <row r="82" spans="1:24" ht="15" customHeight="true">
      <c r="A82" s="212" t="s"/>
      <c r="B82" s="213" t="s">
        <v>47</v>
      </c>
      <c r="C82" s="214" t="s">
        <v>582</v>
      </c>
      <c r="D82" s="214" t="s">
        <v>2074</v>
      </c>
      <c r="E82" s="213" t="s">
        <v>688</v>
      </c>
      <c r="F82" s="213" t="s">
        <v>2204</v>
      </c>
      <c r="G82" s="215" t="s">
        <v>2205</v>
      </c>
      <c r="H82" s="95" t="s">
        <v>594</v>
      </c>
      <c r="I82" s="95">
        <v>2</v>
      </c>
      <c r="J82" s="213" t="s">
        <v>595</v>
      </c>
      <c r="K82" s="213" t="s">
        <v>2020</v>
      </c>
      <c r="L82" s="213" t="s">
        <v>2164</v>
      </c>
      <c r="M82" s="213" t="s"/>
      <c r="N82" s="213" t="s">
        <v>20</v>
      </c>
      <c r="O82" s="95" t="s">
        <v>2081</v>
      </c>
      <c r="P82" s="213" t="s"/>
      <c r="Q82" s="95" t="s">
        <v>2204</v>
      </c>
      <c r="R82" s="213" t="s"/>
      <c r="S82" s="217" t="s"/>
      <c r="T82" s="217" t="s"/>
      <c r="U82" s="217" t="s">
        <v>2204</v>
      </c>
      <c r="V82" s="217" t="s">
        <v>2204</v>
      </c>
      <c r="W82" s="213" t="s"/>
      <c r="X82" s="213" t="s"/>
    </row>
    <row r="83" spans="1:24" ht="15" customHeight="true">
      <c r="A83" s="212" t="s"/>
      <c r="B83" s="213" t="s">
        <v>47</v>
      </c>
      <c r="C83" s="214" t="s">
        <v>582</v>
      </c>
      <c r="D83" s="214" t="s">
        <v>2074</v>
      </c>
      <c r="E83" s="213" t="s">
        <v>688</v>
      </c>
      <c r="F83" s="213" t="s">
        <v>2206</v>
      </c>
      <c r="G83" s="215" t="s">
        <v>2207</v>
      </c>
      <c r="H83" s="95" t="s">
        <v>594</v>
      </c>
      <c r="I83" s="95">
        <v>2</v>
      </c>
      <c r="J83" s="213" t="s">
        <v>595</v>
      </c>
      <c r="K83" s="213" t="s">
        <v>2020</v>
      </c>
      <c r="L83" s="213" t="s">
        <v>2164</v>
      </c>
      <c r="M83" s="213" t="s"/>
      <c r="N83" s="213" t="s">
        <v>20</v>
      </c>
      <c r="O83" s="95" t="s">
        <v>2081</v>
      </c>
      <c r="P83" s="213" t="s"/>
      <c r="Q83" s="95" t="s">
        <v>2206</v>
      </c>
      <c r="R83" s="213" t="s"/>
      <c r="S83" s="217" t="s"/>
      <c r="T83" s="217" t="s"/>
      <c r="U83" s="217" t="s">
        <v>2206</v>
      </c>
      <c r="V83" s="217" t="s">
        <v>2206</v>
      </c>
      <c r="W83" s="213" t="s"/>
      <c r="X83" s="213" t="s"/>
    </row>
    <row r="84" spans="1:24" ht="15" customHeight="true">
      <c r="A84" s="212" t="s"/>
      <c r="B84" s="213" t="s">
        <v>47</v>
      </c>
      <c r="C84" s="214" t="s">
        <v>582</v>
      </c>
      <c r="D84" s="214" t="s">
        <v>2074</v>
      </c>
      <c r="E84" s="213" t="s">
        <v>688</v>
      </c>
      <c r="F84" s="213" t="s">
        <v>2208</v>
      </c>
      <c r="G84" s="215" t="s">
        <v>2209</v>
      </c>
      <c r="H84" s="95" t="s">
        <v>594</v>
      </c>
      <c r="I84" s="95">
        <v>2</v>
      </c>
      <c r="J84" s="213" t="s">
        <v>595</v>
      </c>
      <c r="K84" s="213" t="s">
        <v>2020</v>
      </c>
      <c r="L84" s="213" t="s">
        <v>2164</v>
      </c>
      <c r="M84" s="213" t="s"/>
      <c r="N84" s="213" t="s">
        <v>20</v>
      </c>
      <c r="O84" s="95" t="s">
        <v>2081</v>
      </c>
      <c r="P84" s="213" t="s"/>
      <c r="Q84" s="95" t="s">
        <v>2208</v>
      </c>
      <c r="R84" s="213" t="s"/>
      <c r="S84" s="217" t="s"/>
      <c r="T84" s="217" t="s"/>
      <c r="U84" s="217" t="s">
        <v>2208</v>
      </c>
      <c r="V84" s="217" t="s">
        <v>2208</v>
      </c>
      <c r="W84" s="213" t="s"/>
      <c r="X84" s="213" t="s"/>
    </row>
    <row r="85" spans="1:24" ht="15" customHeight="true">
      <c r="A85" s="212" t="s"/>
      <c r="B85" s="213" t="s">
        <v>47</v>
      </c>
      <c r="C85" s="214" t="s">
        <v>582</v>
      </c>
      <c r="D85" s="214" t="s">
        <v>2182</v>
      </c>
      <c r="E85" s="213" t="s">
        <v>709</v>
      </c>
      <c r="F85" s="213" t="s">
        <v>2210</v>
      </c>
      <c r="G85" s="215" t="s">
        <v>710</v>
      </c>
      <c r="H85" s="95" t="s">
        <v>195</v>
      </c>
      <c r="I85" s="95">
        <v>2</v>
      </c>
      <c r="J85" s="213" t="s">
        <v>175</v>
      </c>
      <c r="K85" s="213" t="s">
        <v>2020</v>
      </c>
      <c r="L85" s="213" t="s">
        <v>2211</v>
      </c>
      <c r="M85" s="213" t="s">
        <v>276</v>
      </c>
      <c r="N85" s="213" t="s">
        <v>20</v>
      </c>
      <c r="O85" s="213" t="s">
        <v>2041</v>
      </c>
      <c r="P85" s="213" t="s"/>
      <c r="Q85" s="95" t="s">
        <v>2212</v>
      </c>
      <c r="R85" s="213" t="s">
        <v>727</v>
      </c>
      <c r="S85" s="217" t="s">
        <v>2213</v>
      </c>
      <c r="T85" s="217" t="s"/>
      <c r="U85" s="217" t="s">
        <v>2213</v>
      </c>
      <c r="V85" s="217" t="s">
        <v>2213</v>
      </c>
      <c r="W85" s="213" t="s"/>
      <c r="X85" s="213" t="s"/>
    </row>
    <row r="86" spans="1:24" ht="15" customHeight="true">
      <c r="A86" s="212" t="s"/>
      <c r="B86" s="213" t="s">
        <v>47</v>
      </c>
      <c r="C86" s="214" t="s">
        <v>2057</v>
      </c>
      <c r="D86" s="214" t="s">
        <v>176</v>
      </c>
      <c r="E86" s="213" t="s">
        <v>709</v>
      </c>
      <c r="F86" s="213" t="s">
        <v>2214</v>
      </c>
      <c r="G86" s="215" t="s">
        <v>2215</v>
      </c>
      <c r="H86" s="219" t="s">
        <v>174</v>
      </c>
      <c r="I86" s="95">
        <v>2</v>
      </c>
      <c r="J86" s="213" t="s">
        <v>184</v>
      </c>
      <c r="K86" s="213" t="s">
        <v>2020</v>
      </c>
      <c r="L86" s="213" t="s">
        <v>2211</v>
      </c>
      <c r="M86" s="213" t="s">
        <v>176</v>
      </c>
      <c r="N86" s="213" t="s">
        <v>20</v>
      </c>
      <c r="O86" s="213" t="s">
        <v>2041</v>
      </c>
      <c r="P86" s="213" t="s"/>
      <c r="Q86" s="95" t="s">
        <v>2216</v>
      </c>
      <c r="R86" s="213" t="s"/>
      <c r="S86" s="217" t="s">
        <v>2217</v>
      </c>
      <c r="T86" s="224" t="s"/>
      <c r="U86" s="217" t="s">
        <v>2218</v>
      </c>
      <c r="V86" s="217" t="s">
        <v>2219</v>
      </c>
      <c r="W86" s="213" t="s"/>
      <c r="X86" s="213" t="s"/>
    </row>
    <row r="87" spans="1:24" ht="15" customHeight="true">
      <c r="A87" s="212" t="s"/>
      <c r="B87" s="213" t="s">
        <v>47</v>
      </c>
      <c r="C87" s="214" t="s">
        <v>2057</v>
      </c>
      <c r="D87" s="214" t="s">
        <v>196</v>
      </c>
      <c r="E87" s="213" t="s">
        <v>709</v>
      </c>
      <c r="F87" s="213" t="s">
        <v>2220</v>
      </c>
      <c r="G87" s="215" t="s">
        <v>2221</v>
      </c>
      <c r="H87" s="216" t="s">
        <v>209</v>
      </c>
      <c r="I87" s="216">
        <v>2</v>
      </c>
      <c r="J87" s="215" t="s">
        <v>184</v>
      </c>
      <c r="K87" s="215" t="s">
        <v>2020</v>
      </c>
      <c r="L87" s="215" t="s">
        <v>2211</v>
      </c>
      <c r="M87" s="215" t="s">
        <v>2064</v>
      </c>
      <c r="N87" s="215" t="s">
        <v>20</v>
      </c>
      <c r="O87" s="215" t="s">
        <v>2041</v>
      </c>
      <c r="P87" s="215" t="s"/>
      <c r="Q87" s="216" t="s">
        <v>2222</v>
      </c>
      <c r="R87" s="213" t="s"/>
      <c r="S87" s="217" t="s">
        <v>2223</v>
      </c>
      <c r="T87" s="217" t="s"/>
      <c r="U87" s="217" t="s">
        <v>2223</v>
      </c>
      <c r="V87" s="217" t="s">
        <v>2223</v>
      </c>
      <c r="W87" s="213" t="s"/>
      <c r="X87" s="213" t="s"/>
    </row>
    <row r="88" spans="1:24" ht="15" customHeight="true">
      <c r="A88" s="212" t="s"/>
      <c r="B88" s="213" t="s">
        <v>47</v>
      </c>
      <c r="C88" s="214" t="s">
        <v>2057</v>
      </c>
      <c r="D88" s="214" t="s">
        <v>322</v>
      </c>
      <c r="E88" s="213" t="s">
        <v>709</v>
      </c>
      <c r="F88" s="213" t="s">
        <v>2224</v>
      </c>
      <c r="G88" s="215" t="s">
        <v>2225</v>
      </c>
      <c r="H88" s="95" t="s">
        <v>209</v>
      </c>
      <c r="I88" s="95">
        <v>2</v>
      </c>
      <c r="J88" s="213" t="s">
        <v>184</v>
      </c>
      <c r="K88" s="213" t="s">
        <v>2020</v>
      </c>
      <c r="L88" s="213" t="s">
        <v>2211</v>
      </c>
      <c r="M88" s="213" t="s"/>
      <c r="N88" s="213" t="s">
        <v>20</v>
      </c>
      <c r="O88" s="213" t="s">
        <v>2041</v>
      </c>
      <c r="P88" s="213" t="s"/>
      <c r="Q88" s="95" t="s">
        <v>2226</v>
      </c>
      <c r="R88" s="213" t="s"/>
      <c r="S88" s="217" t="s">
        <v>2227</v>
      </c>
      <c r="T88" s="217" t="s"/>
      <c r="U88" s="217" t="s">
        <v>2227</v>
      </c>
      <c r="V88" s="217" t="s">
        <v>2227</v>
      </c>
      <c r="W88" s="213" t="s"/>
      <c r="X88" s="213" t="s"/>
    </row>
    <row r="89" spans="1:24" ht="15" customHeight="true">
      <c r="A89" s="212" t="s"/>
      <c r="B89" s="213" t="s">
        <v>47</v>
      </c>
      <c r="C89" s="214" t="s">
        <v>582</v>
      </c>
      <c r="D89" s="214" t="s">
        <v>2074</v>
      </c>
      <c r="E89" s="213" t="s">
        <v>709</v>
      </c>
      <c r="F89" s="213" t="s">
        <v>2228</v>
      </c>
      <c r="G89" s="215" t="s">
        <v>712</v>
      </c>
      <c r="H89" s="95" t="s">
        <v>714</v>
      </c>
      <c r="I89" s="95">
        <v>2</v>
      </c>
      <c r="J89" s="213" t="s">
        <v>134</v>
      </c>
      <c r="K89" s="213" t="s">
        <v>2020</v>
      </c>
      <c r="L89" s="213" t="s">
        <v>2211</v>
      </c>
      <c r="M89" s="213" t="s"/>
      <c r="N89" s="213" t="s">
        <v>20</v>
      </c>
      <c r="O89" s="95" t="s">
        <v>2081</v>
      </c>
      <c r="P89" s="213" t="s"/>
      <c r="Q89" s="95" t="s">
        <v>2228</v>
      </c>
      <c r="R89" s="213" t="s"/>
      <c r="S89" s="217" t="s"/>
      <c r="T89" s="217" t="s"/>
      <c r="U89" s="217" t="s">
        <v>2228</v>
      </c>
      <c r="V89" s="217" t="s">
        <v>2228</v>
      </c>
      <c r="W89" s="213" t="s"/>
      <c r="X89" s="213" t="s"/>
    </row>
    <row r="90" spans="1:24" ht="15" customHeight="true">
      <c r="A90" s="212" t="s"/>
      <c r="B90" s="213" t="s">
        <v>47</v>
      </c>
      <c r="C90" s="214" t="s">
        <v>582</v>
      </c>
      <c r="D90" s="214" t="s">
        <v>2074</v>
      </c>
      <c r="E90" s="213" t="s">
        <v>709</v>
      </c>
      <c r="F90" s="213" t="s">
        <v>2229</v>
      </c>
      <c r="G90" s="215" t="s">
        <v>715</v>
      </c>
      <c r="H90" s="95" t="s">
        <v>714</v>
      </c>
      <c r="I90" s="95">
        <v>2</v>
      </c>
      <c r="J90" s="213" t="s">
        <v>134</v>
      </c>
      <c r="K90" s="213" t="s">
        <v>2020</v>
      </c>
      <c r="L90" s="213" t="s">
        <v>2211</v>
      </c>
      <c r="M90" s="213" t="s"/>
      <c r="N90" s="213" t="s">
        <v>20</v>
      </c>
      <c r="O90" s="95" t="s">
        <v>2081</v>
      </c>
      <c r="P90" s="213" t="s"/>
      <c r="Q90" s="95" t="s">
        <v>2229</v>
      </c>
      <c r="R90" s="213" t="s"/>
      <c r="S90" s="217" t="s"/>
      <c r="T90" s="217" t="s"/>
      <c r="U90" s="217" t="s">
        <v>2229</v>
      </c>
      <c r="V90" s="217" t="s">
        <v>2229</v>
      </c>
      <c r="W90" s="213" t="s"/>
      <c r="X90" s="213" t="s"/>
    </row>
    <row r="91" spans="1:24" ht="15" customHeight="true">
      <c r="A91" s="212" t="s"/>
      <c r="B91" s="213" t="s">
        <v>47</v>
      </c>
      <c r="C91" s="214" t="s">
        <v>582</v>
      </c>
      <c r="D91" s="214" t="s">
        <v>2074</v>
      </c>
      <c r="E91" s="213" t="s">
        <v>709</v>
      </c>
      <c r="F91" s="213" t="s">
        <v>2230</v>
      </c>
      <c r="G91" s="215" t="s">
        <v>717</v>
      </c>
      <c r="H91" s="95" t="s">
        <v>714</v>
      </c>
      <c r="I91" s="95">
        <v>2</v>
      </c>
      <c r="J91" s="213" t="s">
        <v>134</v>
      </c>
      <c r="K91" s="213" t="s">
        <v>2020</v>
      </c>
      <c r="L91" s="213" t="s">
        <v>2211</v>
      </c>
      <c r="M91" s="213" t="s"/>
      <c r="N91" s="213" t="s">
        <v>20</v>
      </c>
      <c r="O91" s="95" t="s">
        <v>2081</v>
      </c>
      <c r="P91" s="213" t="s"/>
      <c r="Q91" s="95" t="s">
        <v>2230</v>
      </c>
      <c r="R91" s="213" t="s"/>
      <c r="S91" s="217" t="s"/>
      <c r="T91" s="217" t="s"/>
      <c r="U91" s="217" t="s">
        <v>2230</v>
      </c>
      <c r="V91" s="217" t="s">
        <v>2230</v>
      </c>
      <c r="W91" s="213" t="s"/>
      <c r="X91" s="213" t="s"/>
    </row>
    <row r="92" spans="1:24" ht="15" customHeight="true">
      <c r="A92" s="212" t="s"/>
      <c r="B92" s="213" t="s">
        <v>47</v>
      </c>
      <c r="C92" s="214" t="s">
        <v>582</v>
      </c>
      <c r="D92" s="214" t="s">
        <v>2074</v>
      </c>
      <c r="E92" s="213" t="s">
        <v>709</v>
      </c>
      <c r="F92" s="213" t="s">
        <v>2231</v>
      </c>
      <c r="G92" s="215" t="s">
        <v>719</v>
      </c>
      <c r="H92" s="95" t="s">
        <v>714</v>
      </c>
      <c r="I92" s="95">
        <v>2</v>
      </c>
      <c r="J92" s="213" t="s">
        <v>134</v>
      </c>
      <c r="K92" s="213" t="s">
        <v>2020</v>
      </c>
      <c r="L92" s="213" t="s">
        <v>2211</v>
      </c>
      <c r="M92" s="213" t="s"/>
      <c r="N92" s="213" t="s">
        <v>20</v>
      </c>
      <c r="O92" s="95" t="s">
        <v>2081</v>
      </c>
      <c r="P92" s="213" t="s"/>
      <c r="Q92" s="95" t="s">
        <v>2231</v>
      </c>
      <c r="R92" s="213" t="s"/>
      <c r="S92" s="217" t="s"/>
      <c r="T92" s="217" t="s"/>
      <c r="U92" s="217" t="s">
        <v>2231</v>
      </c>
      <c r="V92" s="217" t="s">
        <v>2231</v>
      </c>
      <c r="W92" s="213" t="s"/>
      <c r="X92" s="213" t="s"/>
    </row>
    <row r="93" spans="1:24" ht="15" customHeight="true">
      <c r="A93" s="212" t="s"/>
      <c r="B93" s="213" t="s">
        <v>47</v>
      </c>
      <c r="C93" s="214" t="s">
        <v>582</v>
      </c>
      <c r="D93" s="214" t="s">
        <v>2074</v>
      </c>
      <c r="E93" s="213" t="s">
        <v>709</v>
      </c>
      <c r="F93" s="215" t="s">
        <v>2113</v>
      </c>
      <c r="G93" s="215" t="s">
        <v>691</v>
      </c>
      <c r="H93" s="95" t="s">
        <v>613</v>
      </c>
      <c r="I93" s="95">
        <v>2</v>
      </c>
      <c r="J93" s="213" t="s">
        <v>614</v>
      </c>
      <c r="K93" s="213" t="s">
        <v>2020</v>
      </c>
      <c r="L93" s="213" t="s">
        <v>2211</v>
      </c>
      <c r="M93" s="213" t="s"/>
      <c r="N93" s="213" t="s">
        <v>20</v>
      </c>
      <c r="O93" s="95" t="s">
        <v>2081</v>
      </c>
      <c r="P93" s="213" t="s"/>
      <c r="Q93" s="95" t="s">
        <v>2232</v>
      </c>
      <c r="R93" s="213" t="s"/>
      <c r="S93" s="217" t="s"/>
      <c r="T93" s="217" t="s"/>
      <c r="U93" s="217" t="s">
        <v>2232</v>
      </c>
      <c r="V93" s="217" t="s">
        <v>2232</v>
      </c>
      <c r="W93" s="213" t="s"/>
      <c r="X93" s="213" t="s"/>
    </row>
    <row r="94" spans="1:24" ht="15" customHeight="true">
      <c r="A94" s="212" t="s"/>
      <c r="B94" s="213" t="s">
        <v>47</v>
      </c>
      <c r="C94" s="214" t="s">
        <v>582</v>
      </c>
      <c r="D94" s="214" t="s">
        <v>2074</v>
      </c>
      <c r="E94" s="213" t="s">
        <v>709</v>
      </c>
      <c r="F94" s="213" t="s">
        <v>2233</v>
      </c>
      <c r="G94" s="215" t="s">
        <v>693</v>
      </c>
      <c r="H94" s="95" t="s">
        <v>613</v>
      </c>
      <c r="I94" s="95">
        <v>2</v>
      </c>
      <c r="J94" s="213" t="s">
        <v>614</v>
      </c>
      <c r="K94" s="213" t="s">
        <v>2020</v>
      </c>
      <c r="L94" s="213" t="s">
        <v>2211</v>
      </c>
      <c r="M94" s="213" t="s"/>
      <c r="N94" s="213" t="s">
        <v>20</v>
      </c>
      <c r="O94" s="95" t="s">
        <v>2081</v>
      </c>
      <c r="P94" s="213" t="s"/>
      <c r="Q94" s="95" t="s">
        <v>2233</v>
      </c>
      <c r="R94" s="213" t="s"/>
      <c r="S94" s="217" t="s"/>
      <c r="T94" s="217" t="s"/>
      <c r="U94" s="217" t="s">
        <v>2233</v>
      </c>
      <c r="V94" s="217" t="s">
        <v>2233</v>
      </c>
      <c r="W94" s="213" t="s"/>
      <c r="X94" s="213" t="s"/>
    </row>
    <row r="95" spans="1:24" ht="15" customHeight="true">
      <c r="A95" s="212" t="s"/>
      <c r="B95" s="213" t="s">
        <v>47</v>
      </c>
      <c r="C95" s="214" t="s">
        <v>582</v>
      </c>
      <c r="D95" s="214" t="s">
        <v>2074</v>
      </c>
      <c r="E95" s="213" t="s">
        <v>709</v>
      </c>
      <c r="F95" s="213" t="s">
        <v>2234</v>
      </c>
      <c r="G95" s="215" t="s">
        <v>723</v>
      </c>
      <c r="H95" s="95" t="s">
        <v>195</v>
      </c>
      <c r="I95" s="95">
        <v>2</v>
      </c>
      <c r="J95" s="213" t="s">
        <v>725</v>
      </c>
      <c r="K95" s="213" t="s">
        <v>2020</v>
      </c>
      <c r="L95" s="213" t="s">
        <v>2211</v>
      </c>
      <c r="M95" s="213" t="s"/>
      <c r="N95" s="213" t="s">
        <v>20</v>
      </c>
      <c r="O95" s="95" t="s">
        <v>2081</v>
      </c>
      <c r="P95" s="213" t="s"/>
      <c r="Q95" s="95" t="s">
        <v>2235</v>
      </c>
      <c r="R95" s="213" t="s"/>
      <c r="S95" s="217" t="s"/>
      <c r="T95" s="217" t="s"/>
      <c r="U95" s="217" t="s">
        <v>2235</v>
      </c>
      <c r="V95" s="217" t="s">
        <v>2235</v>
      </c>
      <c r="W95" s="213" t="s"/>
      <c r="X95" s="213" t="s"/>
    </row>
    <row r="96" spans="1:24" ht="15" customHeight="true">
      <c r="A96" s="212" t="s"/>
      <c r="B96" s="213" t="s">
        <v>47</v>
      </c>
      <c r="C96" s="214" t="s">
        <v>582</v>
      </c>
      <c r="D96" s="214" t="s">
        <v>2074</v>
      </c>
      <c r="E96" s="213" t="s">
        <v>709</v>
      </c>
      <c r="F96" s="215" t="s">
        <v>2236</v>
      </c>
      <c r="G96" s="215" t="s">
        <v>695</v>
      </c>
      <c r="H96" s="95" t="s">
        <v>618</v>
      </c>
      <c r="I96" s="95">
        <v>2</v>
      </c>
      <c r="J96" s="213" t="s">
        <v>619</v>
      </c>
      <c r="K96" s="213" t="s">
        <v>2020</v>
      </c>
      <c r="L96" s="213" t="s">
        <v>2211</v>
      </c>
      <c r="M96" s="213" t="s"/>
      <c r="N96" s="213" t="s">
        <v>20</v>
      </c>
      <c r="O96" s="95" t="s">
        <v>2081</v>
      </c>
      <c r="P96" s="213" t="s"/>
      <c r="Q96" s="95" t="s">
        <v>2237</v>
      </c>
      <c r="R96" s="213" t="s"/>
      <c r="S96" s="217" t="s"/>
      <c r="T96" s="217" t="s"/>
      <c r="U96" s="217" t="s">
        <v>2237</v>
      </c>
      <c r="V96" s="217" t="s">
        <v>2237</v>
      </c>
      <c r="W96" s="213" t="s"/>
      <c r="X96" s="213" t="s"/>
    </row>
    <row r="97" spans="1:24" ht="15" customHeight="true">
      <c r="A97" s="212" t="s"/>
      <c r="B97" s="213" t="s">
        <v>47</v>
      </c>
      <c r="C97" s="214" t="s">
        <v>582</v>
      </c>
      <c r="D97" s="214" t="s">
        <v>2074</v>
      </c>
      <c r="E97" s="213" t="s">
        <v>709</v>
      </c>
      <c r="F97" s="213" t="s">
        <v>2238</v>
      </c>
      <c r="G97" s="215" t="s">
        <v>728</v>
      </c>
      <c r="H97" s="95" t="s">
        <v>594</v>
      </c>
      <c r="I97" s="95">
        <v>2</v>
      </c>
      <c r="J97" s="213" t="s">
        <v>595</v>
      </c>
      <c r="K97" s="213" t="s">
        <v>2020</v>
      </c>
      <c r="L97" s="213" t="s">
        <v>2211</v>
      </c>
      <c r="M97" s="213" t="s"/>
      <c r="N97" s="213" t="s">
        <v>20</v>
      </c>
      <c r="O97" s="95" t="s">
        <v>2081</v>
      </c>
      <c r="P97" s="213" t="s"/>
      <c r="Q97" s="95" t="s">
        <v>2238</v>
      </c>
      <c r="R97" s="213" t="s"/>
      <c r="S97" s="217" t="s"/>
      <c r="T97" s="217" t="s"/>
      <c r="U97" s="217" t="s">
        <v>2238</v>
      </c>
      <c r="V97" s="217" t="s">
        <v>2238</v>
      </c>
      <c r="W97" s="213" t="s"/>
      <c r="X97" s="213" t="s"/>
    </row>
    <row r="98" spans="1:24" ht="15" customHeight="true">
      <c r="A98" s="212" t="s"/>
      <c r="B98" s="213" t="s">
        <v>47</v>
      </c>
      <c r="C98" s="214" t="s">
        <v>582</v>
      </c>
      <c r="D98" s="214" t="s">
        <v>2074</v>
      </c>
      <c r="E98" s="213" t="s">
        <v>709</v>
      </c>
      <c r="F98" s="213" t="s">
        <v>2239</v>
      </c>
      <c r="G98" s="215" t="s">
        <v>730</v>
      </c>
      <c r="H98" s="95" t="s">
        <v>594</v>
      </c>
      <c r="I98" s="95">
        <v>2</v>
      </c>
      <c r="J98" s="213" t="s">
        <v>595</v>
      </c>
      <c r="K98" s="213" t="s">
        <v>2020</v>
      </c>
      <c r="L98" s="213" t="s">
        <v>2211</v>
      </c>
      <c r="M98" s="213" t="s"/>
      <c r="N98" s="213" t="s">
        <v>20</v>
      </c>
      <c r="O98" s="95" t="s">
        <v>2081</v>
      </c>
      <c r="P98" s="213" t="s"/>
      <c r="Q98" s="95" t="s">
        <v>2239</v>
      </c>
      <c r="R98" s="213" t="s"/>
      <c r="S98" s="217" t="s"/>
      <c r="T98" s="217" t="s"/>
      <c r="U98" s="217" t="s">
        <v>2239</v>
      </c>
      <c r="V98" s="217" t="s">
        <v>2239</v>
      </c>
      <c r="W98" s="213" t="s"/>
      <c r="X98" s="213" t="s"/>
    </row>
    <row r="99" spans="1:24" ht="15" customHeight="true">
      <c r="A99" s="212" t="s"/>
      <c r="B99" s="213" t="s">
        <v>47</v>
      </c>
      <c r="C99" s="214" t="s">
        <v>582</v>
      </c>
      <c r="D99" s="214" t="s">
        <v>2074</v>
      </c>
      <c r="E99" s="213" t="s">
        <v>709</v>
      </c>
      <c r="F99" s="213" t="s">
        <v>2240</v>
      </c>
      <c r="G99" s="215" t="s">
        <v>732</v>
      </c>
      <c r="H99" s="95" t="s">
        <v>594</v>
      </c>
      <c r="I99" s="95">
        <v>2</v>
      </c>
      <c r="J99" s="213" t="s">
        <v>595</v>
      </c>
      <c r="K99" s="213" t="s">
        <v>2020</v>
      </c>
      <c r="L99" s="213" t="s">
        <v>2211</v>
      </c>
      <c r="M99" s="213" t="s"/>
      <c r="N99" s="213" t="s">
        <v>20</v>
      </c>
      <c r="O99" s="95" t="s">
        <v>2081</v>
      </c>
      <c r="P99" s="213" t="s"/>
      <c r="Q99" s="95" t="s">
        <v>2240</v>
      </c>
      <c r="R99" s="213" t="s"/>
      <c r="S99" s="217" t="s"/>
      <c r="T99" s="217" t="s"/>
      <c r="U99" s="217" t="s">
        <v>2240</v>
      </c>
      <c r="V99" s="217" t="s">
        <v>2240</v>
      </c>
      <c r="W99" s="213" t="s"/>
      <c r="X99" s="213" t="s"/>
    </row>
    <row r="100" spans="1:24" ht="15" customHeight="true">
      <c r="A100" s="212" t="s"/>
      <c r="B100" s="213" t="s">
        <v>47</v>
      </c>
      <c r="C100" s="214" t="s">
        <v>582</v>
      </c>
      <c r="D100" s="214" t="s">
        <v>2074</v>
      </c>
      <c r="E100" s="213" t="s">
        <v>709</v>
      </c>
      <c r="F100" s="213" t="s">
        <v>2241</v>
      </c>
      <c r="G100" s="215" t="s">
        <v>734</v>
      </c>
      <c r="H100" s="95" t="s">
        <v>594</v>
      </c>
      <c r="I100" s="95">
        <v>2</v>
      </c>
      <c r="J100" s="213" t="s">
        <v>595</v>
      </c>
      <c r="K100" s="213" t="s">
        <v>2020</v>
      </c>
      <c r="L100" s="213" t="s">
        <v>2211</v>
      </c>
      <c r="M100" s="213" t="s"/>
      <c r="N100" s="213" t="s">
        <v>20</v>
      </c>
      <c r="O100" s="95" t="s">
        <v>2081</v>
      </c>
      <c r="P100" s="213" t="s"/>
      <c r="Q100" s="95" t="s">
        <v>2241</v>
      </c>
      <c r="R100" s="213" t="s"/>
      <c r="S100" s="217" t="s"/>
      <c r="T100" s="217" t="s"/>
      <c r="U100" s="217" t="s">
        <v>2241</v>
      </c>
      <c r="V100" s="217" t="s">
        <v>2241</v>
      </c>
      <c r="W100" s="213" t="s"/>
      <c r="X100" s="213" t="s"/>
    </row>
    <row r="101" spans="1:24" ht="15" customHeight="true">
      <c r="A101" s="212" t="s">
        <v>2073</v>
      </c>
      <c r="B101" s="213" t="s">
        <v>47</v>
      </c>
      <c r="C101" s="214" t="s">
        <v>582</v>
      </c>
      <c r="D101" s="214" t="s">
        <v>66</v>
      </c>
      <c r="E101" s="213" t="s">
        <v>65</v>
      </c>
      <c r="F101" s="213" t="s"/>
      <c r="G101" s="215" t="s">
        <v>68</v>
      </c>
      <c r="H101" s="95" t="s">
        <v>195</v>
      </c>
      <c r="I101" s="95">
        <v>2</v>
      </c>
      <c r="J101" s="213" t="s">
        <v>175</v>
      </c>
      <c r="K101" s="213" t="s">
        <v>2020</v>
      </c>
      <c r="L101" s="213" t="s">
        <v>2211</v>
      </c>
      <c r="M101" s="213" t="s"/>
      <c r="N101" s="213" t="s">
        <v>20</v>
      </c>
      <c r="O101" s="95" t="s">
        <v>2081</v>
      </c>
      <c r="P101" s="213" t="s"/>
      <c r="Q101" s="95" t="s">
        <v>2242</v>
      </c>
      <c r="R101" s="213" t="s"/>
      <c r="S101" s="231" t="s"/>
      <c r="T101" s="231" t="s"/>
      <c r="U101" s="231" t="s"/>
      <c r="V101" s="231" t="s"/>
      <c r="W101" s="213" t="s"/>
      <c r="X101" s="213" t="s"/>
    </row>
    <row r="102" spans="1:24" ht="15" customHeight="true">
      <c r="A102" s="212" t="s"/>
      <c r="B102" s="213" t="s">
        <v>47</v>
      </c>
      <c r="C102" s="214" t="s">
        <v>2057</v>
      </c>
      <c r="D102" s="214" t="s">
        <v>176</v>
      </c>
      <c r="E102" s="213" t="s">
        <v>65</v>
      </c>
      <c r="F102" s="215" t="s">
        <v>2243</v>
      </c>
      <c r="G102" s="215" t="s">
        <v>336</v>
      </c>
      <c r="H102" s="219" t="s">
        <v>174</v>
      </c>
      <c r="I102" s="95">
        <v>2</v>
      </c>
      <c r="J102" s="213" t="s">
        <v>184</v>
      </c>
      <c r="K102" s="213" t="s">
        <v>2020</v>
      </c>
      <c r="L102" s="213" t="s">
        <v>2244</v>
      </c>
      <c r="M102" s="213" t="s">
        <v>176</v>
      </c>
      <c r="N102" s="213" t="s">
        <v>20</v>
      </c>
      <c r="O102" s="213" t="s">
        <v>2041</v>
      </c>
      <c r="P102" s="213" t="s"/>
      <c r="Q102" s="95" t="s">
        <v>2245</v>
      </c>
      <c r="R102" s="213" t="s">
        <v>2246</v>
      </c>
      <c r="S102" s="217" t="s"/>
      <c r="T102" s="217" t="s">
        <v>2247</v>
      </c>
      <c r="U102" s="217" t="s">
        <v>2247</v>
      </c>
      <c r="V102" s="217" t="s">
        <v>2248</v>
      </c>
      <c r="W102" s="213" t="s"/>
      <c r="X102" s="213" t="s"/>
    </row>
    <row r="103" spans="1:24" ht="15" customHeight="true">
      <c r="A103" s="212" t="s"/>
      <c r="B103" s="213" t="s">
        <v>47</v>
      </c>
      <c r="C103" s="214" t="s">
        <v>2057</v>
      </c>
      <c r="D103" s="214" t="s">
        <v>176</v>
      </c>
      <c r="E103" s="233" t="s">
        <v>80</v>
      </c>
      <c r="F103" s="232" t="s">
        <v>2249</v>
      </c>
      <c r="G103" s="215" t="s">
        <v>369</v>
      </c>
      <c r="H103" s="219" t="s">
        <v>174</v>
      </c>
      <c r="I103" s="95">
        <v>2</v>
      </c>
      <c r="J103" s="213" t="s">
        <v>184</v>
      </c>
      <c r="K103" s="213" t="s">
        <v>2020</v>
      </c>
      <c r="L103" s="233" t="s">
        <v>80</v>
      </c>
      <c r="M103" s="213" t="s">
        <v>176</v>
      </c>
      <c r="N103" s="213" t="s">
        <v>20</v>
      </c>
      <c r="O103" s="213" t="s">
        <v>2041</v>
      </c>
      <c r="P103" s="213" t="s">
        <v>2041</v>
      </c>
      <c r="Q103" s="95" t="s">
        <v>2250</v>
      </c>
      <c r="R103" s="213" t="s"/>
      <c r="S103" s="217" t="s"/>
      <c r="T103" s="217" t="s"/>
      <c r="U103" s="217" t="s"/>
      <c r="V103" s="217" t="s">
        <v>2251</v>
      </c>
      <c r="W103" s="213" t="s"/>
      <c r="X103" s="213" t="s"/>
    </row>
    <row r="104" spans="1:24" ht="15" customHeight="true">
      <c r="A104" s="212" t="s">
        <v>2252</v>
      </c>
      <c r="B104" s="213" t="s">
        <v>47</v>
      </c>
      <c r="C104" s="214" t="s">
        <v>2057</v>
      </c>
      <c r="D104" s="214" t="s">
        <v>2182</v>
      </c>
      <c r="E104" s="233" t="s">
        <v>80</v>
      </c>
      <c r="F104" s="215" t="s">
        <v>1984</v>
      </c>
      <c r="G104" s="215" t="s">
        <v>2253</v>
      </c>
      <c r="H104" s="95" t="s">
        <v>2254</v>
      </c>
      <c r="I104" s="95">
        <v>2</v>
      </c>
      <c r="J104" s="213" t="s">
        <v>184</v>
      </c>
      <c r="K104" s="213" t="s">
        <v>2020</v>
      </c>
      <c r="L104" s="233" t="s">
        <v>80</v>
      </c>
      <c r="M104" s="213" t="s">
        <v>276</v>
      </c>
      <c r="N104" s="213" t="s">
        <v>20</v>
      </c>
      <c r="O104" s="213" t="s">
        <v>2041</v>
      </c>
      <c r="P104" s="213" t="s">
        <v>2041</v>
      </c>
      <c r="Q104" s="95" t="s">
        <v>6066</v>
      </c>
      <c r="R104" s="213" t="s"/>
      <c r="S104" s="217" t="s"/>
      <c r="T104" s="217" t="s"/>
      <c r="U104" s="217" t="s"/>
      <c r="V104" s="217" t="s">
        <v>2255</v>
      </c>
      <c r="W104" s="213" t="s"/>
      <c r="X104" s="213" t="s"/>
    </row>
    <row r="105" spans="1:24" ht="15" customHeight="true">
      <c r="A105" s="212" t="s">
        <v>2256</v>
      </c>
      <c r="B105" s="213" t="s">
        <v>47</v>
      </c>
      <c r="C105" s="214" t="s">
        <v>2057</v>
      </c>
      <c r="D105" s="214" t="s">
        <v>2117</v>
      </c>
      <c r="E105" s="233" t="s">
        <v>80</v>
      </c>
      <c r="F105" s="215" t="s">
        <v>2257</v>
      </c>
      <c r="G105" s="215" t="s">
        <v>2258</v>
      </c>
      <c r="H105" s="95" t="s">
        <v>2254</v>
      </c>
      <c r="I105" s="95">
        <v>2</v>
      </c>
      <c r="J105" s="213" t="s">
        <v>184</v>
      </c>
      <c r="K105" s="213" t="s">
        <v>2020</v>
      </c>
      <c r="L105" s="233" t="s">
        <v>80</v>
      </c>
      <c r="M105" s="213" t="s">
        <v>265</v>
      </c>
      <c r="N105" s="213" t="s">
        <v>20</v>
      </c>
      <c r="O105" s="213" t="s">
        <v>2041</v>
      </c>
      <c r="P105" s="213" t="s">
        <v>2041</v>
      </c>
      <c r="Q105" s="95" t="s">
        <v>6067</v>
      </c>
      <c r="R105" s="213" t="s"/>
      <c r="S105" s="217" t="s"/>
      <c r="T105" s="217" t="s"/>
      <c r="U105" s="217" t="s"/>
      <c r="V105" s="217" t="s">
        <v>2259</v>
      </c>
      <c r="W105" s="213" t="s"/>
      <c r="X105" s="213" t="s"/>
    </row>
    <row r="106" spans="1:24" ht="15" customHeight="true">
      <c r="A106" s="212" t="s">
        <v>2260</v>
      </c>
      <c r="B106" s="213" t="s">
        <v>47</v>
      </c>
      <c r="C106" s="214" t="s">
        <v>2057</v>
      </c>
      <c r="D106" s="214" t="s">
        <v>55</v>
      </c>
      <c r="E106" s="233" t="s">
        <v>80</v>
      </c>
      <c r="F106" s="215" t="s">
        <v>2261</v>
      </c>
      <c r="G106" s="215" t="s">
        <v>2262</v>
      </c>
      <c r="H106" s="95" t="s">
        <v>2254</v>
      </c>
      <c r="I106" s="95">
        <v>2</v>
      </c>
      <c r="J106" s="213" t="s">
        <v>184</v>
      </c>
      <c r="K106" s="213" t="s">
        <v>2020</v>
      </c>
      <c r="L106" s="233" t="s">
        <v>80</v>
      </c>
      <c r="M106" s="213" t="s">
        <v>383</v>
      </c>
      <c r="N106" s="213" t="s">
        <v>20</v>
      </c>
      <c r="O106" s="213" t="s">
        <v>2041</v>
      </c>
      <c r="P106" s="213" t="s">
        <v>2041</v>
      </c>
      <c r="Q106" s="95" t="s">
        <v>6068</v>
      </c>
      <c r="R106" s="213" t="s"/>
      <c r="S106" s="217" t="s"/>
      <c r="T106" s="217" t="s"/>
      <c r="U106" s="217" t="s"/>
      <c r="V106" s="217" t="s">
        <v>2263</v>
      </c>
      <c r="W106" s="213" t="s"/>
      <c r="X106" s="213" t="s"/>
    </row>
    <row r="107" spans="1:24" ht="15" customHeight="true">
      <c r="A107" s="212" t="s"/>
      <c r="B107" s="213" t="s">
        <v>47</v>
      </c>
      <c r="C107" s="214" t="s">
        <v>582</v>
      </c>
      <c r="D107" s="214" t="s">
        <v>81</v>
      </c>
      <c r="E107" s="233" t="s">
        <v>80</v>
      </c>
      <c r="F107" s="215" t="s">
        <v>2264</v>
      </c>
      <c r="G107" s="215" t="s">
        <v>6069</v>
      </c>
      <c r="H107" s="95" t="s">
        <v>195</v>
      </c>
      <c r="I107" s="95">
        <v>2</v>
      </c>
      <c r="J107" s="213" t="s">
        <v>175</v>
      </c>
      <c r="K107" s="213" t="s">
        <v>2020</v>
      </c>
      <c r="L107" s="233" t="s">
        <v>80</v>
      </c>
      <c r="M107" s="213" t="s"/>
      <c r="N107" s="213" t="s">
        <v>20</v>
      </c>
      <c r="O107" s="213" t="s">
        <v>2041</v>
      </c>
      <c r="P107" s="213" t="s"/>
      <c r="Q107" s="95" t="s">
        <v>2265</v>
      </c>
      <c r="R107" s="213" t="s"/>
      <c r="S107" s="217" t="s"/>
      <c r="T107" s="217" t="s"/>
      <c r="U107" s="217" t="s"/>
      <c r="V107" s="217" t="s">
        <v>2266</v>
      </c>
      <c r="W107" s="213" t="s"/>
      <c r="X107" s="213" t="s"/>
    </row>
    <row r="108" spans="1:24" ht="15" customHeight="true">
      <c r="A108" s="212" t="s"/>
      <c r="B108" s="213" t="s">
        <v>47</v>
      </c>
      <c r="C108" s="214" t="s">
        <v>2057</v>
      </c>
      <c r="D108" s="214" t="s">
        <v>176</v>
      </c>
      <c r="E108" s="233" t="s">
        <v>84</v>
      </c>
      <c r="F108" s="215" t="s">
        <v>2267</v>
      </c>
      <c r="G108" s="215" t="s">
        <v>2268</v>
      </c>
      <c r="H108" s="219" t="s">
        <v>174</v>
      </c>
      <c r="I108" s="95">
        <v>2</v>
      </c>
      <c r="J108" s="213" t="s">
        <v>184</v>
      </c>
      <c r="K108" s="213" t="s">
        <v>2020</v>
      </c>
      <c r="L108" s="233" t="s">
        <v>84</v>
      </c>
      <c r="M108" s="213" t="s">
        <v>176</v>
      </c>
      <c r="N108" s="213" t="s">
        <v>20</v>
      </c>
      <c r="O108" s="213" t="s">
        <v>2041</v>
      </c>
      <c r="P108" s="213" t="s">
        <v>2041</v>
      </c>
      <c r="Q108" s="95" t="s">
        <v>2269</v>
      </c>
      <c r="R108" s="213" t="s"/>
      <c r="S108" s="217" t="s"/>
      <c r="T108" s="217" t="s"/>
      <c r="U108" s="217" t="s"/>
      <c r="V108" s="217" t="s">
        <v>2270</v>
      </c>
      <c r="W108" s="213" t="s"/>
      <c r="X108" s="213" t="s"/>
    </row>
    <row r="109" spans="1:24" ht="15" customHeight="true">
      <c r="A109" s="212" t="s"/>
      <c r="B109" s="213" t="s">
        <v>47</v>
      </c>
      <c r="C109" s="214" t="s">
        <v>2057</v>
      </c>
      <c r="D109" s="214" t="s">
        <v>176</v>
      </c>
      <c r="E109" s="213" t="s">
        <v>85</v>
      </c>
      <c r="F109" s="232" t="s">
        <v>2271</v>
      </c>
      <c r="G109" s="215" t="s">
        <v>6070</v>
      </c>
      <c r="H109" s="219" t="s">
        <v>174</v>
      </c>
      <c r="I109" s="95">
        <v>2</v>
      </c>
      <c r="J109" s="213" t="s">
        <v>184</v>
      </c>
      <c r="K109" s="213" t="s">
        <v>2020</v>
      </c>
      <c r="L109" s="213" t="s">
        <v>85</v>
      </c>
      <c r="M109" s="213" t="s">
        <v>176</v>
      </c>
      <c r="N109" s="213" t="s">
        <v>20</v>
      </c>
      <c r="O109" s="213" t="s">
        <v>2041</v>
      </c>
      <c r="P109" s="234" t="s">
        <v>2041</v>
      </c>
      <c r="Q109" s="95" t="s">
        <v>2272</v>
      </c>
      <c r="R109" s="213" t="s"/>
      <c r="S109" s="217" t="s"/>
      <c r="T109" s="217" t="s"/>
      <c r="U109" s="217" t="s"/>
      <c r="V109" s="217" t="s">
        <v>2273</v>
      </c>
      <c r="W109" s="213" t="s"/>
      <c r="X109" s="213" t="s"/>
    </row>
    <row r="110" spans="1:25" s="862" customFormat="true" ht="15" customHeight="true">
      <c r="A110" s="212" t="s"/>
      <c r="B110" s="227" t="s">
        <v>47</v>
      </c>
      <c r="C110" s="228" t="s">
        <v>2057</v>
      </c>
      <c r="D110" s="228" t="s">
        <v>2182</v>
      </c>
      <c r="E110" s="227" t="s">
        <v>85</v>
      </c>
      <c r="F110" s="227" t="s"/>
      <c r="G110" s="229" t="s">
        <v>2274</v>
      </c>
      <c r="H110" s="222" t="s">
        <v>2254</v>
      </c>
      <c r="I110" s="222">
        <v>2</v>
      </c>
      <c r="J110" s="227" t="s">
        <v>184</v>
      </c>
      <c r="K110" s="227" t="s">
        <v>2020</v>
      </c>
      <c r="L110" s="227" t="s">
        <v>85</v>
      </c>
      <c r="M110" s="227" t="s">
        <v>276</v>
      </c>
      <c r="N110" s="227" t="s">
        <v>20</v>
      </c>
      <c r="O110" s="227" t="s">
        <v>2041</v>
      </c>
      <c r="P110" s="227" t="s"/>
      <c r="Q110" s="222" t="s">
        <v>2242</v>
      </c>
      <c r="R110" s="227" t="s"/>
      <c r="S110" s="218" t="s"/>
      <c r="T110" s="218" t="s"/>
      <c r="U110" s="218" t="s"/>
      <c r="V110" s="218" t="s">
        <v>2275</v>
      </c>
      <c r="W110" s="227" t="s"/>
      <c r="X110" s="227" t="s"/>
      <c r="Y110" s="235" t="s"/>
    </row>
    <row r="111" spans="1:24" ht="15" customHeight="true">
      <c r="A111" s="212" t="s">
        <v>2276</v>
      </c>
      <c r="B111" s="213" t="s">
        <v>47</v>
      </c>
      <c r="C111" s="214" t="s">
        <v>2057</v>
      </c>
      <c r="D111" s="214" t="s">
        <v>2117</v>
      </c>
      <c r="E111" s="213" t="s">
        <v>85</v>
      </c>
      <c r="F111" s="215" t="s">
        <v>2277</v>
      </c>
      <c r="G111" s="215" t="s">
        <v>2278</v>
      </c>
      <c r="H111" s="95" t="s">
        <v>2254</v>
      </c>
      <c r="I111" s="95">
        <v>2</v>
      </c>
      <c r="J111" s="213" t="s">
        <v>184</v>
      </c>
      <c r="K111" s="213" t="s">
        <v>2020</v>
      </c>
      <c r="L111" s="213" t="s">
        <v>85</v>
      </c>
      <c r="M111" s="213" t="s">
        <v>383</v>
      </c>
      <c r="N111" s="213" t="s">
        <v>20</v>
      </c>
      <c r="O111" s="213" t="s">
        <v>2041</v>
      </c>
      <c r="P111" s="213" t="s">
        <v>2041</v>
      </c>
      <c r="Q111" s="95" t="s">
        <v>6071</v>
      </c>
      <c r="R111" s="213" t="s"/>
      <c r="S111" s="231" t="s"/>
      <c r="T111" s="231" t="s"/>
      <c r="U111" s="231" t="s"/>
      <c r="V111" s="231" t="s"/>
      <c r="W111" s="213" t="s"/>
      <c r="X111" s="213" t="s"/>
    </row>
    <row r="112" spans="1:24" ht="15" customHeight="true">
      <c r="A112" s="212" t="s"/>
      <c r="B112" s="213" t="s">
        <v>47</v>
      </c>
      <c r="C112" s="214" t="s">
        <v>582</v>
      </c>
      <c r="D112" s="214" t="s">
        <v>81</v>
      </c>
      <c r="E112" s="213" t="s">
        <v>85</v>
      </c>
      <c r="F112" s="232" t="s">
        <v>2279</v>
      </c>
      <c r="G112" s="215" t="s">
        <v>2280</v>
      </c>
      <c r="H112" s="95" t="s">
        <v>195</v>
      </c>
      <c r="I112" s="95">
        <v>2</v>
      </c>
      <c r="J112" s="213" t="s">
        <v>175</v>
      </c>
      <c r="K112" s="213" t="s">
        <v>2020</v>
      </c>
      <c r="L112" s="213" t="s">
        <v>85</v>
      </c>
      <c r="M112" s="213" t="s"/>
      <c r="N112" s="213" t="s">
        <v>20</v>
      </c>
      <c r="O112" s="213" t="s">
        <v>2041</v>
      </c>
      <c r="P112" s="213" t="s"/>
      <c r="Q112" s="95" t="s">
        <v>2281</v>
      </c>
      <c r="R112" s="213" t="s"/>
      <c r="S112" s="217" t="s">
        <v>2282</v>
      </c>
      <c r="T112" s="217" t="s"/>
      <c r="U112" s="217" t="s">
        <v>2282</v>
      </c>
      <c r="V112" s="217" t="s">
        <v>2273</v>
      </c>
      <c r="W112" s="213" t="s"/>
      <c r="X112" s="213" t="s"/>
    </row>
    <row r="113" spans="1:24" ht="15" customHeight="true">
      <c r="A113" s="212" t="s"/>
      <c r="B113" s="213" t="s">
        <v>47</v>
      </c>
      <c r="C113" s="214" t="s">
        <v>2057</v>
      </c>
      <c r="D113" s="214" t="s">
        <v>176</v>
      </c>
      <c r="E113" s="213" t="s">
        <v>87</v>
      </c>
      <c r="F113" s="215" t="s">
        <v>2283</v>
      </c>
      <c r="G113" s="215" t="s">
        <v>6072</v>
      </c>
      <c r="H113" s="219" t="s">
        <v>174</v>
      </c>
      <c r="I113" s="95">
        <v>2</v>
      </c>
      <c r="J113" s="213" t="s">
        <v>184</v>
      </c>
      <c r="K113" s="213" t="s">
        <v>2020</v>
      </c>
      <c r="L113" s="213" t="s">
        <v>87</v>
      </c>
      <c r="M113" s="213" t="s">
        <v>176</v>
      </c>
      <c r="N113" s="213" t="s">
        <v>20</v>
      </c>
      <c r="O113" s="213" t="s">
        <v>2041</v>
      </c>
      <c r="P113" s="233" t="s"/>
      <c r="Q113" s="219" t="s">
        <v>2284</v>
      </c>
      <c r="R113" s="213" t="s"/>
      <c r="S113" s="231" t="s"/>
      <c r="T113" s="231" t="s"/>
      <c r="U113" s="231" t="s"/>
      <c r="V113" s="231" t="s"/>
      <c r="W113" s="213" t="s"/>
      <c r="X113" s="213" t="s"/>
    </row>
    <row r="114" spans="1:25" s="862" customFormat="true" ht="15" customHeight="true">
      <c r="A114" s="212" t="s"/>
      <c r="B114" s="227" t="s">
        <v>47</v>
      </c>
      <c r="C114" s="228" t="s">
        <v>2057</v>
      </c>
      <c r="D114" s="228" t="s">
        <v>176</v>
      </c>
      <c r="E114" s="227" t="s">
        <v>2285</v>
      </c>
      <c r="F114" s="227" t="s"/>
      <c r="G114" s="236" t="s">
        <v>2286</v>
      </c>
      <c r="H114" s="237" t="s">
        <v>174</v>
      </c>
      <c r="I114" s="222">
        <v>2</v>
      </c>
      <c r="J114" s="227" t="s">
        <v>184</v>
      </c>
      <c r="K114" s="227" t="s">
        <v>2020</v>
      </c>
      <c r="L114" s="227" t="s">
        <v>2285</v>
      </c>
      <c r="M114" s="227" t="s">
        <v>176</v>
      </c>
      <c r="N114" s="227" t="s">
        <v>20</v>
      </c>
      <c r="O114" s="227" t="s">
        <v>2041</v>
      </c>
      <c r="P114" s="227" t="s"/>
      <c r="Q114" s="222" t="s">
        <v>2242</v>
      </c>
      <c r="R114" s="227" t="s"/>
      <c r="S114" s="231" t="s"/>
      <c r="T114" s="231" t="s"/>
      <c r="U114" s="231" t="s"/>
      <c r="V114" s="231" t="s"/>
      <c r="W114" s="227" t="s"/>
      <c r="X114" s="227" t="s"/>
      <c r="Y114" s="235" t="s"/>
    </row>
    <row r="115" spans="1:25" s="862" customFormat="true" ht="15" customHeight="true">
      <c r="A115" s="212" t="s"/>
      <c r="B115" s="227" t="s">
        <v>47</v>
      </c>
      <c r="C115" s="228" t="s">
        <v>2057</v>
      </c>
      <c r="D115" s="228" t="s">
        <v>2182</v>
      </c>
      <c r="E115" s="227" t="s">
        <v>2285</v>
      </c>
      <c r="F115" s="227" t="s"/>
      <c r="G115" s="236" t="s">
        <v>2287</v>
      </c>
      <c r="H115" s="222" t="s">
        <v>2254</v>
      </c>
      <c r="I115" s="222">
        <v>2</v>
      </c>
      <c r="J115" s="227" t="s">
        <v>184</v>
      </c>
      <c r="K115" s="227" t="s">
        <v>2020</v>
      </c>
      <c r="L115" s="227" t="s">
        <v>2285</v>
      </c>
      <c r="M115" s="227" t="s">
        <v>276</v>
      </c>
      <c r="N115" s="227" t="s">
        <v>20</v>
      </c>
      <c r="O115" s="227" t="s">
        <v>2041</v>
      </c>
      <c r="P115" s="227" t="s"/>
      <c r="Q115" s="222" t="s">
        <v>2242</v>
      </c>
      <c r="R115" s="227" t="s"/>
      <c r="S115" s="231" t="s"/>
      <c r="T115" s="231" t="s"/>
      <c r="U115" s="231" t="s"/>
      <c r="V115" s="231" t="s"/>
      <c r="W115" s="227" t="s"/>
      <c r="X115" s="227" t="s"/>
      <c r="Y115" s="235" t="s"/>
    </row>
    <row r="116" spans="1:25" s="862" customFormat="true" ht="15" customHeight="true">
      <c r="A116" s="212" t="s"/>
      <c r="B116" s="227" t="s">
        <v>47</v>
      </c>
      <c r="C116" s="228" t="s">
        <v>2057</v>
      </c>
      <c r="D116" s="228" t="s">
        <v>2117</v>
      </c>
      <c r="E116" s="227" t="s">
        <v>2285</v>
      </c>
      <c r="F116" s="227" t="s"/>
      <c r="G116" s="236" t="s">
        <v>2288</v>
      </c>
      <c r="H116" s="222" t="s">
        <v>2254</v>
      </c>
      <c r="I116" s="222">
        <v>2</v>
      </c>
      <c r="J116" s="227" t="s">
        <v>184</v>
      </c>
      <c r="K116" s="227" t="s">
        <v>2020</v>
      </c>
      <c r="L116" s="227" t="s">
        <v>2285</v>
      </c>
      <c r="M116" s="227" t="s">
        <v>265</v>
      </c>
      <c r="N116" s="227" t="s">
        <v>20</v>
      </c>
      <c r="O116" s="227" t="s">
        <v>2041</v>
      </c>
      <c r="P116" s="227" t="s"/>
      <c r="Q116" s="222" t="s">
        <v>2242</v>
      </c>
      <c r="R116" s="227" t="s"/>
      <c r="S116" s="231" t="s"/>
      <c r="T116" s="231" t="s"/>
      <c r="U116" s="231" t="s"/>
      <c r="V116" s="231" t="s"/>
      <c r="W116" s="227" t="s"/>
      <c r="X116" s="227" t="s"/>
      <c r="Y116" s="235" t="s"/>
    </row>
    <row r="117" spans="1:25" s="862" customFormat="true" ht="15" customHeight="true">
      <c r="A117" s="212" t="s"/>
      <c r="B117" s="227" t="s">
        <v>47</v>
      </c>
      <c r="C117" s="228" t="s">
        <v>2057</v>
      </c>
      <c r="D117" s="228" t="s">
        <v>55</v>
      </c>
      <c r="E117" s="227" t="s">
        <v>2285</v>
      </c>
      <c r="F117" s="227" t="s"/>
      <c r="G117" s="236" t="s">
        <v>2289</v>
      </c>
      <c r="H117" s="222" t="s">
        <v>2254</v>
      </c>
      <c r="I117" s="222">
        <v>2</v>
      </c>
      <c r="J117" s="227" t="s">
        <v>184</v>
      </c>
      <c r="K117" s="227" t="s">
        <v>2020</v>
      </c>
      <c r="L117" s="227" t="s">
        <v>2285</v>
      </c>
      <c r="M117" s="227" t="s">
        <v>383</v>
      </c>
      <c r="N117" s="227" t="s">
        <v>20</v>
      </c>
      <c r="O117" s="227" t="s">
        <v>2041</v>
      </c>
      <c r="P117" s="227" t="s"/>
      <c r="Q117" s="222" t="s">
        <v>2242</v>
      </c>
      <c r="R117" s="227" t="s"/>
      <c r="S117" s="217" t="s"/>
      <c r="T117" s="217" t="s"/>
      <c r="U117" s="217" t="s"/>
      <c r="V117" s="217" t="s"/>
      <c r="W117" s="227" t="s"/>
      <c r="X117" s="227" t="s"/>
      <c r="Y117" s="235" t="s"/>
    </row>
    <row r="118" spans="1:25" s="862" customFormat="true" ht="15" customHeight="true">
      <c r="A118" s="212" t="s"/>
      <c r="B118" s="227" t="s">
        <v>47</v>
      </c>
      <c r="C118" s="228" t="s">
        <v>582</v>
      </c>
      <c r="D118" s="228" t="s">
        <v>81</v>
      </c>
      <c r="E118" s="227" t="s">
        <v>2285</v>
      </c>
      <c r="F118" s="227" t="s"/>
      <c r="G118" s="236" t="s">
        <v>2290</v>
      </c>
      <c r="H118" s="222" t="s">
        <v>195</v>
      </c>
      <c r="I118" s="222">
        <v>2</v>
      </c>
      <c r="J118" s="227" t="s">
        <v>175</v>
      </c>
      <c r="K118" s="227" t="s">
        <v>2020</v>
      </c>
      <c r="L118" s="227" t="s">
        <v>2285</v>
      </c>
      <c r="M118" s="227" t="s"/>
      <c r="N118" s="227" t="s">
        <v>20</v>
      </c>
      <c r="O118" s="227" t="s">
        <v>2041</v>
      </c>
      <c r="P118" s="227" t="s"/>
      <c r="Q118" s="222" t="s">
        <v>2242</v>
      </c>
      <c r="R118" s="227" t="s"/>
      <c r="S118" s="217" t="s"/>
      <c r="T118" s="217" t="s"/>
      <c r="U118" s="217" t="s"/>
      <c r="V118" s="217" t="s"/>
      <c r="W118" s="227" t="s"/>
      <c r="X118" s="227" t="s"/>
      <c r="Y118" s="235" t="s"/>
    </row>
    <row r="119" spans="1:25" s="862" customFormat="true" ht="15" customHeight="true">
      <c r="A119" s="212" t="s"/>
      <c r="B119" s="227" t="s">
        <v>47</v>
      </c>
      <c r="C119" s="228" t="s">
        <v>2057</v>
      </c>
      <c r="D119" s="228" t="s">
        <v>176</v>
      </c>
      <c r="E119" s="227" t="s">
        <v>89</v>
      </c>
      <c r="F119" s="227" t="s"/>
      <c r="G119" s="236" t="s">
        <v>2291</v>
      </c>
      <c r="H119" s="237" t="s">
        <v>174</v>
      </c>
      <c r="I119" s="222">
        <v>2</v>
      </c>
      <c r="J119" s="227" t="s">
        <v>184</v>
      </c>
      <c r="K119" s="227" t="s">
        <v>2020</v>
      </c>
      <c r="L119" s="227" t="s">
        <v>89</v>
      </c>
      <c r="M119" s="227" t="s">
        <v>176</v>
      </c>
      <c r="N119" s="227" t="s">
        <v>20</v>
      </c>
      <c r="O119" s="227" t="s">
        <v>2041</v>
      </c>
      <c r="P119" s="227" t="s"/>
      <c r="Q119" s="222" t="s">
        <v>2242</v>
      </c>
      <c r="R119" s="227" t="s"/>
      <c r="S119" s="217" t="s"/>
      <c r="T119" s="217" t="s"/>
      <c r="U119" s="217" t="s"/>
      <c r="V119" s="217" t="s"/>
      <c r="W119" s="227" t="s"/>
      <c r="X119" s="227" t="s"/>
      <c r="Y119" s="235" t="s"/>
    </row>
    <row r="120" spans="1:24" ht="15" customHeight="true">
      <c r="A120" s="212" t="s"/>
      <c r="B120" s="213" t="s">
        <v>47</v>
      </c>
      <c r="C120" s="214" t="s">
        <v>2057</v>
      </c>
      <c r="D120" s="214" t="s">
        <v>176</v>
      </c>
      <c r="E120" s="213" t="s">
        <v>90</v>
      </c>
      <c r="F120" s="213" t="s"/>
      <c r="G120" s="236" t="s">
        <v>2292</v>
      </c>
      <c r="H120" s="219" t="s">
        <v>174</v>
      </c>
      <c r="I120" s="95">
        <v>2</v>
      </c>
      <c r="J120" s="213" t="s">
        <v>184</v>
      </c>
      <c r="K120" s="213" t="s">
        <v>2020</v>
      </c>
      <c r="L120" s="213" t="s">
        <v>90</v>
      </c>
      <c r="M120" s="213" t="s">
        <v>176</v>
      </c>
      <c r="N120" s="213" t="s">
        <v>20</v>
      </c>
      <c r="O120" s="213" t="s">
        <v>2041</v>
      </c>
      <c r="P120" s="213" t="s"/>
      <c r="Q120" s="95" t="s">
        <v>2242</v>
      </c>
      <c r="R120" s="213" t="s"/>
      <c r="S120" s="217" t="s"/>
      <c r="T120" s="217" t="s"/>
      <c r="U120" s="217" t="s"/>
      <c r="V120" s="217" t="s">
        <v>2293</v>
      </c>
      <c r="W120" s="213" t="s"/>
      <c r="X120" s="213" t="s"/>
    </row>
    <row r="121" spans="1:24" ht="15" customHeight="true">
      <c r="A121" s="212" t="s"/>
      <c r="B121" s="213" t="s">
        <v>47</v>
      </c>
      <c r="C121" s="214" t="s">
        <v>2057</v>
      </c>
      <c r="D121" s="214" t="s">
        <v>176</v>
      </c>
      <c r="E121" s="213" t="s">
        <v>92</v>
      </c>
      <c r="F121" s="215" t="s">
        <v>2294</v>
      </c>
      <c r="G121" s="215" t="s">
        <v>6073</v>
      </c>
      <c r="H121" s="219" t="s">
        <v>174</v>
      </c>
      <c r="I121" s="95">
        <v>2</v>
      </c>
      <c r="J121" s="213" t="s">
        <v>184</v>
      </c>
      <c r="K121" s="213" t="s">
        <v>2020</v>
      </c>
      <c r="L121" s="213" t="s">
        <v>92</v>
      </c>
      <c r="M121" s="213" t="s">
        <v>176</v>
      </c>
      <c r="N121" s="213" t="s">
        <v>20</v>
      </c>
      <c r="O121" s="213" t="s">
        <v>2041</v>
      </c>
      <c r="P121" s="213" t="s"/>
      <c r="Q121" s="95" t="s">
        <v>2295</v>
      </c>
      <c r="R121" s="213" t="s"/>
      <c r="S121" s="238" t="s"/>
      <c r="T121" s="238" t="s"/>
      <c r="U121" s="238" t="s"/>
      <c r="V121" s="238" t="s">
        <v>2296</v>
      </c>
      <c r="W121" s="213" t="s"/>
      <c r="X121" s="213" t="s"/>
    </row>
    <row r="122" spans="1:24" ht="15" customHeight="true">
      <c r="A122" s="212" t="s">
        <v>2297</v>
      </c>
      <c r="B122" s="213" t="s">
        <v>47</v>
      </c>
      <c r="C122" s="214" t="s">
        <v>2057</v>
      </c>
      <c r="D122" s="214" t="s">
        <v>2182</v>
      </c>
      <c r="E122" s="213" t="s">
        <v>92</v>
      </c>
      <c r="F122" s="215" t="s">
        <v>2298</v>
      </c>
      <c r="G122" s="215" t="s">
        <v>2299</v>
      </c>
      <c r="H122" s="95" t="s">
        <v>2254</v>
      </c>
      <c r="I122" s="95">
        <v>2</v>
      </c>
      <c r="J122" s="213" t="s">
        <v>184</v>
      </c>
      <c r="K122" s="213" t="s">
        <v>2020</v>
      </c>
      <c r="L122" s="213" t="s">
        <v>92</v>
      </c>
      <c r="M122" s="213" t="s">
        <v>276</v>
      </c>
      <c r="N122" s="213" t="s">
        <v>20</v>
      </c>
      <c r="O122" s="213" t="s">
        <v>2041</v>
      </c>
      <c r="P122" s="213" t="s">
        <v>2041</v>
      </c>
      <c r="Q122" s="95" t="s">
        <v>6074</v>
      </c>
      <c r="R122" s="213" t="s"/>
      <c r="S122" s="217" t="s"/>
      <c r="T122" s="217" t="s"/>
      <c r="U122" s="217" t="s"/>
      <c r="V122" s="217" t="s">
        <v>2255</v>
      </c>
      <c r="W122" s="213" t="s"/>
      <c r="X122" s="213" t="s"/>
    </row>
    <row r="123" spans="1:24" ht="15" customHeight="true">
      <c r="A123" s="212" t="s">
        <v>2276</v>
      </c>
      <c r="B123" s="213" t="s">
        <v>47</v>
      </c>
      <c r="C123" s="214" t="s">
        <v>2057</v>
      </c>
      <c r="D123" s="214" t="s">
        <v>2117</v>
      </c>
      <c r="E123" s="213" t="s">
        <v>92</v>
      </c>
      <c r="F123" s="215" t="s">
        <v>2300</v>
      </c>
      <c r="G123" s="215" t="s">
        <v>2301</v>
      </c>
      <c r="H123" s="95" t="s">
        <v>2254</v>
      </c>
      <c r="I123" s="95">
        <v>2</v>
      </c>
      <c r="J123" s="213" t="s">
        <v>184</v>
      </c>
      <c r="K123" s="213" t="s">
        <v>2020</v>
      </c>
      <c r="L123" s="213" t="s">
        <v>92</v>
      </c>
      <c r="M123" s="213" t="s">
        <v>265</v>
      </c>
      <c r="N123" s="213" t="s">
        <v>20</v>
      </c>
      <c r="O123" s="213" t="s">
        <v>2041</v>
      </c>
      <c r="P123" s="213" t="s">
        <v>2041</v>
      </c>
      <c r="Q123" s="95" t="s">
        <v>6075</v>
      </c>
      <c r="R123" s="213" t="s"/>
      <c r="S123" s="217" t="s"/>
      <c r="T123" s="217" t="s"/>
      <c r="U123" s="217" t="s"/>
      <c r="V123" s="217" t="s">
        <v>2302</v>
      </c>
      <c r="W123" s="213" t="s"/>
      <c r="X123" s="213" t="s"/>
    </row>
    <row r="124" spans="1:25" s="862" customFormat="true" ht="15" customHeight="true">
      <c r="A124" s="212" t="s">
        <v>2303</v>
      </c>
      <c r="B124" s="227" t="s">
        <v>47</v>
      </c>
      <c r="C124" s="228" t="s">
        <v>2057</v>
      </c>
      <c r="D124" s="228" t="s">
        <v>55</v>
      </c>
      <c r="E124" s="227" t="s">
        <v>92</v>
      </c>
      <c r="F124" s="229" t="s">
        <v>2304</v>
      </c>
      <c r="G124" s="229" t="s">
        <v>2305</v>
      </c>
      <c r="H124" s="222" t="s">
        <v>2254</v>
      </c>
      <c r="I124" s="95">
        <v>2</v>
      </c>
      <c r="J124" s="213" t="s">
        <v>184</v>
      </c>
      <c r="K124" s="213" t="s">
        <v>2020</v>
      </c>
      <c r="L124" s="227" t="s">
        <v>92</v>
      </c>
      <c r="M124" s="227" t="s"/>
      <c r="N124" s="213" t="s">
        <v>20</v>
      </c>
      <c r="O124" s="213" t="s">
        <v>2041</v>
      </c>
      <c r="P124" s="227" t="s"/>
      <c r="Q124" s="239" t="s">
        <v>2303</v>
      </c>
      <c r="R124" s="227" t="s"/>
      <c r="S124" s="231" t="s"/>
      <c r="T124" s="231" t="s"/>
      <c r="U124" s="231" t="s"/>
      <c r="V124" s="231" t="s"/>
      <c r="W124" s="227" t="s"/>
      <c r="X124" s="227" t="s"/>
      <c r="Y124" s="230" t="s"/>
    </row>
    <row r="125" spans="1:24" ht="15" customHeight="true">
      <c r="A125" s="212" t="s"/>
      <c r="B125" s="213" t="s">
        <v>47</v>
      </c>
      <c r="C125" s="214" t="s">
        <v>582</v>
      </c>
      <c r="D125" s="214" t="s">
        <v>81</v>
      </c>
      <c r="E125" s="213" t="s">
        <v>92</v>
      </c>
      <c r="F125" s="232" t="s">
        <v>2306</v>
      </c>
      <c r="G125" s="215" t="s">
        <v>6076</v>
      </c>
      <c r="H125" s="95" t="s">
        <v>195</v>
      </c>
      <c r="I125" s="95">
        <v>2</v>
      </c>
      <c r="J125" s="213" t="s">
        <v>175</v>
      </c>
      <c r="K125" s="213" t="s">
        <v>2020</v>
      </c>
      <c r="L125" s="213" t="s">
        <v>92</v>
      </c>
      <c r="M125" s="213" t="s"/>
      <c r="N125" s="213" t="s">
        <v>20</v>
      </c>
      <c r="O125" s="213" t="s">
        <v>2041</v>
      </c>
      <c r="P125" s="213" t="s"/>
      <c r="Q125" s="95" t="s">
        <v>2307</v>
      </c>
      <c r="R125" s="213" t="s"/>
      <c r="S125" s="217" t="s"/>
      <c r="T125" s="217" t="s"/>
      <c r="U125" s="217" t="s"/>
      <c r="V125" s="217" t="s">
        <v>2308</v>
      </c>
      <c r="W125" s="213" t="s"/>
      <c r="X125" s="213" t="s"/>
    </row>
    <row r="126" spans="1:24" ht="15" customHeight="true">
      <c r="A126" s="212" t="s"/>
      <c r="B126" s="213" t="s">
        <v>47</v>
      </c>
      <c r="C126" s="214" t="s">
        <v>2057</v>
      </c>
      <c r="D126" s="214" t="s">
        <v>176</v>
      </c>
      <c r="E126" s="213" t="s">
        <v>2309</v>
      </c>
      <c r="F126" s="215" t="s">
        <v>2310</v>
      </c>
      <c r="G126" s="215" t="s">
        <v>2311</v>
      </c>
      <c r="H126" s="219" t="s">
        <v>174</v>
      </c>
      <c r="I126" s="95">
        <v>2</v>
      </c>
      <c r="J126" s="213" t="s">
        <v>184</v>
      </c>
      <c r="K126" s="213" t="s">
        <v>2020</v>
      </c>
      <c r="L126" s="213" t="s">
        <v>2309</v>
      </c>
      <c r="M126" s="213" t="s"/>
      <c r="N126" s="213" t="s">
        <v>20</v>
      </c>
      <c r="O126" s="213" t="s">
        <v>2041</v>
      </c>
      <c r="P126" s="213" t="s">
        <v>2041</v>
      </c>
      <c r="Q126" s="95" t="s">
        <v>2312</v>
      </c>
      <c r="R126" s="213" t="s"/>
      <c r="S126" s="238" t="s"/>
      <c r="T126" s="238" t="s"/>
      <c r="U126" s="238" t="s"/>
      <c r="V126" s="238" t="s">
        <v>2313</v>
      </c>
      <c r="W126" s="213" t="s"/>
      <c r="X126" s="213" t="s"/>
    </row>
    <row r="127" spans="1:25" s="862" customFormat="true" ht="15" customHeight="true">
      <c r="A127" s="212" t="s"/>
      <c r="B127" s="227" t="s">
        <v>47</v>
      </c>
      <c r="C127" s="228" t="s">
        <v>2057</v>
      </c>
      <c r="D127" s="228" t="s">
        <v>176</v>
      </c>
      <c r="E127" s="227" t="s">
        <v>97</v>
      </c>
      <c r="F127" s="227" t="s"/>
      <c r="G127" s="229" t="s">
        <v>2314</v>
      </c>
      <c r="H127" s="237" t="s">
        <v>174</v>
      </c>
      <c r="I127" s="222">
        <v>2</v>
      </c>
      <c r="J127" s="227" t="s">
        <v>184</v>
      </c>
      <c r="K127" s="227" t="s">
        <v>2020</v>
      </c>
      <c r="L127" s="227" t="s">
        <v>97</v>
      </c>
      <c r="M127" s="227" t="s"/>
      <c r="N127" s="227" t="s">
        <v>20</v>
      </c>
      <c r="O127" s="227" t="s">
        <v>2041</v>
      </c>
      <c r="P127" s="227" t="s"/>
      <c r="Q127" s="222" t="s">
        <v>2242</v>
      </c>
      <c r="R127" s="227" t="s"/>
      <c r="S127" s="240" t="s"/>
      <c r="T127" s="240" t="s"/>
      <c r="U127" s="240" t="s"/>
      <c r="V127" s="240" t="s"/>
      <c r="W127" s="227" t="s"/>
      <c r="X127" s="227" t="s"/>
      <c r="Y127" s="235" t="s"/>
    </row>
    <row r="128" spans="1:24" ht="15" customHeight="true">
      <c r="A128" s="212" t="s"/>
      <c r="B128" s="213" t="s">
        <v>47</v>
      </c>
      <c r="C128" s="214" t="s">
        <v>2057</v>
      </c>
      <c r="D128" s="214" t="s">
        <v>176</v>
      </c>
      <c r="E128" s="213" t="s">
        <v>103</v>
      </c>
      <c r="F128" s="213" t="s">
        <v>2315</v>
      </c>
      <c r="G128" s="215" t="s">
        <v>421</v>
      </c>
      <c r="H128" s="219" t="s">
        <v>174</v>
      </c>
      <c r="I128" s="95">
        <v>2</v>
      </c>
      <c r="J128" s="213" t="s">
        <v>184</v>
      </c>
      <c r="K128" s="213" t="s">
        <v>2020</v>
      </c>
      <c r="L128" s="213" t="s">
        <v>103</v>
      </c>
      <c r="M128" s="213" t="s"/>
      <c r="N128" s="213" t="s">
        <v>20</v>
      </c>
      <c r="O128" s="213" t="s">
        <v>2041</v>
      </c>
      <c r="P128" s="213" t="s"/>
      <c r="Q128" s="95" t="s">
        <v>2316</v>
      </c>
      <c r="R128" s="213" t="s"/>
      <c r="S128" s="238" t="s"/>
      <c r="T128" s="238" t="s">
        <v>2317</v>
      </c>
      <c r="U128" s="238" t="s">
        <v>2318</v>
      </c>
      <c r="V128" s="238" t="s">
        <v>2319</v>
      </c>
      <c r="W128" s="213" t="s"/>
      <c r="X128" s="213" t="s"/>
    </row>
    <row r="129" spans="1:25" s="864" customFormat="true" ht="15" customHeight="true">
      <c r="A129" s="241" t="s"/>
      <c r="B129" s="242" t="s">
        <v>47</v>
      </c>
      <c r="C129" s="243" t="s">
        <v>2057</v>
      </c>
      <c r="D129" s="243" t="s">
        <v>2117</v>
      </c>
      <c r="E129" s="242" t="s">
        <v>103</v>
      </c>
      <c r="F129" s="244" t="s">
        <v>2320</v>
      </c>
      <c r="G129" s="244" t="s">
        <v>2321</v>
      </c>
      <c r="H129" s="245" t="s">
        <v>2254</v>
      </c>
      <c r="I129" s="245">
        <v>2</v>
      </c>
      <c r="J129" s="242" t="s">
        <v>184</v>
      </c>
      <c r="K129" s="242" t="s">
        <v>2020</v>
      </c>
      <c r="L129" s="242" t="s">
        <v>103</v>
      </c>
      <c r="M129" s="242" t="s"/>
      <c r="N129" s="242" t="s">
        <v>20</v>
      </c>
      <c r="O129" s="242" t="s">
        <v>2041</v>
      </c>
      <c r="P129" s="242" t="s">
        <v>2041</v>
      </c>
      <c r="Q129" s="245" t="s">
        <v>2322</v>
      </c>
      <c r="R129" s="242" t="s"/>
      <c r="S129" s="246" t="s"/>
      <c r="T129" s="246" t="s"/>
      <c r="U129" s="246" t="s"/>
      <c r="V129" s="246" t="s">
        <v>2323</v>
      </c>
      <c r="W129" s="242" t="s"/>
      <c r="X129" s="242" t="s"/>
      <c r="Y129" s="247" t="s"/>
    </row>
    <row r="130" spans="1:24" ht="15" customHeight="true">
      <c r="A130" s="212" t="s"/>
      <c r="B130" s="213" t="s">
        <v>47</v>
      </c>
      <c r="C130" s="214" t="s">
        <v>582</v>
      </c>
      <c r="D130" s="214" t="s">
        <v>2324</v>
      </c>
      <c r="E130" s="213" t="s">
        <v>98</v>
      </c>
      <c r="F130" s="213" t="s">
        <v>2325</v>
      </c>
      <c r="G130" s="215" t="s">
        <v>102</v>
      </c>
      <c r="H130" s="95" t="s">
        <v>209</v>
      </c>
      <c r="I130" s="95">
        <v>2</v>
      </c>
      <c r="J130" s="213" t="s">
        <v>2326</v>
      </c>
      <c r="K130" s="213" t="s">
        <v>2020</v>
      </c>
      <c r="L130" s="213" t="s">
        <v>98</v>
      </c>
      <c r="M130" s="213" t="s"/>
      <c r="N130" s="213" t="s">
        <v>20</v>
      </c>
      <c r="O130" s="213" t="s">
        <v>2041</v>
      </c>
      <c r="P130" s="213" t="s"/>
      <c r="Q130" s="95" t="s">
        <v>2327</v>
      </c>
      <c r="R130" s="213" t="s"/>
      <c r="S130" s="238" t="s">
        <v>2328</v>
      </c>
      <c r="T130" s="238" t="s"/>
      <c r="U130" s="238" t="s">
        <v>2328</v>
      </c>
      <c r="V130" s="238" t="s">
        <v>2328</v>
      </c>
      <c r="W130" s="213" t="s"/>
      <c r="X130" s="213" t="s"/>
    </row>
    <row r="131" spans="1:24" ht="15" customHeight="true">
      <c r="A131" s="212" t="s"/>
      <c r="B131" s="213" t="s">
        <v>47</v>
      </c>
      <c r="C131" s="214" t="s">
        <v>2057</v>
      </c>
      <c r="D131" s="214" t="s">
        <v>176</v>
      </c>
      <c r="E131" s="213" t="s">
        <v>98</v>
      </c>
      <c r="F131" s="215" t="s">
        <v>2329</v>
      </c>
      <c r="G131" s="215" t="s">
        <v>408</v>
      </c>
      <c r="H131" s="248" t="s">
        <v>174</v>
      </c>
      <c r="I131" s="95">
        <v>2</v>
      </c>
      <c r="J131" s="214" t="s">
        <v>184</v>
      </c>
      <c r="K131" s="213" t="s">
        <v>2020</v>
      </c>
      <c r="L131" s="213" t="s">
        <v>98</v>
      </c>
      <c r="M131" s="214" t="s">
        <v>176</v>
      </c>
      <c r="N131" s="213" t="s">
        <v>20</v>
      </c>
      <c r="O131" s="213" t="s">
        <v>2041</v>
      </c>
      <c r="P131" s="213" t="s"/>
      <c r="Q131" s="95" t="s">
        <v>2330</v>
      </c>
      <c r="R131" s="213" t="s">
        <v>2331</v>
      </c>
      <c r="S131" s="240" t="s"/>
      <c r="T131" s="240" t="s"/>
      <c r="U131" s="240" t="s"/>
      <c r="V131" s="240" t="s"/>
      <c r="W131" s="214" t="s"/>
      <c r="X131" s="214" t="s"/>
    </row>
    <row r="132" spans="1:25" s="862" ht="15" customHeight="true">
      <c r="A132" s="212" t="s"/>
      <c r="B132" s="227" t="s">
        <v>47</v>
      </c>
      <c r="C132" s="228" t="s">
        <v>2057</v>
      </c>
      <c r="D132" s="228" t="s">
        <v>176</v>
      </c>
      <c r="E132" s="227" t="s">
        <v>98</v>
      </c>
      <c r="F132" s="229" t="s">
        <v>2332</v>
      </c>
      <c r="G132" s="229" t="s">
        <v>2333</v>
      </c>
      <c r="H132" s="237" t="s">
        <v>174</v>
      </c>
      <c r="I132" s="95">
        <v>2</v>
      </c>
      <c r="J132" s="227" t="s">
        <v>184</v>
      </c>
      <c r="K132" s="227" t="s">
        <v>2020</v>
      </c>
      <c r="L132" s="227" t="s">
        <v>98</v>
      </c>
      <c r="M132" s="227" t="s"/>
      <c r="N132" s="213" t="s">
        <v>20</v>
      </c>
      <c r="O132" s="213" t="s">
        <v>2041</v>
      </c>
      <c r="P132" s="227" t="s"/>
      <c r="Q132" s="222" t="s">
        <v>2334</v>
      </c>
      <c r="R132" s="227" t="s"/>
      <c r="S132" s="238" t="s"/>
      <c r="T132" s="238" t="s">
        <v>2335</v>
      </c>
      <c r="U132" s="238" t="s">
        <v>2336</v>
      </c>
      <c r="V132" s="238" t="s">
        <v>2337</v>
      </c>
      <c r="W132" s="227" t="s"/>
      <c r="X132" s="227" t="s"/>
      <c r="Y132" s="230" t="s"/>
    </row>
    <row r="133" spans="1:24" ht="15.75" customHeight="true">
      <c r="A133" s="212" t="s"/>
      <c r="B133" s="213" t="s">
        <v>47</v>
      </c>
      <c r="C133" s="214" t="s">
        <v>2057</v>
      </c>
      <c r="D133" s="214" t="s">
        <v>196</v>
      </c>
      <c r="E133" s="213" t="s">
        <v>98</v>
      </c>
      <c r="F133" s="215" t="s">
        <v>2338</v>
      </c>
      <c r="G133" s="215" t="s">
        <v>413</v>
      </c>
      <c r="H133" s="95" t="s">
        <v>209</v>
      </c>
      <c r="I133" s="95">
        <v>2</v>
      </c>
      <c r="J133" s="213" t="s">
        <v>184</v>
      </c>
      <c r="K133" s="213" t="s">
        <v>2020</v>
      </c>
      <c r="L133" s="213" t="s">
        <v>98</v>
      </c>
      <c r="M133" s="213" t="s">
        <v>2064</v>
      </c>
      <c r="N133" s="213" t="s">
        <v>20</v>
      </c>
      <c r="O133" s="213" t="s">
        <v>2041</v>
      </c>
      <c r="P133" s="213" t="s"/>
      <c r="Q133" s="95" t="s">
        <v>2339</v>
      </c>
      <c r="R133" s="213" t="s"/>
      <c r="S133" s="238" t="s">
        <v>2340</v>
      </c>
      <c r="T133" s="238" t="s"/>
      <c r="U133" s="238" t="s">
        <v>2340</v>
      </c>
      <c r="V133" s="238" t="s">
        <v>2340</v>
      </c>
      <c r="W133" s="213" t="s"/>
      <c r="X133" s="213" t="s"/>
    </row>
    <row r="134" spans="1:24" ht="15" customHeight="true">
      <c r="A134" s="212" t="s"/>
      <c r="B134" s="213" t="s">
        <v>47</v>
      </c>
      <c r="C134" s="214" t="s">
        <v>2057</v>
      </c>
      <c r="D134" s="214" t="s">
        <v>322</v>
      </c>
      <c r="E134" s="213" t="s">
        <v>98</v>
      </c>
      <c r="F134" s="215" t="s">
        <v>2341</v>
      </c>
      <c r="G134" s="215" t="s">
        <v>416</v>
      </c>
      <c r="H134" s="95" t="s">
        <v>209</v>
      </c>
      <c r="I134" s="95">
        <v>2</v>
      </c>
      <c r="J134" s="213" t="s">
        <v>184</v>
      </c>
      <c r="K134" s="213" t="s">
        <v>2020</v>
      </c>
      <c r="L134" s="213" t="s">
        <v>98</v>
      </c>
      <c r="M134" s="213" t="s"/>
      <c r="N134" s="213" t="s">
        <v>20</v>
      </c>
      <c r="O134" s="213" t="s">
        <v>2041</v>
      </c>
      <c r="P134" s="213" t="s"/>
      <c r="Q134" s="95" t="s">
        <v>2342</v>
      </c>
      <c r="R134" s="213" t="s"/>
      <c r="S134" s="217" t="s">
        <v>2343</v>
      </c>
      <c r="T134" s="217" t="s"/>
      <c r="U134" s="217" t="s">
        <v>2343</v>
      </c>
      <c r="V134" s="217" t="s">
        <v>2343</v>
      </c>
      <c r="W134" s="213" t="s"/>
      <c r="X134" s="213" t="s"/>
    </row>
    <row r="135" spans="1:25" s="864" customFormat="true" ht="15" customHeight="true">
      <c r="A135" s="241" t="s"/>
      <c r="B135" s="242" t="s">
        <v>47</v>
      </c>
      <c r="C135" s="243" t="s">
        <v>2057</v>
      </c>
      <c r="D135" s="243" t="s">
        <v>2117</v>
      </c>
      <c r="E135" s="242" t="s">
        <v>98</v>
      </c>
      <c r="F135" s="249" t="s">
        <v>2344</v>
      </c>
      <c r="G135" s="244" t="s">
        <v>2345</v>
      </c>
      <c r="H135" s="245" t="s">
        <v>495</v>
      </c>
      <c r="I135" s="245">
        <v>2</v>
      </c>
      <c r="J135" s="242" t="s">
        <v>184</v>
      </c>
      <c r="K135" s="242" t="s">
        <v>2020</v>
      </c>
      <c r="L135" s="242" t="s">
        <v>98</v>
      </c>
      <c r="M135" s="242" t="s">
        <v>265</v>
      </c>
      <c r="N135" s="242" t="s">
        <v>20</v>
      </c>
      <c r="O135" s="242" t="s">
        <v>2041</v>
      </c>
      <c r="P135" s="242" t="s"/>
      <c r="Q135" s="245" t="s">
        <v>2346</v>
      </c>
      <c r="R135" s="242" t="s"/>
      <c r="S135" s="250" t="s">
        <v>2347</v>
      </c>
      <c r="T135" s="250" t="s"/>
      <c r="U135" s="250" t="s">
        <v>2347</v>
      </c>
      <c r="V135" s="250" t="s">
        <v>2347</v>
      </c>
      <c r="W135" s="242" t="s"/>
      <c r="X135" s="242" t="s"/>
      <c r="Y135" s="247" t="s"/>
    </row>
    <row r="136" spans="1:24" ht="15" customHeight="true">
      <c r="A136" s="212" t="s"/>
      <c r="B136" s="213" t="s">
        <v>47</v>
      </c>
      <c r="C136" s="214" t="s">
        <v>2057</v>
      </c>
      <c r="D136" s="214" t="s">
        <v>176</v>
      </c>
      <c r="E136" s="213" t="s">
        <v>105</v>
      </c>
      <c r="F136" s="213" t="s">
        <v>2348</v>
      </c>
      <c r="G136" s="215" t="s">
        <v>427</v>
      </c>
      <c r="H136" s="219" t="s">
        <v>174</v>
      </c>
      <c r="I136" s="95">
        <v>2</v>
      </c>
      <c r="J136" s="213" t="s">
        <v>184</v>
      </c>
      <c r="K136" s="213" t="s">
        <v>2020</v>
      </c>
      <c r="L136" s="213" t="s">
        <v>105</v>
      </c>
      <c r="M136" s="213" t="s">
        <v>176</v>
      </c>
      <c r="N136" s="213" t="s">
        <v>20</v>
      </c>
      <c r="O136" s="213" t="s">
        <v>2041</v>
      </c>
      <c r="P136" s="213" t="s"/>
      <c r="Q136" s="219" t="s">
        <v>2349</v>
      </c>
      <c r="R136" s="213" t="s"/>
      <c r="S136" s="217" t="s">
        <v>2350</v>
      </c>
      <c r="T136" s="226" t="s"/>
      <c r="U136" s="217" t="s">
        <v>2351</v>
      </c>
      <c r="V136" s="217" t="s">
        <v>2352</v>
      </c>
      <c r="W136" s="213" t="s"/>
      <c r="X136" s="213" t="s"/>
    </row>
    <row r="137" spans="1:24" ht="15" customHeight="true">
      <c r="A137" s="212" t="s"/>
      <c r="B137" s="213" t="s">
        <v>47</v>
      </c>
      <c r="C137" s="214" t="s">
        <v>2057</v>
      </c>
      <c r="D137" s="214" t="s">
        <v>176</v>
      </c>
      <c r="E137" s="213" t="s">
        <v>2353</v>
      </c>
      <c r="F137" s="213" t="s">
        <v>2354</v>
      </c>
      <c r="G137" s="215" t="s">
        <v>2355</v>
      </c>
      <c r="H137" s="219" t="s">
        <v>174</v>
      </c>
      <c r="I137" s="95">
        <v>2</v>
      </c>
      <c r="J137" s="213" t="s">
        <v>184</v>
      </c>
      <c r="K137" s="213" t="s">
        <v>2020</v>
      </c>
      <c r="L137" s="213" t="s">
        <v>106</v>
      </c>
      <c r="M137" s="213" t="s">
        <v>176</v>
      </c>
      <c r="N137" s="213" t="s">
        <v>20</v>
      </c>
      <c r="O137" s="213" t="s">
        <v>2041</v>
      </c>
      <c r="P137" s="213" t="s"/>
      <c r="Q137" s="95" t="s">
        <v>2356</v>
      </c>
      <c r="R137" s="213" t="s"/>
      <c r="S137" s="217" t="s">
        <v>2357</v>
      </c>
      <c r="T137" s="217" t="s"/>
      <c r="U137" s="217" t="s">
        <v>2358</v>
      </c>
      <c r="V137" s="217" t="s">
        <v>2359</v>
      </c>
      <c r="W137" s="213" t="s"/>
      <c r="X137" s="213" t="s"/>
    </row>
    <row r="138" spans="1:24" ht="15" customHeight="true">
      <c r="A138" s="212" t="s"/>
      <c r="B138" s="213" t="s">
        <v>47</v>
      </c>
      <c r="C138" s="214" t="s">
        <v>2057</v>
      </c>
      <c r="D138" s="214" t="s">
        <v>176</v>
      </c>
      <c r="E138" s="213" t="s">
        <v>107</v>
      </c>
      <c r="F138" s="213" t="s">
        <v>2360</v>
      </c>
      <c r="G138" s="215" t="s">
        <v>438</v>
      </c>
      <c r="H138" s="219" t="s">
        <v>174</v>
      </c>
      <c r="I138" s="95">
        <v>2</v>
      </c>
      <c r="J138" s="213" t="s">
        <v>184</v>
      </c>
      <c r="K138" s="213" t="s">
        <v>2020</v>
      </c>
      <c r="L138" s="213" t="s">
        <v>107</v>
      </c>
      <c r="M138" s="213" t="s">
        <v>176</v>
      </c>
      <c r="N138" s="213" t="s">
        <v>20</v>
      </c>
      <c r="O138" s="213" t="s">
        <v>2041</v>
      </c>
      <c r="P138" s="213" t="s"/>
      <c r="Q138" s="95" t="s">
        <v>2361</v>
      </c>
      <c r="R138" s="213" t="s"/>
      <c r="S138" s="217" t="s">
        <v>2362</v>
      </c>
      <c r="T138" s="217" t="s"/>
      <c r="U138" s="217" t="s">
        <v>2363</v>
      </c>
      <c r="V138" s="217" t="s">
        <v>2364</v>
      </c>
      <c r="W138" s="213" t="s"/>
      <c r="X138" s="213" t="s"/>
    </row>
    <row r="139" spans="1:24" ht="15" customHeight="true">
      <c r="A139" s="212" t="s"/>
      <c r="B139" s="213" t="s">
        <v>47</v>
      </c>
      <c r="C139" s="214" t="s">
        <v>2057</v>
      </c>
      <c r="D139" s="214" t="s">
        <v>176</v>
      </c>
      <c r="E139" s="213" t="s">
        <v>111</v>
      </c>
      <c r="F139" s="233" t="s">
        <v>2365</v>
      </c>
      <c r="G139" s="215" t="s">
        <v>453</v>
      </c>
      <c r="H139" s="219" t="s">
        <v>174</v>
      </c>
      <c r="I139" s="95">
        <v>2</v>
      </c>
      <c r="J139" s="213" t="s">
        <v>184</v>
      </c>
      <c r="K139" s="213" t="s">
        <v>2020</v>
      </c>
      <c r="L139" s="213" t="s">
        <v>111</v>
      </c>
      <c r="M139" s="213" t="s">
        <v>176</v>
      </c>
      <c r="N139" s="213" t="s">
        <v>20</v>
      </c>
      <c r="O139" s="213" t="s">
        <v>2041</v>
      </c>
      <c r="P139" s="213" t="s"/>
      <c r="Q139" s="95" t="s">
        <v>2366</v>
      </c>
      <c r="R139" s="213" t="s"/>
      <c r="S139" s="217" t="s">
        <v>2367</v>
      </c>
      <c r="T139" s="217" t="s"/>
      <c r="U139" s="217" t="s">
        <v>2368</v>
      </c>
      <c r="V139" s="217" t="s">
        <v>2369</v>
      </c>
      <c r="W139" s="213" t="s"/>
      <c r="X139" s="213" t="s"/>
    </row>
    <row r="140" spans="1:25" s="862" customFormat="true" ht="15" customHeight="true">
      <c r="A140" s="212" t="s"/>
      <c r="B140" s="227" t="s">
        <v>47</v>
      </c>
      <c r="C140" s="228" t="s">
        <v>582</v>
      </c>
      <c r="D140" s="228" t="s">
        <v>81</v>
      </c>
      <c r="E140" s="227" t="s">
        <v>111</v>
      </c>
      <c r="F140" s="227" t="s"/>
      <c r="G140" s="229" t="s">
        <v>766</v>
      </c>
      <c r="H140" s="222" t="s">
        <v>195</v>
      </c>
      <c r="I140" s="222">
        <v>2</v>
      </c>
      <c r="J140" s="227" t="s">
        <v>2326</v>
      </c>
      <c r="K140" s="227" t="s">
        <v>2020</v>
      </c>
      <c r="L140" s="227" t="s">
        <v>111</v>
      </c>
      <c r="M140" s="227" t="s"/>
      <c r="N140" s="227" t="s">
        <v>20</v>
      </c>
      <c r="O140" s="227" t="s">
        <v>2041</v>
      </c>
      <c r="P140" s="227" t="s"/>
      <c r="Q140" s="222" t="s">
        <v>2242</v>
      </c>
      <c r="R140" s="227" t="s"/>
      <c r="S140" s="217" t="s">
        <v>2370</v>
      </c>
      <c r="T140" s="224" t="s"/>
      <c r="U140" s="217" t="s">
        <v>2371</v>
      </c>
      <c r="V140" s="217" t="s">
        <v>2372</v>
      </c>
      <c r="W140" s="227" t="s"/>
      <c r="X140" s="227" t="s"/>
      <c r="Y140" s="235" t="s"/>
    </row>
    <row r="141" spans="1:24" ht="15" customHeight="true">
      <c r="A141" s="212" t="s"/>
      <c r="B141" s="213" t="s">
        <v>47</v>
      </c>
      <c r="C141" s="214" t="s">
        <v>2057</v>
      </c>
      <c r="D141" s="214" t="s">
        <v>176</v>
      </c>
      <c r="E141" s="213" t="s">
        <v>108</v>
      </c>
      <c r="F141" s="213" t="s">
        <v>2373</v>
      </c>
      <c r="G141" s="215" t="s">
        <v>443</v>
      </c>
      <c r="H141" s="219" t="s">
        <v>174</v>
      </c>
      <c r="I141" s="95">
        <v>2</v>
      </c>
      <c r="J141" s="213" t="s">
        <v>184</v>
      </c>
      <c r="K141" s="213" t="s">
        <v>2020</v>
      </c>
      <c r="L141" s="213" t="s">
        <v>108</v>
      </c>
      <c r="M141" s="213" t="s">
        <v>176</v>
      </c>
      <c r="N141" s="213" t="s">
        <v>20</v>
      </c>
      <c r="O141" s="213" t="s">
        <v>2041</v>
      </c>
      <c r="P141" s="213" t="s"/>
      <c r="Q141" s="95" t="s">
        <v>2374</v>
      </c>
      <c r="R141" s="213" t="s">
        <v>2375</v>
      </c>
      <c r="S141" s="238" t="s"/>
      <c r="T141" s="238" t="s"/>
      <c r="U141" s="238" t="s"/>
      <c r="V141" s="238" t="s">
        <v>2376</v>
      </c>
      <c r="W141" s="213" t="s"/>
      <c r="X141" s="213" t="s"/>
    </row>
    <row r="142" spans="1:24" ht="15" customHeight="true">
      <c r="A142" s="212" t="s"/>
      <c r="B142" s="213" t="s">
        <v>47</v>
      </c>
      <c r="C142" s="214" t="s">
        <v>582</v>
      </c>
      <c r="D142" s="214" t="s">
        <v>81</v>
      </c>
      <c r="E142" s="213" t="s">
        <v>108</v>
      </c>
      <c r="F142" s="215" t="s">
        <v>2377</v>
      </c>
      <c r="G142" s="215" t="s">
        <v>771</v>
      </c>
      <c r="H142" s="95" t="s">
        <v>195</v>
      </c>
      <c r="I142" s="95">
        <v>2</v>
      </c>
      <c r="J142" s="213" t="s">
        <v>2326</v>
      </c>
      <c r="K142" s="213" t="s">
        <v>2020</v>
      </c>
      <c r="L142" s="213" t="s">
        <v>108</v>
      </c>
      <c r="M142" s="213" t="s"/>
      <c r="N142" s="213" t="s">
        <v>20</v>
      </c>
      <c r="O142" s="213" t="s">
        <v>2041</v>
      </c>
      <c r="P142" s="213" t="s">
        <v>2041</v>
      </c>
      <c r="Q142" s="95" t="s">
        <v>2378</v>
      </c>
      <c r="R142" s="213" t="s"/>
      <c r="S142" s="231" t="s"/>
      <c r="T142" s="231" t="s"/>
      <c r="U142" s="231" t="s"/>
      <c r="V142" s="231" t="s"/>
      <c r="W142" s="213" t="s"/>
      <c r="X142" s="213" t="s"/>
    </row>
    <row r="143" spans="1:24" ht="15" customHeight="true">
      <c r="A143" s="212" t="s"/>
      <c r="B143" s="213" t="s">
        <v>47</v>
      </c>
      <c r="C143" s="214" t="s">
        <v>2057</v>
      </c>
      <c r="D143" s="214" t="s">
        <v>176</v>
      </c>
      <c r="E143" s="213" t="s">
        <v>109</v>
      </c>
      <c r="F143" s="213" t="s">
        <v>2379</v>
      </c>
      <c r="G143" s="215" t="s">
        <v>448</v>
      </c>
      <c r="H143" s="219" t="s">
        <v>174</v>
      </c>
      <c r="I143" s="95">
        <v>2</v>
      </c>
      <c r="J143" s="213" t="s">
        <v>184</v>
      </c>
      <c r="K143" s="213" t="s">
        <v>2020</v>
      </c>
      <c r="L143" s="213" t="s">
        <v>109</v>
      </c>
      <c r="M143" s="213" t="s">
        <v>176</v>
      </c>
      <c r="N143" s="213" t="s">
        <v>20</v>
      </c>
      <c r="O143" s="213" t="s">
        <v>2041</v>
      </c>
      <c r="P143" s="213" t="s"/>
      <c r="Q143" s="95" t="s">
        <v>2380</v>
      </c>
      <c r="R143" s="213" t="s"/>
      <c r="S143" s="217" t="s"/>
      <c r="T143" s="217" t="s">
        <v>2381</v>
      </c>
      <c r="U143" s="217" t="s">
        <v>2382</v>
      </c>
      <c r="V143" s="217" t="s">
        <v>2383</v>
      </c>
      <c r="W143" s="213" t="s"/>
      <c r="X143" s="213" t="s"/>
    </row>
    <row r="144" spans="1:24" ht="15" customHeight="true">
      <c r="A144" s="212" t="s"/>
      <c r="B144" s="213" t="s">
        <v>47</v>
      </c>
      <c r="C144" s="214" t="s">
        <v>582</v>
      </c>
      <c r="D144" s="214" t="s">
        <v>81</v>
      </c>
      <c r="E144" s="213" t="s">
        <v>109</v>
      </c>
      <c r="F144" s="232" t="s">
        <v>2384</v>
      </c>
      <c r="G144" s="215" t="s">
        <v>776</v>
      </c>
      <c r="H144" s="95" t="s">
        <v>195</v>
      </c>
      <c r="I144" s="95">
        <v>2</v>
      </c>
      <c r="J144" s="213" t="s">
        <v>2326</v>
      </c>
      <c r="K144" s="213" t="s">
        <v>2020</v>
      </c>
      <c r="L144" s="213" t="s">
        <v>109</v>
      </c>
      <c r="M144" s="213" t="s"/>
      <c r="N144" s="213" t="s">
        <v>20</v>
      </c>
      <c r="O144" s="213" t="s">
        <v>2041</v>
      </c>
      <c r="P144" s="213" t="s"/>
      <c r="Q144" s="95" t="s">
        <v>2385</v>
      </c>
      <c r="R144" s="213" t="s"/>
      <c r="S144" s="217" t="s">
        <v>2386</v>
      </c>
      <c r="T144" s="217" t="s"/>
      <c r="U144" s="217" t="s">
        <v>2386</v>
      </c>
      <c r="V144" s="217" t="s">
        <v>2387</v>
      </c>
      <c r="W144" s="213" t="s"/>
      <c r="X144" s="213" t="s"/>
    </row>
    <row r="145" spans="1:25" s="862" customFormat="true" ht="15" customHeight="true">
      <c r="A145" s="212" t="s"/>
      <c r="B145" s="227" t="s">
        <v>47</v>
      </c>
      <c r="C145" s="228" t="s">
        <v>2057</v>
      </c>
      <c r="D145" s="228" t="s">
        <v>176</v>
      </c>
      <c r="E145" s="227" t="s">
        <v>112</v>
      </c>
      <c r="F145" s="227" t="s"/>
      <c r="G145" s="251" t="s">
        <v>468</v>
      </c>
      <c r="H145" s="237" t="s">
        <v>174</v>
      </c>
      <c r="I145" s="222">
        <v>2</v>
      </c>
      <c r="J145" s="227" t="s">
        <v>184</v>
      </c>
      <c r="K145" s="227" t="s">
        <v>2020</v>
      </c>
      <c r="L145" s="227" t="s">
        <v>112</v>
      </c>
      <c r="M145" s="227" t="s">
        <v>176</v>
      </c>
      <c r="N145" s="227" t="s">
        <v>20</v>
      </c>
      <c r="O145" s="227" t="s">
        <v>2041</v>
      </c>
      <c r="P145" s="227" t="s"/>
      <c r="Q145" s="222" t="s">
        <v>2242</v>
      </c>
      <c r="R145" s="227" t="s"/>
      <c r="S145" s="231" t="s"/>
      <c r="T145" s="231" t="s"/>
      <c r="U145" s="231" t="s"/>
      <c r="V145" s="231" t="s"/>
      <c r="W145" s="227" t="s"/>
      <c r="X145" s="227" t="s"/>
      <c r="Y145" s="235" t="s"/>
    </row>
    <row r="146" spans="1:24" ht="15" customHeight="true">
      <c r="A146" s="212" t="s"/>
      <c r="B146" s="213" t="s">
        <v>47</v>
      </c>
      <c r="C146" s="214" t="s">
        <v>2057</v>
      </c>
      <c r="D146" s="214" t="s">
        <v>203</v>
      </c>
      <c r="E146" s="213" t="s">
        <v>112</v>
      </c>
      <c r="F146" s="213" t="s">
        <v>464</v>
      </c>
      <c r="G146" s="232" t="s">
        <v>463</v>
      </c>
      <c r="H146" s="95" t="s">
        <v>195</v>
      </c>
      <c r="I146" s="95">
        <v>2</v>
      </c>
      <c r="J146" s="213" t="s">
        <v>184</v>
      </c>
      <c r="K146" s="213" t="s">
        <v>2020</v>
      </c>
      <c r="L146" s="213" t="s">
        <v>112</v>
      </c>
      <c r="M146" s="213" t="s">
        <v>203</v>
      </c>
      <c r="N146" s="213" t="s">
        <v>20</v>
      </c>
      <c r="O146" s="213" t="s">
        <v>2041</v>
      </c>
      <c r="P146" s="213" t="s"/>
      <c r="Q146" s="95" t="s">
        <v>465</v>
      </c>
      <c r="R146" s="213" t="s"/>
      <c r="S146" s="217" t="s"/>
      <c r="T146" s="217" t="s">
        <v>466</v>
      </c>
      <c r="U146" s="217" t="s">
        <v>466</v>
      </c>
      <c r="V146" s="217" t="s">
        <v>206</v>
      </c>
      <c r="W146" s="213" t="s"/>
      <c r="X146" s="213" t="s"/>
    </row>
    <row r="147" spans="1:24" ht="15" customHeight="true">
      <c r="A147" s="212" t="s"/>
      <c r="B147" s="213" t="s">
        <v>47</v>
      </c>
      <c r="C147" s="214" t="s">
        <v>2057</v>
      </c>
      <c r="D147" s="214" t="s">
        <v>176</v>
      </c>
      <c r="E147" s="213" t="s">
        <v>781</v>
      </c>
      <c r="F147" s="213" t="s">
        <v>2388</v>
      </c>
      <c r="G147" s="232" t="s">
        <v>458</v>
      </c>
      <c r="H147" s="219" t="s">
        <v>174</v>
      </c>
      <c r="I147" s="95">
        <v>2</v>
      </c>
      <c r="J147" s="213" t="s">
        <v>184</v>
      </c>
      <c r="K147" s="213" t="s">
        <v>2020</v>
      </c>
      <c r="L147" s="213" t="s">
        <v>781</v>
      </c>
      <c r="M147" s="213" t="s">
        <v>176</v>
      </c>
      <c r="N147" s="213" t="s">
        <v>20</v>
      </c>
      <c r="O147" s="213" t="s">
        <v>2041</v>
      </c>
      <c r="P147" s="213" t="s"/>
      <c r="Q147" s="95" t="s">
        <v>2389</v>
      </c>
      <c r="R147" s="213" t="s"/>
      <c r="S147" s="217" t="s"/>
      <c r="T147" s="217" t="s">
        <v>2390</v>
      </c>
      <c r="U147" s="217" t="s">
        <v>2390</v>
      </c>
      <c r="V147" s="217" t="s">
        <v>2391</v>
      </c>
      <c r="W147" s="213" t="s"/>
      <c r="X147" s="213" t="s"/>
    </row>
    <row r="148" spans="1:24" ht="15" customHeight="true">
      <c r="A148" s="212" t="s"/>
      <c r="B148" s="213" t="s">
        <v>47</v>
      </c>
      <c r="C148" s="214" t="s">
        <v>582</v>
      </c>
      <c r="D148" s="214" t="s">
        <v>81</v>
      </c>
      <c r="E148" s="213" t="s">
        <v>781</v>
      </c>
      <c r="F148" s="232" t="s">
        <v>2392</v>
      </c>
      <c r="G148" s="215" t="s">
        <v>782</v>
      </c>
      <c r="H148" s="95" t="s">
        <v>195</v>
      </c>
      <c r="I148" s="95">
        <v>2</v>
      </c>
      <c r="J148" s="213" t="s">
        <v>2326</v>
      </c>
      <c r="K148" s="213" t="s">
        <v>2020</v>
      </c>
      <c r="L148" s="213" t="s">
        <v>781</v>
      </c>
      <c r="M148" s="213" t="s"/>
      <c r="N148" s="213" t="s">
        <v>20</v>
      </c>
      <c r="O148" s="213" t="s">
        <v>2041</v>
      </c>
      <c r="P148" s="213" t="s"/>
      <c r="Q148" s="95" t="s">
        <v>2393</v>
      </c>
      <c r="R148" s="213" t="s"/>
      <c r="S148" s="217" t="s">
        <v>2394</v>
      </c>
      <c r="T148" s="217" t="s"/>
      <c r="U148" s="217" t="s">
        <v>2394</v>
      </c>
      <c r="V148" s="217" t="s">
        <v>2395</v>
      </c>
      <c r="W148" s="213" t="s"/>
      <c r="X148" s="213" t="s"/>
    </row>
    <row r="149" spans="1:25" s="862" customFormat="true" ht="15" customHeight="true">
      <c r="A149" s="212" t="s"/>
      <c r="B149" s="227" t="s">
        <v>47</v>
      </c>
      <c r="C149" s="228" t="s">
        <v>2057</v>
      </c>
      <c r="D149" s="228" t="s">
        <v>176</v>
      </c>
      <c r="E149" s="252" t="s">
        <v>115</v>
      </c>
      <c r="F149" s="227" t="s"/>
      <c r="G149" s="251" t="s">
        <v>471</v>
      </c>
      <c r="H149" s="237" t="s">
        <v>174</v>
      </c>
      <c r="I149" s="222">
        <v>2</v>
      </c>
      <c r="J149" s="227" t="s">
        <v>184</v>
      </c>
      <c r="K149" s="227" t="s">
        <v>2020</v>
      </c>
      <c r="L149" s="252" t="s">
        <v>115</v>
      </c>
      <c r="M149" s="227" t="s">
        <v>176</v>
      </c>
      <c r="N149" s="227" t="s">
        <v>20</v>
      </c>
      <c r="O149" s="227" t="s">
        <v>2041</v>
      </c>
      <c r="P149" s="227" t="s"/>
      <c r="Q149" s="222" t="s">
        <v>2242</v>
      </c>
      <c r="R149" s="227" t="s"/>
      <c r="S149" s="231" t="s"/>
      <c r="T149" s="231" t="s"/>
      <c r="U149" s="231" t="s"/>
      <c r="V149" s="231" t="s"/>
      <c r="W149" s="227" t="s"/>
      <c r="X149" s="227" t="s"/>
      <c r="Y149" s="235" t="s"/>
    </row>
    <row r="150" spans="1:25" s="862" customFormat="true" ht="15" customHeight="true">
      <c r="A150" s="212" t="s"/>
      <c r="B150" s="227" t="s">
        <v>47</v>
      </c>
      <c r="C150" s="228" t="s">
        <v>2057</v>
      </c>
      <c r="D150" s="228" t="s">
        <v>176</v>
      </c>
      <c r="E150" s="252" t="s">
        <v>116</v>
      </c>
      <c r="F150" s="227" t="s"/>
      <c r="G150" s="251" t="s">
        <v>473</v>
      </c>
      <c r="H150" s="237" t="s">
        <v>174</v>
      </c>
      <c r="I150" s="222">
        <v>2</v>
      </c>
      <c r="J150" s="227" t="s">
        <v>184</v>
      </c>
      <c r="K150" s="227" t="s">
        <v>2020</v>
      </c>
      <c r="L150" s="252" t="s">
        <v>116</v>
      </c>
      <c r="M150" s="227" t="s">
        <v>176</v>
      </c>
      <c r="N150" s="227" t="s">
        <v>20</v>
      </c>
      <c r="O150" s="227" t="s">
        <v>2041</v>
      </c>
      <c r="P150" s="227" t="s"/>
      <c r="Q150" s="222" t="s">
        <v>2242</v>
      </c>
      <c r="R150" s="227" t="s"/>
      <c r="S150" s="217" t="s"/>
      <c r="T150" s="217" t="s"/>
      <c r="U150" s="217" t="s"/>
      <c r="V150" s="217" t="s"/>
      <c r="W150" s="227" t="s"/>
      <c r="X150" s="227" t="s"/>
      <c r="Y150" s="235" t="s"/>
    </row>
    <row r="151" spans="1:25" s="862" customFormat="true" ht="15" customHeight="true">
      <c r="A151" s="212" t="s"/>
      <c r="B151" s="227" t="s">
        <v>47</v>
      </c>
      <c r="C151" s="228" t="s">
        <v>2057</v>
      </c>
      <c r="D151" s="228" t="s">
        <v>2117</v>
      </c>
      <c r="E151" s="252" t="s">
        <v>117</v>
      </c>
      <c r="F151" s="227" t="s"/>
      <c r="G151" s="251" t="s">
        <v>2396</v>
      </c>
      <c r="H151" s="222" t="s">
        <v>495</v>
      </c>
      <c r="I151" s="222">
        <v>2</v>
      </c>
      <c r="J151" s="227" t="s">
        <v>184</v>
      </c>
      <c r="K151" s="227" t="s">
        <v>2020</v>
      </c>
      <c r="L151" s="252" t="s">
        <v>117</v>
      </c>
      <c r="M151" s="227" t="s">
        <v>265</v>
      </c>
      <c r="N151" s="227" t="s">
        <v>20</v>
      </c>
      <c r="O151" s="227" t="s">
        <v>2041</v>
      </c>
      <c r="P151" s="227" t="s"/>
      <c r="Q151" s="222" t="s">
        <v>2242</v>
      </c>
      <c r="R151" s="227" t="s"/>
      <c r="S151" s="217" t="s"/>
      <c r="T151" s="217" t="s"/>
      <c r="U151" s="217" t="s"/>
      <c r="V151" s="217" t="s"/>
      <c r="W151" s="227" t="s"/>
      <c r="X151" s="227" t="s"/>
      <c r="Y151" s="235" t="s"/>
    </row>
    <row r="152" spans="1:24" ht="15" customHeight="true">
      <c r="A152" s="212" t="s"/>
      <c r="B152" s="213" t="s">
        <v>47</v>
      </c>
      <c r="C152" s="214" t="s">
        <v>2057</v>
      </c>
      <c r="D152" s="214" t="s">
        <v>176</v>
      </c>
      <c r="E152" s="233" t="s">
        <v>118</v>
      </c>
      <c r="F152" s="232" t="s">
        <v>2397</v>
      </c>
      <c r="G152" s="215" t="s">
        <v>474</v>
      </c>
      <c r="H152" s="219" t="s">
        <v>174</v>
      </c>
      <c r="I152" s="95">
        <v>2</v>
      </c>
      <c r="J152" s="213" t="s">
        <v>184</v>
      </c>
      <c r="K152" s="213" t="s">
        <v>2020</v>
      </c>
      <c r="L152" s="233" t="s">
        <v>118</v>
      </c>
      <c r="M152" s="213" t="s">
        <v>176</v>
      </c>
      <c r="N152" s="213" t="s">
        <v>20</v>
      </c>
      <c r="O152" s="213" t="s">
        <v>2041</v>
      </c>
      <c r="P152" s="213" t="s"/>
      <c r="Q152" s="95" t="s">
        <v>2398</v>
      </c>
      <c r="R152" s="213" t="s"/>
      <c r="S152" s="218" t="s">
        <v>2399</v>
      </c>
      <c r="T152" s="218" t="s"/>
      <c r="U152" s="218" t="s">
        <v>2399</v>
      </c>
      <c r="V152" s="218" t="s">
        <v>2399</v>
      </c>
      <c r="W152" s="213" t="s"/>
      <c r="X152" s="213" t="s"/>
    </row>
    <row r="153" spans="1:25" s="862" customFormat="true" ht="15" customHeight="true">
      <c r="A153" s="212" t="s"/>
      <c r="B153" s="227" t="s">
        <v>47</v>
      </c>
      <c r="C153" s="228" t="s">
        <v>2057</v>
      </c>
      <c r="D153" s="228" t="s">
        <v>196</v>
      </c>
      <c r="E153" s="227" t="s">
        <v>119</v>
      </c>
      <c r="F153" s="227" t="s"/>
      <c r="G153" s="229" t="s">
        <v>2400</v>
      </c>
      <c r="H153" s="222" t="s">
        <v>195</v>
      </c>
      <c r="I153" s="222">
        <v>2</v>
      </c>
      <c r="J153" s="227" t="s">
        <v>184</v>
      </c>
      <c r="K153" s="227" t="s">
        <v>2020</v>
      </c>
      <c r="L153" s="227" t="s">
        <v>119</v>
      </c>
      <c r="M153" s="227" t="s">
        <v>2064</v>
      </c>
      <c r="N153" s="227" t="s">
        <v>20</v>
      </c>
      <c r="O153" s="227" t="s">
        <v>2041</v>
      </c>
      <c r="P153" s="227" t="s"/>
      <c r="Q153" s="222" t="s">
        <v>2242</v>
      </c>
      <c r="R153" s="227" t="s"/>
      <c r="S153" s="231" t="s"/>
      <c r="T153" s="231" t="s"/>
      <c r="U153" s="231" t="s"/>
      <c r="V153" s="231" t="s"/>
      <c r="W153" s="227" t="s"/>
      <c r="X153" s="227" t="s"/>
      <c r="Y153" s="235" t="s"/>
    </row>
    <row r="154" spans="1:24" ht="15" customHeight="true">
      <c r="A154" s="212" t="s"/>
      <c r="B154" s="213" t="s">
        <v>47</v>
      </c>
      <c r="C154" s="214" t="s">
        <v>2057</v>
      </c>
      <c r="D154" s="214" t="s">
        <v>322</v>
      </c>
      <c r="E154" s="213" t="s">
        <v>119</v>
      </c>
      <c r="F154" s="215" t="s">
        <v>2401</v>
      </c>
      <c r="G154" s="215" t="s">
        <v>2402</v>
      </c>
      <c r="H154" s="95" t="s">
        <v>195</v>
      </c>
      <c r="I154" s="95">
        <v>2</v>
      </c>
      <c r="J154" s="213" t="s">
        <v>184</v>
      </c>
      <c r="K154" s="213" t="s">
        <v>2020</v>
      </c>
      <c r="L154" s="213" t="s">
        <v>119</v>
      </c>
      <c r="M154" s="213" t="s"/>
      <c r="N154" s="213" t="s">
        <v>20</v>
      </c>
      <c r="O154" s="213" t="s">
        <v>2041</v>
      </c>
      <c r="P154" s="213" t="s"/>
      <c r="Q154" s="95" t="s">
        <v>2403</v>
      </c>
      <c r="R154" s="213" t="s"/>
      <c r="S154" s="217" t="s">
        <v>2404</v>
      </c>
      <c r="T154" s="217" t="s"/>
      <c r="U154" s="217" t="s">
        <v>2404</v>
      </c>
      <c r="V154" s="217" t="s">
        <v>2405</v>
      </c>
      <c r="W154" s="213" t="s"/>
      <c r="X154" s="213" t="s"/>
    </row>
    <row r="155" spans="1:24" ht="15" customHeight="true">
      <c r="A155" s="212" t="s">
        <v>374</v>
      </c>
      <c r="B155" s="213" t="s">
        <v>47</v>
      </c>
      <c r="C155" s="214" t="s">
        <v>2057</v>
      </c>
      <c r="D155" s="214" t="s">
        <v>2182</v>
      </c>
      <c r="E155" s="213" t="s">
        <v>119</v>
      </c>
      <c r="F155" s="215" t="s">
        <v>2001</v>
      </c>
      <c r="G155" s="215" t="s">
        <v>2406</v>
      </c>
      <c r="H155" s="95" t="s">
        <v>495</v>
      </c>
      <c r="I155" s="95">
        <v>2</v>
      </c>
      <c r="J155" s="213" t="s">
        <v>184</v>
      </c>
      <c r="K155" s="213" t="s">
        <v>2020</v>
      </c>
      <c r="L155" s="213" t="s">
        <v>119</v>
      </c>
      <c r="M155" s="213" t="s">
        <v>276</v>
      </c>
      <c r="N155" s="213" t="s">
        <v>20</v>
      </c>
      <c r="O155" s="213" t="s">
        <v>2041</v>
      </c>
      <c r="P155" s="213" t="s">
        <v>2041</v>
      </c>
      <c r="Q155" s="95" t="s">
        <v>6077</v>
      </c>
      <c r="R155" s="213" t="s"/>
      <c r="S155" s="217" t="s"/>
      <c r="T155" s="217" t="s"/>
      <c r="U155" s="217" t="s"/>
      <c r="V155" s="217" t="s">
        <v>2407</v>
      </c>
      <c r="W155" s="213" t="s"/>
      <c r="X155" s="213" t="s"/>
    </row>
    <row r="156" spans="1:24" ht="15" customHeight="true">
      <c r="A156" s="212" t="s">
        <v>374</v>
      </c>
      <c r="B156" s="213" t="s">
        <v>47</v>
      </c>
      <c r="C156" s="214" t="s">
        <v>2057</v>
      </c>
      <c r="D156" s="214" t="s">
        <v>2162</v>
      </c>
      <c r="E156" s="213" t="s">
        <v>119</v>
      </c>
      <c r="F156" s="215" t="s">
        <v>2408</v>
      </c>
      <c r="G156" s="215" t="s">
        <v>2409</v>
      </c>
      <c r="H156" s="95" t="s">
        <v>495</v>
      </c>
      <c r="I156" s="95">
        <v>2</v>
      </c>
      <c r="J156" s="213" t="s">
        <v>184</v>
      </c>
      <c r="K156" s="213" t="s">
        <v>2020</v>
      </c>
      <c r="L156" s="213" t="s">
        <v>119</v>
      </c>
      <c r="M156" s="234" t="s">
        <v>270</v>
      </c>
      <c r="N156" s="213" t="s">
        <v>20</v>
      </c>
      <c r="O156" s="213" t="s">
        <v>2041</v>
      </c>
      <c r="P156" s="213" t="s">
        <v>2041</v>
      </c>
      <c r="Q156" s="95" t="s">
        <v>6078</v>
      </c>
      <c r="R156" s="213" t="s"/>
      <c r="S156" s="217" t="s"/>
      <c r="T156" s="217" t="s"/>
      <c r="U156" s="217" t="s"/>
      <c r="V156" s="217" t="s">
        <v>2410</v>
      </c>
      <c r="W156" s="213" t="s"/>
      <c r="X156" s="213" t="s"/>
    </row>
    <row r="157" spans="1:24" ht="15" customHeight="true">
      <c r="A157" s="212" t="s">
        <v>60</v>
      </c>
      <c r="B157" s="213" t="s">
        <v>47</v>
      </c>
      <c r="C157" s="214" t="s">
        <v>2057</v>
      </c>
      <c r="D157" s="214" t="s">
        <v>2117</v>
      </c>
      <c r="E157" s="213" t="s">
        <v>119</v>
      </c>
      <c r="F157" s="215" t="s">
        <v>2411</v>
      </c>
      <c r="G157" s="215" t="s">
        <v>2412</v>
      </c>
      <c r="H157" s="95" t="s">
        <v>495</v>
      </c>
      <c r="I157" s="95">
        <v>2</v>
      </c>
      <c r="J157" s="213" t="s">
        <v>184</v>
      </c>
      <c r="K157" s="213" t="s">
        <v>2020</v>
      </c>
      <c r="L157" s="213" t="s">
        <v>119</v>
      </c>
      <c r="M157" s="213" t="s">
        <v>265</v>
      </c>
      <c r="N157" s="213" t="s">
        <v>20</v>
      </c>
      <c r="O157" s="213" t="s">
        <v>2041</v>
      </c>
      <c r="P157" s="213" t="s">
        <v>2041</v>
      </c>
      <c r="Q157" s="95" t="s">
        <v>6079</v>
      </c>
      <c r="R157" s="213" t="s"/>
      <c r="S157" s="217" t="s"/>
      <c r="T157" s="217" t="s"/>
      <c r="U157" s="217" t="s"/>
      <c r="V157" s="217" t="s">
        <v>2413</v>
      </c>
      <c r="W157" s="213" t="s"/>
      <c r="X157" s="213" t="s"/>
    </row>
    <row r="158" spans="1:24" ht="15" customHeight="true">
      <c r="A158" s="212" t="s">
        <v>2297</v>
      </c>
      <c r="B158" s="213" t="s">
        <v>47</v>
      </c>
      <c r="C158" s="214" t="s">
        <v>2057</v>
      </c>
      <c r="D158" s="214" t="s">
        <v>55</v>
      </c>
      <c r="E158" s="213" t="s">
        <v>119</v>
      </c>
      <c r="F158" s="215" t="s">
        <v>2414</v>
      </c>
      <c r="G158" s="215" t="s">
        <v>2415</v>
      </c>
      <c r="H158" s="95" t="s">
        <v>495</v>
      </c>
      <c r="I158" s="95">
        <v>2</v>
      </c>
      <c r="J158" s="213" t="s">
        <v>184</v>
      </c>
      <c r="K158" s="213" t="s">
        <v>2020</v>
      </c>
      <c r="L158" s="213" t="s">
        <v>119</v>
      </c>
      <c r="M158" s="213" t="s">
        <v>383</v>
      </c>
      <c r="N158" s="213" t="s">
        <v>20</v>
      </c>
      <c r="O158" s="213" t="s">
        <v>2041</v>
      </c>
      <c r="P158" s="213" t="s">
        <v>2041</v>
      </c>
      <c r="Q158" s="95" t="s">
        <v>6080</v>
      </c>
      <c r="R158" s="213" t="s"/>
      <c r="S158" s="217" t="s"/>
      <c r="T158" s="217" t="s"/>
      <c r="U158" s="217" t="s"/>
      <c r="V158" s="217" t="s">
        <v>2416</v>
      </c>
      <c r="W158" s="213" t="s"/>
      <c r="X158" s="213" t="s"/>
    </row>
    <row r="159" spans="1:24" ht="15" customHeight="true">
      <c r="A159" s="212" t="s"/>
      <c r="B159" s="213" t="s">
        <v>47</v>
      </c>
      <c r="C159" s="214" t="s">
        <v>582</v>
      </c>
      <c r="D159" s="214" t="s">
        <v>81</v>
      </c>
      <c r="E159" s="213" t="s">
        <v>119</v>
      </c>
      <c r="F159" s="215" t="s">
        <v>2417</v>
      </c>
      <c r="G159" s="215" t="s">
        <v>787</v>
      </c>
      <c r="H159" s="95" t="s">
        <v>195</v>
      </c>
      <c r="I159" s="95">
        <v>2</v>
      </c>
      <c r="J159" s="213" t="s">
        <v>2326</v>
      </c>
      <c r="K159" s="213" t="s">
        <v>2020</v>
      </c>
      <c r="L159" s="213" t="s">
        <v>119</v>
      </c>
      <c r="M159" s="213" t="s"/>
      <c r="N159" s="213" t="s">
        <v>20</v>
      </c>
      <c r="O159" s="213" t="s">
        <v>2041</v>
      </c>
      <c r="P159" s="213" t="s"/>
      <c r="Q159" s="95" t="s">
        <v>2418</v>
      </c>
      <c r="R159" s="213" t="s"/>
      <c r="S159" s="217" t="s">
        <v>2419</v>
      </c>
      <c r="T159" s="217" t="s"/>
      <c r="U159" s="217" t="s">
        <v>2419</v>
      </c>
      <c r="V159" s="217" t="s">
        <v>2420</v>
      </c>
      <c r="W159" s="213" t="s"/>
      <c r="X159" s="213" t="s"/>
    </row>
    <row r="160" spans="1:25" s="862" ht="15" customHeight="true">
      <c r="A160" s="212" t="s"/>
      <c r="B160" s="227" t="s">
        <v>47</v>
      </c>
      <c r="C160" s="228" t="s">
        <v>2057</v>
      </c>
      <c r="D160" s="228" t="s">
        <v>200</v>
      </c>
      <c r="E160" s="227" t="s">
        <v>65</v>
      </c>
      <c r="F160" s="229" t="s">
        <v>2243</v>
      </c>
      <c r="G160" s="229" t="s">
        <v>2421</v>
      </c>
      <c r="H160" s="219" t="s">
        <v>174</v>
      </c>
      <c r="I160" s="95">
        <v>2</v>
      </c>
      <c r="J160" s="213" t="s">
        <v>184</v>
      </c>
      <c r="K160" s="213" t="s">
        <v>2020</v>
      </c>
      <c r="L160" s="227" t="s">
        <v>65</v>
      </c>
      <c r="M160" s="227" t="s"/>
      <c r="N160" s="213" t="s">
        <v>20</v>
      </c>
      <c r="O160" s="213" t="s">
        <v>2041</v>
      </c>
      <c r="P160" s="227" t="s"/>
      <c r="Q160" s="222" t="s">
        <v>2422</v>
      </c>
      <c r="R160" s="227" t="s"/>
      <c r="S160" s="238" t="s">
        <v>2423</v>
      </c>
      <c r="T160" s="238" t="s"/>
      <c r="U160" s="238" t="s">
        <v>2423</v>
      </c>
      <c r="V160" s="238" t="s">
        <v>2423</v>
      </c>
      <c r="W160" s="227" t="s"/>
      <c r="X160" s="227" t="s"/>
      <c r="Y160" s="230" t="s"/>
    </row>
    <row r="161" spans="1:24" ht="15" customHeight="true">
      <c r="A161" s="212" t="s"/>
      <c r="B161" s="213" t="s">
        <v>47</v>
      </c>
      <c r="C161" s="214" t="s">
        <v>2057</v>
      </c>
      <c r="D161" s="214" t="s">
        <v>200</v>
      </c>
      <c r="E161" s="213" t="s">
        <v>65</v>
      </c>
      <c r="F161" s="215" t="s">
        <v>2424</v>
      </c>
      <c r="G161" s="215" t="s">
        <v>2425</v>
      </c>
      <c r="H161" s="95" t="s">
        <v>195</v>
      </c>
      <c r="I161" s="95">
        <v>2</v>
      </c>
      <c r="J161" s="213" t="s">
        <v>184</v>
      </c>
      <c r="K161" s="213" t="s">
        <v>2020</v>
      </c>
      <c r="L161" s="213" t="s">
        <v>65</v>
      </c>
      <c r="M161" s="213" t="s">
        <v>2426</v>
      </c>
      <c r="N161" s="213" t="s">
        <v>20</v>
      </c>
      <c r="O161" s="213" t="s">
        <v>2041</v>
      </c>
      <c r="P161" s="213" t="s"/>
      <c r="Q161" s="95" t="s">
        <v>2427</v>
      </c>
      <c r="R161" s="213" t="s"/>
      <c r="S161" s="231" t="s"/>
      <c r="T161" s="231" t="s"/>
      <c r="U161" s="231" t="s"/>
      <c r="V161" s="231" t="s"/>
      <c r="W161" s="213" t="s"/>
      <c r="X161" s="213" t="s"/>
    </row>
    <row r="162" spans="1:25" s="862" ht="15" customHeight="true">
      <c r="A162" s="212" t="s"/>
      <c r="B162" s="227" t="s">
        <v>47</v>
      </c>
      <c r="C162" s="228" t="s">
        <v>2057</v>
      </c>
      <c r="D162" s="228" t="s">
        <v>200</v>
      </c>
      <c r="E162" s="227" t="s">
        <v>65</v>
      </c>
      <c r="F162" s="227" t="s"/>
      <c r="G162" s="229" t="s">
        <v>2428</v>
      </c>
      <c r="H162" s="95" t="s">
        <v>195</v>
      </c>
      <c r="I162" s="95">
        <v>2</v>
      </c>
      <c r="J162" s="213" t="s">
        <v>184</v>
      </c>
      <c r="K162" s="213" t="s">
        <v>2020</v>
      </c>
      <c r="L162" s="227" t="s">
        <v>65</v>
      </c>
      <c r="M162" s="227" t="s"/>
      <c r="N162" s="213" t="s">
        <v>20</v>
      </c>
      <c r="O162" s="213" t="s">
        <v>2041</v>
      </c>
      <c r="P162" s="230" t="s"/>
      <c r="Q162" s="253" t="s">
        <v>2429</v>
      </c>
      <c r="R162" s="227" t="s"/>
      <c r="S162" s="217" t="s"/>
      <c r="T162" s="217" t="s"/>
      <c r="U162" s="217" t="s"/>
      <c r="V162" s="217" t="s"/>
      <c r="W162" s="227" t="s"/>
      <c r="X162" s="227" t="s"/>
      <c r="Y162" s="230" t="s"/>
    </row>
    <row r="163" spans="1:24" ht="15" customHeight="true">
      <c r="A163" s="212" t="s"/>
      <c r="B163" s="213" t="s">
        <v>47</v>
      </c>
      <c r="C163" s="214" t="s">
        <v>2057</v>
      </c>
      <c r="D163" s="214" t="s">
        <v>203</v>
      </c>
      <c r="E163" s="213" t="s">
        <v>2037</v>
      </c>
      <c r="F163" s="213" t="s">
        <v>202</v>
      </c>
      <c r="G163" s="215" t="s">
        <v>332</v>
      </c>
      <c r="H163" s="95" t="s">
        <v>2430</v>
      </c>
      <c r="I163" s="95">
        <v>2</v>
      </c>
      <c r="J163" s="213" t="s">
        <v>184</v>
      </c>
      <c r="K163" s="213" t="s">
        <v>2020</v>
      </c>
      <c r="L163" s="213" t="s">
        <v>2037</v>
      </c>
      <c r="M163" s="213" t="s">
        <v>203</v>
      </c>
      <c r="N163" s="213" t="s">
        <v>197</v>
      </c>
      <c r="O163" s="213" t="s">
        <v>2041</v>
      </c>
      <c r="P163" s="213" t="s"/>
      <c r="Q163" s="95" t="s">
        <v>2042</v>
      </c>
      <c r="R163" s="213" t="s"/>
      <c r="S163" s="217" t="s"/>
      <c r="T163" s="217" t="s">
        <v>2431</v>
      </c>
      <c r="U163" s="217" t="s">
        <v>2431</v>
      </c>
      <c r="V163" s="217" t="s">
        <v>2432</v>
      </c>
      <c r="W163" s="213" t="s"/>
      <c r="X163" s="213" t="s"/>
    </row>
    <row r="164" spans="1:24" ht="15" customHeight="true">
      <c r="A164" s="212" t="s"/>
      <c r="B164" s="213" t="s">
        <v>47</v>
      </c>
      <c r="C164" s="214" t="s">
        <v>2057</v>
      </c>
      <c r="D164" s="214" t="s">
        <v>335</v>
      </c>
      <c r="E164" s="213" t="s">
        <v>63</v>
      </c>
      <c r="F164" s="213" t="s">
        <v>2433</v>
      </c>
      <c r="G164" s="215" t="s">
        <v>333</v>
      </c>
      <c r="H164" s="95" t="s">
        <v>209</v>
      </c>
      <c r="I164" s="95">
        <v>2</v>
      </c>
      <c r="J164" s="213" t="s">
        <v>184</v>
      </c>
      <c r="K164" s="213" t="s">
        <v>2020</v>
      </c>
      <c r="L164" s="213" t="s">
        <v>63</v>
      </c>
      <c r="M164" s="213" t="s">
        <v>335</v>
      </c>
      <c r="N164" s="213" t="s">
        <v>197</v>
      </c>
      <c r="O164" s="213" t="s">
        <v>2041</v>
      </c>
      <c r="P164" s="213" t="s"/>
      <c r="Q164" s="95" t="s">
        <v>2434</v>
      </c>
      <c r="R164" s="213" t="s"/>
      <c r="S164" s="231" t="s"/>
      <c r="T164" s="213" t="s">
        <v>2434</v>
      </c>
      <c r="U164" s="231" t="s"/>
      <c r="V164" s="213" t="s">
        <v>2434</v>
      </c>
      <c r="W164" s="213" t="s"/>
      <c r="X164" s="213" t="s"/>
    </row>
    <row r="165" spans="1:24" ht="15" customHeight="true">
      <c r="A165" s="212" t="s"/>
      <c r="B165" s="213" t="s">
        <v>47</v>
      </c>
      <c r="C165" s="214" t="s">
        <v>830</v>
      </c>
      <c r="D165" s="214" t="s">
        <v>203</v>
      </c>
      <c r="E165" s="213" t="s">
        <v>2037</v>
      </c>
      <c r="F165" s="213" t="s">
        <v>202</v>
      </c>
      <c r="G165" s="215" t="s">
        <v>2435</v>
      </c>
      <c r="H165" s="95" t="s">
        <v>2430</v>
      </c>
      <c r="I165" s="95">
        <v>2</v>
      </c>
      <c r="J165" s="213" t="s">
        <v>175</v>
      </c>
      <c r="K165" s="213" t="s">
        <v>2020</v>
      </c>
      <c r="L165" s="213" t="s">
        <v>2037</v>
      </c>
      <c r="M165" s="213" t="s">
        <v>203</v>
      </c>
      <c r="N165" s="213" t="s">
        <v>197</v>
      </c>
      <c r="O165" s="213" t="s">
        <v>2041</v>
      </c>
      <c r="P165" s="213" t="s"/>
      <c r="Q165" s="95" t="s">
        <v>2042</v>
      </c>
      <c r="R165" s="213" t="s"/>
      <c r="S165" s="217" t="s"/>
      <c r="T165" s="217" t="s">
        <v>2431</v>
      </c>
      <c r="U165" s="217" t="s">
        <v>2431</v>
      </c>
      <c r="V165" s="217" t="s">
        <v>2436</v>
      </c>
      <c r="W165" s="213" t="s"/>
      <c r="X165" s="213" t="s"/>
    </row>
    <row r="166" spans="1:24" ht="15" customHeight="true">
      <c r="A166" s="212" t="s"/>
      <c r="B166" s="213" t="s">
        <v>47</v>
      </c>
      <c r="C166" s="214" t="s">
        <v>830</v>
      </c>
      <c r="D166" s="214" t="s">
        <v>203</v>
      </c>
      <c r="E166" s="213" t="s">
        <v>2037</v>
      </c>
      <c r="F166" s="213" t="s">
        <v>2437</v>
      </c>
      <c r="G166" s="215" t="s">
        <v>2438</v>
      </c>
      <c r="H166" s="95" t="s">
        <v>2430</v>
      </c>
      <c r="I166" s="95">
        <v>2</v>
      </c>
      <c r="J166" s="213" t="s">
        <v>184</v>
      </c>
      <c r="K166" s="213" t="s">
        <v>2020</v>
      </c>
      <c r="L166" s="213" t="s">
        <v>2037</v>
      </c>
      <c r="M166" s="213" t="s">
        <v>203</v>
      </c>
      <c r="N166" s="213" t="s">
        <v>197</v>
      </c>
      <c r="O166" s="213" t="s">
        <v>2041</v>
      </c>
      <c r="P166" s="213" t="s"/>
      <c r="Q166" s="95" t="s">
        <v>2432</v>
      </c>
      <c r="R166" s="213" t="s">
        <v>2439</v>
      </c>
      <c r="S166" s="217" t="s"/>
      <c r="T166" s="217" t="s">
        <v>2432</v>
      </c>
      <c r="U166" s="217" t="s">
        <v>2432</v>
      </c>
      <c r="V166" s="217" t="s">
        <v>2439</v>
      </c>
      <c r="W166" s="213" t="s"/>
      <c r="X166" s="213" t="s">
        <v>2439</v>
      </c>
    </row>
    <row r="167" spans="1:25" ht="15" customHeight="true">
      <c r="A167" s="212" t="s"/>
      <c r="B167" s="213" t="s">
        <v>47</v>
      </c>
      <c r="C167" s="214" t="s">
        <v>830</v>
      </c>
      <c r="D167" s="214" t="s">
        <v>203</v>
      </c>
      <c r="E167" s="213" t="s">
        <v>2037</v>
      </c>
      <c r="F167" s="213" t="s">
        <v>464</v>
      </c>
      <c r="G167" s="215" t="s">
        <v>2440</v>
      </c>
      <c r="H167" s="95" t="s">
        <v>2430</v>
      </c>
      <c r="I167" s="95">
        <v>2</v>
      </c>
      <c r="J167" s="213" t="s">
        <v>184</v>
      </c>
      <c r="K167" s="213" t="s">
        <v>2020</v>
      </c>
      <c r="L167" s="213" t="s">
        <v>2037</v>
      </c>
      <c r="M167" s="213" t="s">
        <v>203</v>
      </c>
      <c r="N167" s="213" t="s">
        <v>197</v>
      </c>
      <c r="O167" s="213" t="s">
        <v>2041</v>
      </c>
      <c r="P167" s="213" t="s"/>
      <c r="Q167" s="95" t="s">
        <v>465</v>
      </c>
      <c r="R167" s="213" t="s">
        <v>2441</v>
      </c>
      <c r="S167" s="217" t="s"/>
      <c r="T167" s="217" t="s">
        <v>466</v>
      </c>
      <c r="U167" s="217" t="s">
        <v>466</v>
      </c>
      <c r="V167" s="217" t="s">
        <v>2442</v>
      </c>
      <c r="W167" s="213" t="s"/>
      <c r="X167" s="213" t="s">
        <v>2442</v>
      </c>
      <c r="Y167" s="221" t="s"/>
    </row>
    <row r="168" spans="1:24" ht="15" customHeight="true">
      <c r="A168" s="212" t="s">
        <v>2443</v>
      </c>
      <c r="B168" s="213" t="s">
        <v>47</v>
      </c>
      <c r="C168" s="214" t="s">
        <v>830</v>
      </c>
      <c r="D168" s="214" t="s">
        <v>203</v>
      </c>
      <c r="E168" s="213" t="s">
        <v>2037</v>
      </c>
      <c r="F168" s="213" t="s">
        <v>2444</v>
      </c>
      <c r="G168" s="215" t="s">
        <v>2445</v>
      </c>
      <c r="H168" s="95" t="s">
        <v>2430</v>
      </c>
      <c r="I168" s="95">
        <v>2</v>
      </c>
      <c r="J168" s="213" t="s">
        <v>184</v>
      </c>
      <c r="K168" s="213" t="s">
        <v>2020</v>
      </c>
      <c r="L168" s="213" t="s">
        <v>2037</v>
      </c>
      <c r="M168" s="213" t="s">
        <v>203</v>
      </c>
      <c r="N168" s="213" t="s">
        <v>197</v>
      </c>
      <c r="O168" s="213" t="s">
        <v>2041</v>
      </c>
      <c r="P168" s="213" t="s"/>
      <c r="Q168" s="219" t="s">
        <v>2446</v>
      </c>
      <c r="R168" s="213" t="s"/>
      <c r="S168" s="238" t="s"/>
      <c r="T168" s="238" t="s">
        <v>2446</v>
      </c>
      <c r="U168" s="238" t="s">
        <v>2446</v>
      </c>
      <c r="V168" s="238" t="s">
        <v>2446</v>
      </c>
      <c r="W168" s="213" t="s"/>
      <c r="X168" s="213" t="s"/>
    </row>
    <row r="169" spans="1:24" ht="15" customHeight="true">
      <c r="A169" s="212" t="s"/>
      <c r="B169" s="213" t="s">
        <v>47</v>
      </c>
      <c r="C169" s="214" t="s">
        <v>830</v>
      </c>
      <c r="D169" s="214" t="s">
        <v>2182</v>
      </c>
      <c r="E169" s="213" t="s">
        <v>119</v>
      </c>
      <c r="F169" s="215" t="s">
        <v>2001</v>
      </c>
      <c r="G169" s="215" t="s">
        <v>2406</v>
      </c>
      <c r="H169" s="95" t="s">
        <v>495</v>
      </c>
      <c r="I169" s="95">
        <v>2</v>
      </c>
      <c r="J169" s="213" t="s">
        <v>184</v>
      </c>
      <c r="K169" s="213" t="s">
        <v>2020</v>
      </c>
      <c r="L169" s="213" t="s">
        <v>119</v>
      </c>
      <c r="M169" s="213" t="s">
        <v>276</v>
      </c>
      <c r="N169" s="213" t="s">
        <v>20</v>
      </c>
      <c r="O169" s="213" t="s">
        <v>2041</v>
      </c>
      <c r="P169" s="213" t="s">
        <v>2041</v>
      </c>
      <c r="Q169" s="95" t="s">
        <v>6081</v>
      </c>
      <c r="R169" s="213" t="s"/>
      <c r="S169" s="217" t="s"/>
      <c r="T169" s="217" t="s"/>
      <c r="U169" s="217" t="s"/>
      <c r="V169" s="217" t="s">
        <v>2407</v>
      </c>
      <c r="W169" s="213" t="s"/>
      <c r="X169" s="213" t="s"/>
    </row>
    <row r="170" spans="1:25" s="862" customFormat="true" ht="15" customHeight="true">
      <c r="A170" s="212" t="s"/>
      <c r="B170" s="227" t="s">
        <v>47</v>
      </c>
      <c r="C170" s="228" t="s">
        <v>830</v>
      </c>
      <c r="D170" s="228" t="s">
        <v>2182</v>
      </c>
      <c r="E170" s="227" t="s">
        <v>2447</v>
      </c>
      <c r="F170" s="227" t="s"/>
      <c r="G170" s="229" t="s">
        <v>2448</v>
      </c>
      <c r="H170" s="222" t="s">
        <v>495</v>
      </c>
      <c r="I170" s="222">
        <v>2</v>
      </c>
      <c r="J170" s="227" t="s">
        <v>184</v>
      </c>
      <c r="K170" s="227" t="s">
        <v>2020</v>
      </c>
      <c r="L170" s="227" t="s"/>
      <c r="M170" s="227" t="s">
        <v>276</v>
      </c>
      <c r="N170" s="227" t="s">
        <v>20</v>
      </c>
      <c r="O170" s="227" t="s">
        <v>2041</v>
      </c>
      <c r="P170" s="227" t="s"/>
      <c r="Q170" s="222" t="s">
        <v>2242</v>
      </c>
      <c r="R170" s="227" t="s"/>
      <c r="S170" s="231" t="s"/>
      <c r="T170" s="231" t="s"/>
      <c r="U170" s="231" t="s"/>
      <c r="V170" s="231" t="s"/>
      <c r="W170" s="227" t="s"/>
      <c r="X170" s="227" t="s"/>
      <c r="Y170" s="235" t="s"/>
    </row>
    <row r="171" spans="1:24" ht="15" customHeight="true">
      <c r="A171" s="212" t="s"/>
      <c r="B171" s="213" t="s">
        <v>47</v>
      </c>
      <c r="C171" s="214" t="s">
        <v>830</v>
      </c>
      <c r="D171" s="214" t="s">
        <v>2182</v>
      </c>
      <c r="E171" s="213" t="s">
        <v>92</v>
      </c>
      <c r="F171" s="215" t="s">
        <v>2298</v>
      </c>
      <c r="G171" s="215" t="s">
        <v>2449</v>
      </c>
      <c r="H171" s="95" t="s">
        <v>495</v>
      </c>
      <c r="I171" s="95">
        <v>2</v>
      </c>
      <c r="J171" s="213" t="s">
        <v>184</v>
      </c>
      <c r="K171" s="213" t="s">
        <v>2020</v>
      </c>
      <c r="L171" s="213" t="s">
        <v>92</v>
      </c>
      <c r="M171" s="213" t="s">
        <v>276</v>
      </c>
      <c r="N171" s="213" t="s">
        <v>20</v>
      </c>
      <c r="O171" s="213" t="s">
        <v>2041</v>
      </c>
      <c r="P171" s="213" t="s">
        <v>2041</v>
      </c>
      <c r="Q171" s="95" t="s">
        <v>6082</v>
      </c>
      <c r="R171" s="213" t="s"/>
      <c r="S171" s="217" t="s"/>
      <c r="T171" s="217" t="s"/>
      <c r="U171" s="217" t="s"/>
      <c r="V171" s="217" t="s">
        <v>2255</v>
      </c>
      <c r="W171" s="213" t="s"/>
      <c r="X171" s="213" t="s"/>
    </row>
    <row r="172" spans="1:25" s="862" customFormat="true" ht="15" customHeight="true">
      <c r="A172" s="212" t="s"/>
      <c r="B172" s="227" t="s">
        <v>47</v>
      </c>
      <c r="C172" s="228" t="s">
        <v>830</v>
      </c>
      <c r="D172" s="228" t="s">
        <v>2182</v>
      </c>
      <c r="E172" s="227" t="s">
        <v>85</v>
      </c>
      <c r="F172" s="227" t="s"/>
      <c r="G172" s="229" t="s">
        <v>2450</v>
      </c>
      <c r="H172" s="222" t="s">
        <v>495</v>
      </c>
      <c r="I172" s="222">
        <v>2</v>
      </c>
      <c r="J172" s="227" t="s">
        <v>184</v>
      </c>
      <c r="K172" s="227" t="s">
        <v>2020</v>
      </c>
      <c r="L172" s="227" t="s"/>
      <c r="M172" s="227" t="s">
        <v>276</v>
      </c>
      <c r="N172" s="227" t="s">
        <v>20</v>
      </c>
      <c r="O172" s="227" t="s">
        <v>2041</v>
      </c>
      <c r="P172" s="227" t="s"/>
      <c r="Q172" s="222" t="s">
        <v>2242</v>
      </c>
      <c r="R172" s="227" t="s"/>
      <c r="S172" s="231" t="s"/>
      <c r="T172" s="231" t="s"/>
      <c r="U172" s="231" t="s"/>
      <c r="V172" s="231" t="s"/>
      <c r="W172" s="227" t="s"/>
      <c r="X172" s="227" t="s"/>
      <c r="Y172" s="235" t="s"/>
    </row>
    <row r="173" spans="1:25" s="862" customFormat="true" ht="15" customHeight="true">
      <c r="A173" s="212" t="s"/>
      <c r="B173" s="227" t="s">
        <v>47</v>
      </c>
      <c r="C173" s="228" t="s">
        <v>830</v>
      </c>
      <c r="D173" s="228" t="s">
        <v>2182</v>
      </c>
      <c r="E173" s="227" t="s">
        <v>2285</v>
      </c>
      <c r="F173" s="227" t="s"/>
      <c r="G173" s="229" t="s">
        <v>2451</v>
      </c>
      <c r="H173" s="222" t="s">
        <v>495</v>
      </c>
      <c r="I173" s="222">
        <v>2</v>
      </c>
      <c r="J173" s="227" t="s">
        <v>184</v>
      </c>
      <c r="K173" s="227" t="s">
        <v>2020</v>
      </c>
      <c r="L173" s="227" t="s"/>
      <c r="M173" s="227" t="s">
        <v>276</v>
      </c>
      <c r="N173" s="227" t="s">
        <v>20</v>
      </c>
      <c r="O173" s="227" t="s">
        <v>2041</v>
      </c>
      <c r="P173" s="227" t="s"/>
      <c r="Q173" s="222" t="s">
        <v>2242</v>
      </c>
      <c r="R173" s="227" t="s"/>
      <c r="S173" s="217" t="s"/>
      <c r="T173" s="217" t="s"/>
      <c r="U173" s="217" t="s"/>
      <c r="V173" s="217" t="s"/>
      <c r="W173" s="227" t="s"/>
      <c r="X173" s="227" t="s"/>
      <c r="Y173" s="235" t="s"/>
    </row>
    <row r="174" spans="1:24" ht="15" customHeight="true">
      <c r="A174" s="212" t="s"/>
      <c r="B174" s="213" t="s">
        <v>47</v>
      </c>
      <c r="C174" s="214" t="s">
        <v>830</v>
      </c>
      <c r="D174" s="214" t="s">
        <v>2182</v>
      </c>
      <c r="E174" s="213" t="s">
        <v>80</v>
      </c>
      <c r="F174" s="215" t="s">
        <v>1984</v>
      </c>
      <c r="G174" s="215" t="s">
        <v>2253</v>
      </c>
      <c r="H174" s="95" t="s">
        <v>495</v>
      </c>
      <c r="I174" s="95">
        <v>2</v>
      </c>
      <c r="J174" s="213" t="s">
        <v>184</v>
      </c>
      <c r="K174" s="213" t="s">
        <v>2020</v>
      </c>
      <c r="L174" s="213" t="s">
        <v>80</v>
      </c>
      <c r="M174" s="213" t="s">
        <v>276</v>
      </c>
      <c r="N174" s="213" t="s">
        <v>20</v>
      </c>
      <c r="O174" s="213" t="s">
        <v>2041</v>
      </c>
      <c r="P174" s="213" t="s">
        <v>2041</v>
      </c>
      <c r="Q174" s="95" t="s">
        <v>6066</v>
      </c>
      <c r="R174" s="213" t="s"/>
      <c r="S174" s="217" t="s"/>
      <c r="T174" s="217" t="s"/>
      <c r="U174" s="217" t="s"/>
      <c r="V174" s="217" t="s">
        <v>2255</v>
      </c>
      <c r="W174" s="213" t="s"/>
      <c r="X174" s="213" t="s"/>
    </row>
    <row r="175" spans="1:24" ht="15" customHeight="true">
      <c r="A175" s="212" t="s"/>
      <c r="B175" s="213" t="s">
        <v>47</v>
      </c>
      <c r="C175" s="214" t="s">
        <v>830</v>
      </c>
      <c r="D175" s="214" t="s">
        <v>2182</v>
      </c>
      <c r="E175" s="213" t="s">
        <v>17</v>
      </c>
      <c r="F175" s="215" t="s">
        <v>2452</v>
      </c>
      <c r="G175" s="215" t="s">
        <v>2453</v>
      </c>
      <c r="H175" s="95" t="s">
        <v>495</v>
      </c>
      <c r="I175" s="95">
        <v>2</v>
      </c>
      <c r="J175" s="213" t="s">
        <v>184</v>
      </c>
      <c r="K175" s="213" t="s">
        <v>2020</v>
      </c>
      <c r="L175" s="213" t="s">
        <v>17</v>
      </c>
      <c r="M175" s="213" t="s">
        <v>276</v>
      </c>
      <c r="N175" s="213" t="s">
        <v>20</v>
      </c>
      <c r="O175" s="213" t="s">
        <v>2041</v>
      </c>
      <c r="P175" s="213" t="s"/>
      <c r="Q175" s="95" t="s">
        <v>2454</v>
      </c>
      <c r="R175" s="227" t="s">
        <v>2455</v>
      </c>
      <c r="S175" s="238" t="s"/>
      <c r="T175" s="238" t="s">
        <v>2456</v>
      </c>
      <c r="U175" s="238" t="s">
        <v>2456</v>
      </c>
      <c r="V175" s="238" t="s">
        <v>2456</v>
      </c>
      <c r="W175" s="213" t="s"/>
      <c r="X175" s="213" t="s"/>
    </row>
    <row r="176" spans="1:24" ht="15" customHeight="true">
      <c r="A176" s="212" t="s"/>
      <c r="B176" s="213" t="s">
        <v>47</v>
      </c>
      <c r="C176" s="214" t="s">
        <v>830</v>
      </c>
      <c r="D176" s="214" t="s">
        <v>2182</v>
      </c>
      <c r="E176" s="213" t="s">
        <v>24</v>
      </c>
      <c r="F176" s="215" t="s">
        <v>2457</v>
      </c>
      <c r="G176" s="215" t="s">
        <v>2458</v>
      </c>
      <c r="H176" s="95" t="s">
        <v>495</v>
      </c>
      <c r="I176" s="95">
        <v>2</v>
      </c>
      <c r="J176" s="213" t="s">
        <v>184</v>
      </c>
      <c r="K176" s="213" t="s">
        <v>2020</v>
      </c>
      <c r="L176" s="213" t="s">
        <v>24</v>
      </c>
      <c r="M176" s="213" t="s">
        <v>276</v>
      </c>
      <c r="N176" s="213" t="s">
        <v>20</v>
      </c>
      <c r="O176" s="213" t="s">
        <v>2041</v>
      </c>
      <c r="P176" s="213" t="s"/>
      <c r="Q176" s="95" t="s">
        <v>2459</v>
      </c>
      <c r="R176" s="252" t="s">
        <v>2460</v>
      </c>
      <c r="S176" s="238" t="s">
        <v>2461</v>
      </c>
      <c r="T176" s="238" t="s"/>
      <c r="U176" s="238" t="s">
        <v>2461</v>
      </c>
      <c r="V176" s="238" t="s">
        <v>2461</v>
      </c>
      <c r="W176" s="213" t="s"/>
      <c r="X176" s="213" t="s"/>
    </row>
    <row r="177" spans="1:24" ht="15" customHeight="true">
      <c r="A177" s="212" t="s"/>
      <c r="B177" s="213" t="s">
        <v>47</v>
      </c>
      <c r="C177" s="214" t="s">
        <v>830</v>
      </c>
      <c r="D177" s="214" t="s">
        <v>2182</v>
      </c>
      <c r="E177" s="233" t="s">
        <v>2462</v>
      </c>
      <c r="F177" s="215" t="s">
        <v>2463</v>
      </c>
      <c r="G177" s="215" t="s">
        <v>2464</v>
      </c>
      <c r="H177" s="95" t="s">
        <v>495</v>
      </c>
      <c r="I177" s="254">
        <v>2</v>
      </c>
      <c r="J177" s="213" t="s">
        <v>184</v>
      </c>
      <c r="K177" s="213" t="s">
        <v>2020</v>
      </c>
      <c r="L177" s="233" t="s">
        <v>2462</v>
      </c>
      <c r="M177" s="213" t="s">
        <v>276</v>
      </c>
      <c r="N177" s="213" t="s">
        <v>20</v>
      </c>
      <c r="O177" s="213" t="s">
        <v>2041</v>
      </c>
      <c r="P177" s="215" t="s"/>
      <c r="Q177" s="216" t="s">
        <v>2465</v>
      </c>
      <c r="R177" s="252" t="s">
        <v>2466</v>
      </c>
      <c r="S177" s="238" t="s">
        <v>2467</v>
      </c>
      <c r="T177" s="238" t="s"/>
      <c r="U177" s="238" t="s">
        <v>2467</v>
      </c>
      <c r="V177" s="238" t="s">
        <v>2467</v>
      </c>
      <c r="W177" s="213" t="s"/>
      <c r="X177" s="213" t="s"/>
    </row>
    <row r="178" spans="1:25" s="862" ht="15" customHeight="true">
      <c r="A178" s="212" t="s"/>
      <c r="B178" s="227" t="s">
        <v>47</v>
      </c>
      <c r="C178" s="228" t="s">
        <v>830</v>
      </c>
      <c r="D178" s="228" t="s">
        <v>2182</v>
      </c>
      <c r="E178" s="227" t="s">
        <v>688</v>
      </c>
      <c r="F178" s="251" t="s">
        <v>2183</v>
      </c>
      <c r="G178" s="229" t="s">
        <v>6083</v>
      </c>
      <c r="H178" s="222" t="s">
        <v>495</v>
      </c>
      <c r="I178" s="222">
        <v>2</v>
      </c>
      <c r="J178" s="213" t="s">
        <v>184</v>
      </c>
      <c r="K178" s="213" t="s">
        <v>2020</v>
      </c>
      <c r="L178" s="227" t="s"/>
      <c r="M178" s="213" t="s">
        <v>276</v>
      </c>
      <c r="N178" s="213" t="s">
        <v>20</v>
      </c>
      <c r="O178" s="213" t="s">
        <v>2041</v>
      </c>
      <c r="P178" s="227" t="s"/>
      <c r="Q178" s="95" t="s">
        <v>2185</v>
      </c>
      <c r="R178" s="227" t="s">
        <v>2468</v>
      </c>
      <c r="S178" s="233" t="s">
        <v>2399</v>
      </c>
      <c r="T178" s="213" t="s"/>
      <c r="U178" s="233" t="s">
        <v>2399</v>
      </c>
      <c r="V178" s="233" t="s">
        <v>2399</v>
      </c>
      <c r="W178" s="227" t="s"/>
      <c r="X178" s="227" t="s"/>
      <c r="Y178" s="230" t="s"/>
    </row>
    <row r="179" spans="1:25" s="863" customFormat="true" ht="15" customHeight="true">
      <c r="A179" s="255" t="s"/>
      <c r="B179" s="213" t="s">
        <v>47</v>
      </c>
      <c r="C179" s="214" t="s">
        <v>830</v>
      </c>
      <c r="D179" s="214" t="s">
        <v>2162</v>
      </c>
      <c r="E179" s="213" t="s">
        <v>119</v>
      </c>
      <c r="F179" s="232" t="s"/>
      <c r="G179" s="215" t="s">
        <v>2469</v>
      </c>
      <c r="H179" s="95" t="s">
        <v>495</v>
      </c>
      <c r="I179" s="95">
        <v>2</v>
      </c>
      <c r="J179" s="213" t="s">
        <v>184</v>
      </c>
      <c r="K179" s="213" t="s">
        <v>2020</v>
      </c>
      <c r="L179" s="213" t="s"/>
      <c r="M179" s="213" t="s">
        <v>276</v>
      </c>
      <c r="N179" s="213" t="s">
        <v>20</v>
      </c>
      <c r="O179" s="213" t="s">
        <v>2041</v>
      </c>
      <c r="P179" s="213" t="s"/>
      <c r="Q179" s="95" t="s">
        <v>2242</v>
      </c>
      <c r="R179" s="213" t="s"/>
      <c r="S179" s="227" t="s"/>
      <c r="T179" s="227" t="s"/>
      <c r="U179" s="227" t="s"/>
      <c r="V179" s="227" t="s"/>
      <c r="W179" s="213" t="s"/>
      <c r="X179" s="213" t="s"/>
      <c r="Y179" s="221" t="s"/>
    </row>
    <row r="180" spans="1:25" s="863" customFormat="true" ht="15" customHeight="true">
      <c r="A180" s="255" t="s"/>
      <c r="B180" s="213" t="s">
        <v>47</v>
      </c>
      <c r="C180" s="214" t="s">
        <v>830</v>
      </c>
      <c r="D180" s="214" t="s">
        <v>2162</v>
      </c>
      <c r="E180" s="256" t="s">
        <v>2470</v>
      </c>
      <c r="F180" s="232" t="s"/>
      <c r="G180" s="257" t="s">
        <v>2470</v>
      </c>
      <c r="H180" s="95" t="s">
        <v>495</v>
      </c>
      <c r="I180" s="95">
        <v>2</v>
      </c>
      <c r="J180" s="215" t="s">
        <v>184</v>
      </c>
      <c r="K180" s="215" t="s">
        <v>2020</v>
      </c>
      <c r="L180" s="213" t="s"/>
      <c r="M180" s="213" t="s">
        <v>276</v>
      </c>
      <c r="N180" s="215" t="s">
        <v>20</v>
      </c>
      <c r="O180" s="213" t="s">
        <v>2041</v>
      </c>
      <c r="P180" s="213" t="s"/>
      <c r="Q180" s="95" t="s">
        <v>2471</v>
      </c>
      <c r="R180" s="213" t="s"/>
      <c r="S180" s="213" t="s"/>
      <c r="T180" s="213" t="s"/>
      <c r="U180" s="213" t="s"/>
      <c r="V180" s="213" t="s"/>
      <c r="W180" s="213" t="s"/>
      <c r="X180" s="213" t="s"/>
      <c r="Y180" s="221" t="s"/>
    </row>
    <row r="181" spans="1:25" s="862" customFormat="true" ht="15" customHeight="true">
      <c r="A181" s="212" t="s"/>
      <c r="B181" s="227" t="s">
        <v>47</v>
      </c>
      <c r="C181" s="228" t="s">
        <v>830</v>
      </c>
      <c r="D181" s="228" t="s">
        <v>2182</v>
      </c>
      <c r="E181" s="227" t="s">
        <v>688</v>
      </c>
      <c r="F181" s="251" t="s"/>
      <c r="G181" s="258" t="s">
        <v>2472</v>
      </c>
      <c r="H181" s="222" t="s">
        <v>495</v>
      </c>
      <c r="I181" s="222">
        <v>2</v>
      </c>
      <c r="J181" s="227" t="s">
        <v>184</v>
      </c>
      <c r="K181" s="227" t="s">
        <v>2020</v>
      </c>
      <c r="L181" s="227" t="s"/>
      <c r="M181" s="227" t="s">
        <v>276</v>
      </c>
      <c r="N181" s="227" t="s">
        <v>20</v>
      </c>
      <c r="O181" s="227" t="s">
        <v>2041</v>
      </c>
      <c r="P181" s="227" t="s"/>
      <c r="Q181" s="222" t="s">
        <v>2242</v>
      </c>
      <c r="R181" s="227" t="s"/>
      <c r="S181" s="213" t="s"/>
      <c r="T181" s="213" t="s"/>
      <c r="U181" s="213" t="s"/>
      <c r="V181" s="213" t="s"/>
      <c r="W181" s="227" t="s"/>
      <c r="X181" s="227" t="s"/>
      <c r="Y181" s="230" t="s"/>
    </row>
    <row r="182" spans="1:25" s="862" customFormat="true" ht="15" customHeight="true">
      <c r="A182" s="212" t="s"/>
      <c r="B182" s="227" t="s">
        <v>47</v>
      </c>
      <c r="C182" s="228" t="s">
        <v>830</v>
      </c>
      <c r="D182" s="228" t="s">
        <v>2182</v>
      </c>
      <c r="E182" s="227" t="s">
        <v>688</v>
      </c>
      <c r="F182" s="251" t="s"/>
      <c r="G182" s="258" t="s">
        <v>2473</v>
      </c>
      <c r="H182" s="222" t="s">
        <v>495</v>
      </c>
      <c r="I182" s="222">
        <v>2</v>
      </c>
      <c r="J182" s="227" t="s">
        <v>184</v>
      </c>
      <c r="K182" s="227" t="s">
        <v>2020</v>
      </c>
      <c r="L182" s="227" t="s"/>
      <c r="M182" s="227" t="s">
        <v>276</v>
      </c>
      <c r="N182" s="227" t="s">
        <v>20</v>
      </c>
      <c r="O182" s="227" t="s">
        <v>2041</v>
      </c>
      <c r="P182" s="227" t="s"/>
      <c r="Q182" s="222" t="s">
        <v>2242</v>
      </c>
      <c r="R182" s="227" t="s"/>
      <c r="S182" s="227" t="s"/>
      <c r="T182" s="227" t="s"/>
      <c r="U182" s="227" t="s"/>
      <c r="V182" s="227" t="s"/>
      <c r="W182" s="227" t="s"/>
      <c r="X182" s="227" t="s"/>
      <c r="Y182" s="230" t="s"/>
    </row>
    <row r="183" spans="1:24" ht="15" customHeight="true">
      <c r="A183" s="212" t="s"/>
      <c r="B183" s="214" t="s">
        <v>15</v>
      </c>
      <c r="C183" s="214" t="s">
        <v>2036</v>
      </c>
      <c r="D183" s="214" t="s">
        <v>196</v>
      </c>
      <c r="E183" s="213" t="s">
        <v>2474</v>
      </c>
      <c r="F183" s="215" t="s">
        <v>194</v>
      </c>
      <c r="G183" s="215" t="s">
        <v>2475</v>
      </c>
      <c r="H183" s="248" t="s">
        <v>195</v>
      </c>
      <c r="I183" s="259">
        <v>2</v>
      </c>
      <c r="J183" s="213" t="s">
        <v>175</v>
      </c>
      <c r="K183" s="213" t="s">
        <v>2039</v>
      </c>
      <c r="L183" s="213" t="s">
        <v>2040</v>
      </c>
      <c r="M183" s="214" t="s">
        <v>196</v>
      </c>
      <c r="N183" s="213" t="s">
        <v>197</v>
      </c>
      <c r="O183" s="213" t="s">
        <v>2041</v>
      </c>
      <c r="P183" s="213" t="s"/>
      <c r="Q183" s="95" t="s">
        <v>194</v>
      </c>
      <c r="R183" s="213" t="s"/>
      <c r="S183" s="213" t="s"/>
      <c r="T183" s="213" t="s"/>
      <c r="U183" s="213" t="s"/>
      <c r="V183" s="213" t="s"/>
      <c r="W183" s="214" t="s"/>
      <c r="X183" s="214" t="s"/>
    </row>
    <row r="184" spans="1:24" ht="15" customHeight="true">
      <c r="A184" s="212" t="s"/>
      <c r="B184" s="214" t="s">
        <v>15</v>
      </c>
      <c r="C184" s="214" t="s">
        <v>2036</v>
      </c>
      <c r="D184" s="214" t="s">
        <v>200</v>
      </c>
      <c r="E184" s="213" t="s">
        <v>2476</v>
      </c>
      <c r="F184" s="215" t="s">
        <v>199</v>
      </c>
      <c r="G184" s="215" t="s">
        <v>2477</v>
      </c>
      <c r="H184" s="248" t="s">
        <v>195</v>
      </c>
      <c r="I184" s="225">
        <v>2</v>
      </c>
      <c r="J184" s="213" t="s">
        <v>175</v>
      </c>
      <c r="K184" s="213" t="s">
        <v>2039</v>
      </c>
      <c r="L184" s="213" t="s">
        <v>2040</v>
      </c>
      <c r="M184" s="214" t="s">
        <v>200</v>
      </c>
      <c r="N184" s="213" t="s">
        <v>197</v>
      </c>
      <c r="O184" s="213" t="s">
        <v>2041</v>
      </c>
      <c r="P184" s="213" t="s"/>
      <c r="Q184" s="95" t="s">
        <v>199</v>
      </c>
      <c r="R184" s="213" t="s"/>
      <c r="S184" s="213" t="s"/>
      <c r="T184" s="213" t="s"/>
      <c r="U184" s="213" t="s"/>
      <c r="V184" s="213" t="s"/>
      <c r="W184" s="214" t="s"/>
      <c r="X184" s="214" t="s"/>
    </row>
    <row r="185" spans="1:24" ht="15" customHeight="true">
      <c r="A185" s="212" t="s"/>
      <c r="B185" s="214" t="s">
        <v>15</v>
      </c>
      <c r="C185" s="214" t="s">
        <v>582</v>
      </c>
      <c r="D185" s="214" t="s">
        <v>19</v>
      </c>
      <c r="E185" s="214" t="s">
        <v>792</v>
      </c>
      <c r="F185" s="213" t="s">
        <v>2478</v>
      </c>
      <c r="G185" s="215" t="s">
        <v>23</v>
      </c>
      <c r="H185" s="248" t="s">
        <v>195</v>
      </c>
      <c r="I185" s="225">
        <v>2</v>
      </c>
      <c r="J185" s="213" t="s">
        <v>175</v>
      </c>
      <c r="K185" s="214" t="s">
        <v>2020</v>
      </c>
      <c r="L185" s="214" t="s">
        <v>2479</v>
      </c>
      <c r="M185" s="214" t="s"/>
      <c r="N185" s="214" t="s">
        <v>2480</v>
      </c>
      <c r="O185" s="213" t="s">
        <v>2041</v>
      </c>
      <c r="P185" s="213" t="s"/>
      <c r="Q185" s="95" t="s">
        <v>2481</v>
      </c>
      <c r="R185" s="213" t="s">
        <v>2482</v>
      </c>
      <c r="S185" s="213" t="s"/>
      <c r="T185" s="213" t="s">
        <v>2483</v>
      </c>
      <c r="U185" s="213" t="s">
        <v>2484</v>
      </c>
      <c r="V185" s="213" t="s">
        <v>2485</v>
      </c>
      <c r="W185" s="214" t="s"/>
      <c r="X185" s="214" t="s"/>
    </row>
    <row r="186" spans="1:24" ht="15" customHeight="true">
      <c r="A186" s="212" t="s"/>
      <c r="B186" s="214" t="s">
        <v>170</v>
      </c>
      <c r="C186" s="214" t="s">
        <v>2057</v>
      </c>
      <c r="D186" s="214" t="s">
        <v>176</v>
      </c>
      <c r="E186" s="214" t="s">
        <v>112</v>
      </c>
      <c r="F186" s="213" t="s">
        <v>2388</v>
      </c>
      <c r="G186" s="215" t="s">
        <v>468</v>
      </c>
      <c r="H186" s="248" t="s">
        <v>174</v>
      </c>
      <c r="I186" s="225">
        <v>2</v>
      </c>
      <c r="J186" s="214" t="s">
        <v>184</v>
      </c>
      <c r="K186" s="214" t="s"/>
      <c r="L186" s="214" t="s"/>
      <c r="M186" s="214" t="s">
        <v>176</v>
      </c>
      <c r="N186" s="214" t="s">
        <v>2480</v>
      </c>
      <c r="O186" s="213" t="s">
        <v>2041</v>
      </c>
      <c r="P186" s="213" t="s"/>
      <c r="Q186" s="95" t="s">
        <v>2486</v>
      </c>
      <c r="R186" s="213" t="s">
        <v>2487</v>
      </c>
      <c r="S186" s="213" t="s"/>
      <c r="T186" s="213" t="s">
        <v>2488</v>
      </c>
      <c r="U186" s="213" t="s">
        <v>2488</v>
      </c>
      <c r="V186" s="213" t="s">
        <v>2391</v>
      </c>
      <c r="W186" s="214" t="s"/>
      <c r="X186" s="214" t="s"/>
    </row>
    <row r="187" spans="1:24" ht="15" customHeight="true">
      <c r="A187" s="212" t="s"/>
      <c r="B187" s="214" t="s">
        <v>170</v>
      </c>
      <c r="C187" s="214" t="s">
        <v>2057</v>
      </c>
      <c r="D187" s="214" t="s">
        <v>176</v>
      </c>
      <c r="E187" s="214" t="s">
        <v>119</v>
      </c>
      <c r="F187" s="213" t="s">
        <v>2489</v>
      </c>
      <c r="G187" s="223" t="s">
        <v>479</v>
      </c>
      <c r="H187" s="248" t="s">
        <v>174</v>
      </c>
      <c r="I187" s="225">
        <v>2</v>
      </c>
      <c r="J187" s="214" t="s">
        <v>184</v>
      </c>
      <c r="K187" s="214" t="s"/>
      <c r="L187" s="214" t="s"/>
      <c r="M187" s="214" t="s">
        <v>176</v>
      </c>
      <c r="N187" s="214" t="s">
        <v>2480</v>
      </c>
      <c r="O187" s="213" t="s">
        <v>2041</v>
      </c>
      <c r="P187" s="213" t="s"/>
      <c r="Q187" s="95" t="s">
        <v>2490</v>
      </c>
      <c r="R187" s="213" t="s">
        <v>2491</v>
      </c>
      <c r="S187" s="213" t="s"/>
      <c r="T187" s="213" t="s">
        <v>2492</v>
      </c>
      <c r="U187" s="213" t="s">
        <v>2492</v>
      </c>
      <c r="V187" s="213" t="s">
        <v>2493</v>
      </c>
      <c r="W187" s="214" t="s"/>
      <c r="X187" s="214" t="s"/>
    </row>
    <row r="188" spans="1:25" s="862" customFormat="true" ht="15" customHeight="true">
      <c r="A188" s="212" t="s"/>
      <c r="B188" s="228" t="s">
        <v>170</v>
      </c>
      <c r="C188" s="228" t="s">
        <v>2057</v>
      </c>
      <c r="D188" s="228" t="s">
        <v>176</v>
      </c>
      <c r="E188" s="228" t="s">
        <v>792</v>
      </c>
      <c r="F188" s="227" t="s">
        <v>2494</v>
      </c>
      <c r="G188" s="229" t="s">
        <v>2495</v>
      </c>
      <c r="H188" s="260" t="s">
        <v>174</v>
      </c>
      <c r="I188" s="253">
        <v>2</v>
      </c>
      <c r="J188" s="228" t="s">
        <v>184</v>
      </c>
      <c r="K188" s="228" t="s"/>
      <c r="L188" s="228" t="s"/>
      <c r="M188" s="228" t="s">
        <v>176</v>
      </c>
      <c r="N188" s="228" t="s">
        <v>2480</v>
      </c>
      <c r="O188" s="213" t="s">
        <v>2041</v>
      </c>
      <c r="P188" s="227" t="s"/>
      <c r="Q188" s="222" t="s">
        <v>2496</v>
      </c>
      <c r="R188" s="227" t="s">
        <v>2497</v>
      </c>
      <c r="S188" s="227" t="s"/>
      <c r="T188" s="227" t="s">
        <v>2498</v>
      </c>
      <c r="U188" s="227" t="s">
        <v>2498</v>
      </c>
      <c r="V188" s="227" t="s">
        <v>2499</v>
      </c>
      <c r="W188" s="228" t="s"/>
      <c r="X188" s="228" t="s"/>
      <c r="Y188" s="230" t="s"/>
    </row>
    <row r="189" spans="1:25" s="116" customFormat="true">
      <c r="A189" s="212" t="s"/>
      <c r="B189" s="214" t="s">
        <v>15</v>
      </c>
      <c r="C189" s="214" t="s">
        <v>2057</v>
      </c>
      <c r="D189" s="214" t="s">
        <v>176</v>
      </c>
      <c r="E189" s="214" t="s">
        <v>792</v>
      </c>
      <c r="F189" s="215" t="s">
        <v>2500</v>
      </c>
      <c r="G189" s="215" t="s">
        <v>2501</v>
      </c>
      <c r="H189" s="248" t="s">
        <v>174</v>
      </c>
      <c r="I189" s="225">
        <v>2</v>
      </c>
      <c r="J189" s="214" t="s">
        <v>184</v>
      </c>
      <c r="K189" s="214" t="s">
        <v>2020</v>
      </c>
      <c r="L189" s="214" t="s">
        <v>2479</v>
      </c>
      <c r="M189" s="228" t="s">
        <v>176</v>
      </c>
      <c r="N189" s="214" t="s">
        <v>2480</v>
      </c>
      <c r="O189" s="213" t="s">
        <v>2041</v>
      </c>
      <c r="P189" s="213" t="s"/>
      <c r="Q189" s="95" t="s">
        <v>2502</v>
      </c>
      <c r="R189" s="213" t="s">
        <v>2503</v>
      </c>
      <c r="S189" s="213" t="s"/>
      <c r="T189" s="213" t="s">
        <v>2504</v>
      </c>
      <c r="U189" s="213" t="s">
        <v>2504</v>
      </c>
      <c r="V189" s="213" t="s">
        <v>2505</v>
      </c>
      <c r="W189" s="214" t="s"/>
      <c r="X189" s="214" t="s"/>
      <c r="Y189" s="221" t="s"/>
    </row>
    <row r="190" spans="1:25" s="116" customFormat="true">
      <c r="A190" s="212" t="s"/>
      <c r="B190" s="214" t="s">
        <v>15</v>
      </c>
      <c r="C190" s="214" t="s">
        <v>2057</v>
      </c>
      <c r="D190" s="214" t="s">
        <v>196</v>
      </c>
      <c r="E190" s="214" t="s">
        <v>792</v>
      </c>
      <c r="F190" s="213" t="s">
        <v>2506</v>
      </c>
      <c r="G190" s="215" t="s">
        <v>2507</v>
      </c>
      <c r="H190" s="248" t="s">
        <v>195</v>
      </c>
      <c r="I190" s="225">
        <v>2</v>
      </c>
      <c r="J190" s="214" t="s">
        <v>184</v>
      </c>
      <c r="K190" s="214" t="s">
        <v>2020</v>
      </c>
      <c r="L190" s="214" t="s">
        <v>2479</v>
      </c>
      <c r="M190" s="214" t="s">
        <v>196</v>
      </c>
      <c r="N190" s="214" t="s">
        <v>2480</v>
      </c>
      <c r="O190" s="213" t="s">
        <v>2041</v>
      </c>
      <c r="P190" s="213" t="s"/>
      <c r="Q190" s="95" t="s">
        <v>2508</v>
      </c>
      <c r="R190" s="213" t="s"/>
      <c r="S190" s="213" t="s"/>
      <c r="T190" s="213" t="s">
        <v>2508</v>
      </c>
      <c r="U190" s="213" t="s">
        <v>2508</v>
      </c>
      <c r="V190" s="213" t="s">
        <v>2508</v>
      </c>
      <c r="W190" s="214" t="s"/>
      <c r="X190" s="214" t="s"/>
      <c r="Y190" s="221" t="s"/>
    </row>
    <row r="191" spans="1:25" s="116" customFormat="true">
      <c r="A191" s="212" t="s"/>
      <c r="B191" s="214" t="s">
        <v>15</v>
      </c>
      <c r="C191" s="214" t="s">
        <v>2057</v>
      </c>
      <c r="D191" s="214" t="s">
        <v>253</v>
      </c>
      <c r="E191" s="214" t="s">
        <v>792</v>
      </c>
      <c r="F191" s="214" t="s">
        <v>2509</v>
      </c>
      <c r="G191" s="223" t="s">
        <v>251</v>
      </c>
      <c r="H191" s="248" t="s">
        <v>195</v>
      </c>
      <c r="I191" s="225">
        <v>2</v>
      </c>
      <c r="J191" s="214" t="s">
        <v>184</v>
      </c>
      <c r="K191" s="214" t="s">
        <v>2020</v>
      </c>
      <c r="L191" s="214" t="s">
        <v>2479</v>
      </c>
      <c r="M191" s="214" t="s">
        <v>253</v>
      </c>
      <c r="N191" s="214" t="s">
        <v>2480</v>
      </c>
      <c r="O191" s="213" t="s">
        <v>2041</v>
      </c>
      <c r="P191" s="213" t="s"/>
      <c r="Q191" s="95" t="s">
        <v>2510</v>
      </c>
      <c r="R191" s="213" t="s"/>
      <c r="S191" s="213" t="s"/>
      <c r="T191" s="213" t="s">
        <v>2510</v>
      </c>
      <c r="U191" s="213" t="s">
        <v>2510</v>
      </c>
      <c r="V191" s="213" t="s">
        <v>2510</v>
      </c>
      <c r="W191" s="214" t="s"/>
      <c r="X191" s="214" t="s"/>
      <c r="Y191" s="221" t="s"/>
    </row>
    <row r="192" spans="1:25" s="116" customFormat="true">
      <c r="A192" s="212" t="s"/>
      <c r="B192" s="214" t="s">
        <v>15</v>
      </c>
      <c r="C192" s="214" t="s">
        <v>2057</v>
      </c>
      <c r="D192" s="214" t="s">
        <v>257</v>
      </c>
      <c r="E192" s="214" t="s">
        <v>792</v>
      </c>
      <c r="F192" s="213" t="s">
        <v>2511</v>
      </c>
      <c r="G192" s="215" t="s">
        <v>255</v>
      </c>
      <c r="H192" s="248" t="s">
        <v>195</v>
      </c>
      <c r="I192" s="225">
        <v>2</v>
      </c>
      <c r="J192" s="214" t="s">
        <v>184</v>
      </c>
      <c r="K192" s="214" t="s">
        <v>2020</v>
      </c>
      <c r="L192" s="214" t="s">
        <v>2479</v>
      </c>
      <c r="M192" s="214" t="s">
        <v>257</v>
      </c>
      <c r="N192" s="214" t="s">
        <v>2480</v>
      </c>
      <c r="O192" s="213" t="s">
        <v>2041</v>
      </c>
      <c r="P192" s="213" t="s"/>
      <c r="Q192" s="95" t="s">
        <v>2512</v>
      </c>
      <c r="R192" s="213" t="s"/>
      <c r="S192" s="213" t="s"/>
      <c r="T192" s="213" t="s">
        <v>2512</v>
      </c>
      <c r="U192" s="213" t="s">
        <v>2512</v>
      </c>
      <c r="V192" s="213" t="s">
        <v>2512</v>
      </c>
      <c r="W192" s="214" t="s"/>
      <c r="X192" s="214" t="s"/>
      <c r="Y192" s="221" t="s"/>
    </row>
    <row r="193" spans="1:25" s="116" customFormat="true">
      <c r="A193" s="212" t="s"/>
      <c r="B193" s="214" t="s">
        <v>15</v>
      </c>
      <c r="C193" s="214" t="s">
        <v>2057</v>
      </c>
      <c r="D193" s="214" t="s">
        <v>261</v>
      </c>
      <c r="E193" s="214" t="s">
        <v>792</v>
      </c>
      <c r="F193" s="213" t="s">
        <v>2513</v>
      </c>
      <c r="G193" s="215" t="s">
        <v>259</v>
      </c>
      <c r="H193" s="248" t="s">
        <v>195</v>
      </c>
      <c r="I193" s="225">
        <v>2</v>
      </c>
      <c r="J193" s="214" t="s">
        <v>184</v>
      </c>
      <c r="K193" s="214" t="s">
        <v>2020</v>
      </c>
      <c r="L193" s="214" t="s">
        <v>2479</v>
      </c>
      <c r="M193" s="214" t="s">
        <v>261</v>
      </c>
      <c r="N193" s="214" t="s">
        <v>2480</v>
      </c>
      <c r="O193" s="213" t="s">
        <v>2041</v>
      </c>
      <c r="P193" s="213" t="s"/>
      <c r="Q193" s="95" t="s">
        <v>2514</v>
      </c>
      <c r="R193" s="213" t="s"/>
      <c r="S193" s="213" t="s"/>
      <c r="T193" s="213" t="s">
        <v>2514</v>
      </c>
      <c r="U193" s="213" t="s">
        <v>2514</v>
      </c>
      <c r="V193" s="213" t="s">
        <v>2514</v>
      </c>
      <c r="W193" s="214" t="s"/>
      <c r="X193" s="214" t="s"/>
      <c r="Y193" s="221" t="s"/>
    </row>
    <row r="194" spans="1:25" s="116" customFormat="true">
      <c r="A194" s="212" t="s">
        <v>2252</v>
      </c>
      <c r="B194" s="214" t="s">
        <v>15</v>
      </c>
      <c r="C194" s="214" t="s">
        <v>2057</v>
      </c>
      <c r="D194" s="214" t="s">
        <v>2117</v>
      </c>
      <c r="E194" s="214" t="s">
        <v>792</v>
      </c>
      <c r="F194" s="213" t="s">
        <v>2515</v>
      </c>
      <c r="G194" s="215" t="s">
        <v>2516</v>
      </c>
      <c r="H194" s="261" t="s">
        <v>195</v>
      </c>
      <c r="I194" s="225">
        <v>2</v>
      </c>
      <c r="J194" s="214" t="s">
        <v>184</v>
      </c>
      <c r="K194" s="214" t="s">
        <v>2020</v>
      </c>
      <c r="L194" s="214" t="s">
        <v>2479</v>
      </c>
      <c r="M194" s="214" t="s">
        <v>265</v>
      </c>
      <c r="N194" s="214" t="s">
        <v>2480</v>
      </c>
      <c r="O194" s="213" t="s">
        <v>2041</v>
      </c>
      <c r="P194" s="213" t="s"/>
      <c r="Q194" s="95" t="s">
        <v>2517</v>
      </c>
      <c r="R194" s="213" t="s"/>
      <c r="S194" s="213" t="s">
        <v>2518</v>
      </c>
      <c r="T194" s="213" t="s">
        <v>2519</v>
      </c>
      <c r="U194" s="213" t="s">
        <v>2520</v>
      </c>
      <c r="V194" s="213" t="s">
        <v>2519</v>
      </c>
      <c r="W194" s="214" t="s"/>
      <c r="X194" s="214" t="s"/>
      <c r="Y194" s="221" t="s"/>
    </row>
    <row r="195" spans="1:25" s="116" customFormat="true">
      <c r="A195" s="212" t="s">
        <v>2252</v>
      </c>
      <c r="B195" s="214" t="s">
        <v>15</v>
      </c>
      <c r="C195" s="214" t="s">
        <v>2057</v>
      </c>
      <c r="D195" s="214" t="s">
        <v>2162</v>
      </c>
      <c r="E195" s="214" t="s">
        <v>792</v>
      </c>
      <c r="F195" s="213" t="s">
        <v>2521</v>
      </c>
      <c r="G195" s="215" t="s">
        <v>2522</v>
      </c>
      <c r="H195" s="261" t="s">
        <v>195</v>
      </c>
      <c r="I195" s="225">
        <v>2</v>
      </c>
      <c r="J195" s="214" t="s">
        <v>184</v>
      </c>
      <c r="K195" s="214" t="s">
        <v>2020</v>
      </c>
      <c r="L195" s="214" t="s">
        <v>2479</v>
      </c>
      <c r="M195" s="214" t="s">
        <v>270</v>
      </c>
      <c r="N195" s="214" t="s">
        <v>2480</v>
      </c>
      <c r="O195" s="213" t="s">
        <v>2041</v>
      </c>
      <c r="P195" s="213" t="s"/>
      <c r="Q195" s="95" t="s">
        <v>2523</v>
      </c>
      <c r="R195" s="213" t="s"/>
      <c r="S195" s="213" t="s"/>
      <c r="T195" s="213" t="s">
        <v>2523</v>
      </c>
      <c r="U195" s="213" t="s">
        <v>2523</v>
      </c>
      <c r="V195" s="213" t="s">
        <v>2523</v>
      </c>
      <c r="W195" s="214" t="s"/>
      <c r="X195" s="214" t="s"/>
      <c r="Y195" s="221" t="s"/>
    </row>
    <row r="196" spans="1:25" s="116" customFormat="true">
      <c r="A196" s="212" t="s">
        <v>2252</v>
      </c>
      <c r="B196" s="214" t="s">
        <v>15</v>
      </c>
      <c r="C196" s="214" t="s">
        <v>2057</v>
      </c>
      <c r="D196" s="214" t="s">
        <v>2182</v>
      </c>
      <c r="E196" s="214" t="s">
        <v>792</v>
      </c>
      <c r="F196" s="213" t="s">
        <v>2452</v>
      </c>
      <c r="G196" s="215" t="s">
        <v>2524</v>
      </c>
      <c r="H196" s="261" t="s">
        <v>195</v>
      </c>
      <c r="I196" s="225">
        <v>2</v>
      </c>
      <c r="J196" s="214" t="s">
        <v>184</v>
      </c>
      <c r="K196" s="214" t="s">
        <v>2020</v>
      </c>
      <c r="L196" s="214" t="s">
        <v>2479</v>
      </c>
      <c r="M196" s="214" t="s">
        <v>276</v>
      </c>
      <c r="N196" s="214" t="s">
        <v>2480</v>
      </c>
      <c r="O196" s="213" t="s">
        <v>2041</v>
      </c>
      <c r="P196" s="213" t="s"/>
      <c r="Q196" s="95" t="s">
        <v>2456</v>
      </c>
      <c r="R196" s="213" t="s"/>
      <c r="S196" s="213" t="s"/>
      <c r="T196" s="213" t="s">
        <v>2456</v>
      </c>
      <c r="U196" s="213" t="s">
        <v>2456</v>
      </c>
      <c r="V196" s="213" t="s">
        <v>2456</v>
      </c>
      <c r="W196" s="214" t="s"/>
      <c r="X196" s="214" t="s"/>
      <c r="Y196" s="221" t="s"/>
    </row>
    <row r="197" spans="1:24" ht="15" customHeight="true">
      <c r="A197" s="212" t="s"/>
      <c r="B197" s="214" t="s">
        <v>15</v>
      </c>
      <c r="C197" s="214" t="s">
        <v>582</v>
      </c>
      <c r="D197" s="214" t="s">
        <v>2074</v>
      </c>
      <c r="E197" s="214" t="s">
        <v>792</v>
      </c>
      <c r="F197" s="213" t="s">
        <v>2508</v>
      </c>
      <c r="G197" s="215" t="s">
        <v>796</v>
      </c>
      <c r="H197" s="261" t="s">
        <v>798</v>
      </c>
      <c r="I197" s="225">
        <v>2</v>
      </c>
      <c r="J197" s="262" t="s"/>
      <c r="K197" s="214" t="s"/>
      <c r="L197" s="214" t="s"/>
      <c r="M197" s="214" t="s"/>
      <c r="N197" s="214" t="s">
        <v>2480</v>
      </c>
      <c r="O197" s="225" t="s">
        <v>2081</v>
      </c>
      <c r="P197" s="213" t="s"/>
      <c r="Q197" s="95" t="s">
        <v>2508</v>
      </c>
      <c r="R197" s="213" t="s"/>
      <c r="S197" s="213" t="s"/>
      <c r="T197" s="213" t="s"/>
      <c r="U197" s="213" t="s">
        <v>2508</v>
      </c>
      <c r="V197" s="213" t="s">
        <v>2508</v>
      </c>
      <c r="W197" s="214" t="s"/>
      <c r="X197" s="214" t="s"/>
    </row>
    <row r="198" spans="1:24" ht="15" customHeight="true">
      <c r="A198" s="212" t="s"/>
      <c r="B198" s="214" t="s">
        <v>15</v>
      </c>
      <c r="C198" s="214" t="s">
        <v>582</v>
      </c>
      <c r="D198" s="214" t="s">
        <v>2074</v>
      </c>
      <c r="E198" s="214" t="s">
        <v>792</v>
      </c>
      <c r="F198" s="213" t="s">
        <v>2079</v>
      </c>
      <c r="G198" s="215" t="s">
        <v>799</v>
      </c>
      <c r="H198" s="225" t="s">
        <v>613</v>
      </c>
      <c r="I198" s="225">
        <v>2</v>
      </c>
      <c r="J198" s="262" t="s"/>
      <c r="K198" s="214" t="s"/>
      <c r="L198" s="214" t="s"/>
      <c r="M198" s="214" t="s"/>
      <c r="N198" s="214" t="s">
        <v>2480</v>
      </c>
      <c r="O198" s="225" t="s">
        <v>2081</v>
      </c>
      <c r="P198" s="213" t="s"/>
      <c r="Q198" s="95" t="s">
        <v>2079</v>
      </c>
      <c r="R198" s="213" t="s"/>
      <c r="S198" s="213" t="s"/>
      <c r="T198" s="213" t="s"/>
      <c r="U198" s="213" t="s">
        <v>2525</v>
      </c>
      <c r="V198" s="213" t="s">
        <v>2525</v>
      </c>
      <c r="W198" s="214" t="s"/>
      <c r="X198" s="214" t="s"/>
    </row>
    <row r="199" spans="1:24" ht="15" customHeight="true">
      <c r="A199" s="212" t="s"/>
      <c r="B199" s="214" t="s">
        <v>15</v>
      </c>
      <c r="C199" s="214" t="s">
        <v>582</v>
      </c>
      <c r="D199" s="214" t="s">
        <v>2074</v>
      </c>
      <c r="E199" s="214" t="s">
        <v>792</v>
      </c>
      <c r="F199" s="213" t="s">
        <v>2526</v>
      </c>
      <c r="G199" s="215" t="s">
        <v>801</v>
      </c>
      <c r="H199" s="225" t="s">
        <v>2527</v>
      </c>
      <c r="I199" s="225">
        <v>2</v>
      </c>
      <c r="J199" s="262" t="s"/>
      <c r="K199" s="214" t="s"/>
      <c r="L199" s="214" t="s"/>
      <c r="M199" s="214" t="s"/>
      <c r="N199" s="214" t="s">
        <v>2480</v>
      </c>
      <c r="O199" s="225" t="s">
        <v>2081</v>
      </c>
      <c r="P199" s="213" t="s"/>
      <c r="Q199" s="95" t="s">
        <v>2526</v>
      </c>
      <c r="R199" s="213" t="s"/>
      <c r="S199" s="213" t="s"/>
      <c r="T199" s="213" t="s"/>
      <c r="U199" s="213" t="s">
        <v>2526</v>
      </c>
      <c r="V199" s="213" t="s">
        <v>2526</v>
      </c>
      <c r="W199" s="214" t="s"/>
      <c r="X199" s="214" t="s"/>
    </row>
    <row r="200" spans="1:24" ht="15" customHeight="true">
      <c r="A200" s="212" t="s"/>
      <c r="B200" s="214" t="s">
        <v>15</v>
      </c>
      <c r="C200" s="214" t="s">
        <v>582</v>
      </c>
      <c r="D200" s="214" t="s">
        <v>2074</v>
      </c>
      <c r="E200" s="214" t="s">
        <v>792</v>
      </c>
      <c r="F200" s="213" t="s">
        <v>2528</v>
      </c>
      <c r="G200" s="215" t="s">
        <v>804</v>
      </c>
      <c r="H200" s="225" t="s">
        <v>806</v>
      </c>
      <c r="I200" s="225">
        <v>2</v>
      </c>
      <c r="J200" s="262" t="s"/>
      <c r="K200" s="214" t="s"/>
      <c r="L200" s="214" t="s"/>
      <c r="M200" s="214" t="s"/>
      <c r="N200" s="214" t="s">
        <v>2480</v>
      </c>
      <c r="O200" s="225" t="s">
        <v>2081</v>
      </c>
      <c r="P200" s="213" t="s"/>
      <c r="Q200" s="95" t="s">
        <v>2528</v>
      </c>
      <c r="R200" s="213" t="s"/>
      <c r="S200" s="213" t="s"/>
      <c r="T200" s="213" t="s"/>
      <c r="U200" s="213" t="s">
        <v>2528</v>
      </c>
      <c r="V200" s="213" t="s">
        <v>2528</v>
      </c>
      <c r="W200" s="214" t="s"/>
      <c r="X200" s="214" t="s"/>
    </row>
    <row r="201" spans="1:24" ht="15" customHeight="true">
      <c r="A201" s="212" t="s"/>
      <c r="B201" s="214" t="s">
        <v>15</v>
      </c>
      <c r="C201" s="214" t="s">
        <v>582</v>
      </c>
      <c r="D201" s="214" t="s">
        <v>2074</v>
      </c>
      <c r="E201" s="214" t="s">
        <v>792</v>
      </c>
      <c r="F201" s="213" t="s">
        <v>2529</v>
      </c>
      <c r="G201" s="215" t="s">
        <v>807</v>
      </c>
      <c r="H201" s="225" t="s">
        <v>61</v>
      </c>
      <c r="I201" s="225">
        <v>2</v>
      </c>
      <c r="J201" s="262" t="s"/>
      <c r="K201" s="214" t="s"/>
      <c r="L201" s="214" t="s"/>
      <c r="M201" s="214" t="s"/>
      <c r="N201" s="214" t="s">
        <v>2480</v>
      </c>
      <c r="O201" s="225" t="s">
        <v>2081</v>
      </c>
      <c r="P201" s="213" t="s"/>
      <c r="Q201" s="95" t="s">
        <v>2529</v>
      </c>
      <c r="R201" s="213" t="s"/>
      <c r="S201" s="213" t="s"/>
      <c r="T201" s="213" t="s"/>
      <c r="U201" s="213" t="s">
        <v>2530</v>
      </c>
      <c r="V201" s="213" t="s">
        <v>2530</v>
      </c>
      <c r="W201" s="214" t="s"/>
      <c r="X201" s="214" t="s"/>
    </row>
    <row r="202" spans="1:24" ht="15" customHeight="true">
      <c r="A202" s="212" t="s"/>
      <c r="B202" s="214" t="s">
        <v>15</v>
      </c>
      <c r="C202" s="214" t="s">
        <v>582</v>
      </c>
      <c r="D202" s="214" t="s">
        <v>19</v>
      </c>
      <c r="E202" s="214" t="s">
        <v>2531</v>
      </c>
      <c r="F202" s="213" t="s">
        <v>2532</v>
      </c>
      <c r="G202" s="215" t="s">
        <v>2533</v>
      </c>
      <c r="H202" s="261" t="s">
        <v>195</v>
      </c>
      <c r="I202" s="225">
        <v>2</v>
      </c>
      <c r="J202" s="262" t="s">
        <v>175</v>
      </c>
      <c r="K202" s="214" t="s">
        <v>2020</v>
      </c>
      <c r="L202" s="214" t="s">
        <v>2534</v>
      </c>
      <c r="M202" s="214" t="s"/>
      <c r="N202" s="214" t="s">
        <v>2480</v>
      </c>
      <c r="O202" s="214" t="s">
        <v>2041</v>
      </c>
      <c r="P202" s="213" t="s"/>
      <c r="Q202" s="95" t="s">
        <v>2535</v>
      </c>
      <c r="R202" s="213" t="s"/>
      <c r="S202" s="213" t="s"/>
      <c r="T202" s="213" t="s">
        <v>2536</v>
      </c>
      <c r="U202" s="213" t="s">
        <v>2536</v>
      </c>
      <c r="V202" s="213" t="s">
        <v>2536</v>
      </c>
      <c r="W202" s="214" t="s"/>
      <c r="X202" s="214" t="s"/>
    </row>
    <row r="203" spans="1:25" s="116" customFormat="true">
      <c r="A203" s="212" t="s"/>
      <c r="B203" s="214" t="s">
        <v>15</v>
      </c>
      <c r="C203" s="214" t="s">
        <v>2057</v>
      </c>
      <c r="D203" s="214" t="s">
        <v>176</v>
      </c>
      <c r="E203" s="214" t="s">
        <v>2531</v>
      </c>
      <c r="F203" s="213" t="s">
        <v>2537</v>
      </c>
      <c r="G203" s="215" t="s">
        <v>2538</v>
      </c>
      <c r="H203" s="248" t="s">
        <v>174</v>
      </c>
      <c r="I203" s="225">
        <v>2</v>
      </c>
      <c r="J203" s="214" t="s">
        <v>184</v>
      </c>
      <c r="K203" s="214" t="s">
        <v>2020</v>
      </c>
      <c r="L203" s="214" t="s">
        <v>2534</v>
      </c>
      <c r="M203" s="214" t="s">
        <v>176</v>
      </c>
      <c r="N203" s="214" t="s">
        <v>2480</v>
      </c>
      <c r="O203" s="214" t="s">
        <v>2041</v>
      </c>
      <c r="P203" s="213" t="s"/>
      <c r="Q203" s="95" t="s">
        <v>2539</v>
      </c>
      <c r="R203" s="213" t="s"/>
      <c r="S203" s="213" t="s"/>
      <c r="T203" s="213" t="s">
        <v>2539</v>
      </c>
      <c r="U203" s="213" t="s">
        <v>2539</v>
      </c>
      <c r="V203" s="213" t="s">
        <v>2539</v>
      </c>
      <c r="W203" s="214" t="s"/>
      <c r="X203" s="214" t="s"/>
      <c r="Y203" s="221" t="s"/>
    </row>
    <row r="204" spans="1:25" s="59" customFormat="true">
      <c r="A204" s="263" t="s">
        <v>2073</v>
      </c>
      <c r="B204" s="228" t="s">
        <v>15</v>
      </c>
      <c r="C204" s="228" t="s">
        <v>2057</v>
      </c>
      <c r="D204" s="228" t="s">
        <v>253</v>
      </c>
      <c r="E204" s="228" t="s">
        <v>2531</v>
      </c>
      <c r="F204" s="227" t="s"/>
      <c r="G204" s="229" t="s">
        <v>2540</v>
      </c>
      <c r="H204" s="261" t="s">
        <v>195</v>
      </c>
      <c r="I204" s="225">
        <v>2</v>
      </c>
      <c r="J204" s="264" t="s"/>
      <c r="K204" s="228" t="s"/>
      <c r="L204" s="228" t="s"/>
      <c r="M204" s="228" t="s"/>
      <c r="N204" s="214" t="s">
        <v>2480</v>
      </c>
      <c r="O204" s="228" t="s">
        <v>2041</v>
      </c>
      <c r="P204" s="227" t="s"/>
      <c r="Q204" s="222" t="s">
        <v>2541</v>
      </c>
      <c r="R204" s="230" t="s"/>
      <c r="S204" s="227" t="s"/>
      <c r="T204" s="227" t="s"/>
      <c r="U204" s="227" t="s"/>
      <c r="V204" s="228" t="s"/>
      <c r="W204" s="228" t="s"/>
      <c r="X204" s="228" t="s"/>
      <c r="Y204" s="230" t="s"/>
    </row>
    <row r="205" spans="1:25" s="116" customFormat="true">
      <c r="A205" s="212" t="s"/>
      <c r="B205" s="214" t="s">
        <v>15</v>
      </c>
      <c r="C205" s="214" t="s">
        <v>2057</v>
      </c>
      <c r="D205" s="214" t="s">
        <v>196</v>
      </c>
      <c r="E205" s="214" t="s">
        <v>2531</v>
      </c>
      <c r="F205" s="213" t="s">
        <v>2542</v>
      </c>
      <c r="G205" s="215" t="s">
        <v>2543</v>
      </c>
      <c r="H205" s="261" t="s">
        <v>195</v>
      </c>
      <c r="I205" s="225">
        <v>2</v>
      </c>
      <c r="J205" s="214" t="s">
        <v>184</v>
      </c>
      <c r="K205" s="214" t="s">
        <v>2020</v>
      </c>
      <c r="L205" s="214" t="s">
        <v>2534</v>
      </c>
      <c r="M205" s="214" t="s">
        <v>2064</v>
      </c>
      <c r="N205" s="214" t="s">
        <v>2480</v>
      </c>
      <c r="O205" s="214" t="s">
        <v>2041</v>
      </c>
      <c r="P205" s="213" t="s"/>
      <c r="Q205" s="95" t="s">
        <v>2544</v>
      </c>
      <c r="R205" s="213" t="s"/>
      <c r="S205" s="213" t="s"/>
      <c r="T205" s="213" t="s">
        <v>2544</v>
      </c>
      <c r="U205" s="213" t="s">
        <v>2544</v>
      </c>
      <c r="V205" s="213" t="s">
        <v>2544</v>
      </c>
      <c r="W205" s="214" t="s"/>
      <c r="X205" s="214" t="s"/>
      <c r="Y205" s="221" t="s"/>
    </row>
    <row r="206" spans="1:25" s="59" customFormat="true">
      <c r="A206" s="212" t="s">
        <v>2073</v>
      </c>
      <c r="B206" s="228" t="s">
        <v>15</v>
      </c>
      <c r="C206" s="228" t="s">
        <v>2057</v>
      </c>
      <c r="D206" s="228" t="s">
        <v>253</v>
      </c>
      <c r="E206" s="228" t="s">
        <v>2531</v>
      </c>
      <c r="F206" s="227" t="s"/>
      <c r="G206" s="229" t="s">
        <v>2540</v>
      </c>
      <c r="H206" s="261" t="s">
        <v>195</v>
      </c>
      <c r="I206" s="225">
        <v>2</v>
      </c>
      <c r="J206" s="264" t="s"/>
      <c r="K206" s="228" t="s"/>
      <c r="L206" s="228" t="s"/>
      <c r="M206" s="228" t="s"/>
      <c r="N206" s="214" t="s">
        <v>2480</v>
      </c>
      <c r="O206" s="228" t="s">
        <v>2041</v>
      </c>
      <c r="P206" s="227" t="s"/>
      <c r="Q206" s="222" t="s">
        <v>2242</v>
      </c>
      <c r="R206" s="227" t="s"/>
      <c r="S206" s="227" t="s"/>
      <c r="T206" s="227" t="s"/>
      <c r="U206" s="227" t="s"/>
      <c r="V206" s="227" t="s"/>
      <c r="W206" s="228" t="s"/>
      <c r="X206" s="228" t="s"/>
      <c r="Y206" s="230" t="s"/>
    </row>
    <row r="207" spans="1:25" s="116" customFormat="true">
      <c r="A207" s="212" t="s"/>
      <c r="B207" s="214" t="s">
        <v>15</v>
      </c>
      <c r="C207" s="214" t="s">
        <v>2057</v>
      </c>
      <c r="D207" s="214" t="s">
        <v>257</v>
      </c>
      <c r="E207" s="214" t="s">
        <v>2531</v>
      </c>
      <c r="F207" s="213" t="s">
        <v>2545</v>
      </c>
      <c r="G207" s="215" t="s">
        <v>2546</v>
      </c>
      <c r="H207" s="261" t="s">
        <v>195</v>
      </c>
      <c r="I207" s="225">
        <v>2</v>
      </c>
      <c r="J207" s="214" t="s">
        <v>184</v>
      </c>
      <c r="K207" s="214" t="s">
        <v>2020</v>
      </c>
      <c r="L207" s="214" t="s">
        <v>2534</v>
      </c>
      <c r="M207" s="214" t="s">
        <v>257</v>
      </c>
      <c r="N207" s="214" t="s">
        <v>2480</v>
      </c>
      <c r="O207" s="214" t="s">
        <v>2041</v>
      </c>
      <c r="P207" s="213" t="s"/>
      <c r="Q207" s="95" t="s">
        <v>2547</v>
      </c>
      <c r="R207" s="213" t="s"/>
      <c r="S207" s="213" t="s"/>
      <c r="T207" s="213" t="s">
        <v>2547</v>
      </c>
      <c r="U207" s="213" t="s">
        <v>2547</v>
      </c>
      <c r="V207" s="213" t="s">
        <v>2547</v>
      </c>
      <c r="W207" s="214" t="s"/>
      <c r="X207" s="214" t="s"/>
      <c r="Y207" s="221" t="s"/>
    </row>
    <row r="208" spans="1:25" s="116" customFormat="true">
      <c r="A208" s="212" t="s"/>
      <c r="B208" s="214" t="s">
        <v>15</v>
      </c>
      <c r="C208" s="214" t="s">
        <v>2057</v>
      </c>
      <c r="D208" s="214" t="s">
        <v>261</v>
      </c>
      <c r="E208" s="214" t="s">
        <v>2531</v>
      </c>
      <c r="F208" s="213" t="s">
        <v>2548</v>
      </c>
      <c r="G208" s="215" t="s">
        <v>2549</v>
      </c>
      <c r="H208" s="261" t="s">
        <v>195</v>
      </c>
      <c r="I208" s="225">
        <v>2</v>
      </c>
      <c r="J208" s="214" t="s">
        <v>184</v>
      </c>
      <c r="K208" s="214" t="s">
        <v>2020</v>
      </c>
      <c r="L208" s="214" t="s">
        <v>2534</v>
      </c>
      <c r="M208" s="265" t="s">
        <v>261</v>
      </c>
      <c r="N208" s="214" t="s">
        <v>2480</v>
      </c>
      <c r="O208" s="214" t="s">
        <v>2041</v>
      </c>
      <c r="P208" s="213" t="s"/>
      <c r="Q208" s="95" t="s">
        <v>2550</v>
      </c>
      <c r="R208" s="213" t="s"/>
      <c r="S208" s="213" t="s"/>
      <c r="T208" s="213" t="s">
        <v>2550</v>
      </c>
      <c r="U208" s="213" t="s">
        <v>2550</v>
      </c>
      <c r="V208" s="213" t="s">
        <v>2550</v>
      </c>
      <c r="W208" s="214" t="s"/>
      <c r="X208" s="214" t="s"/>
      <c r="Y208" s="221" t="s"/>
    </row>
    <row r="209" spans="1:25" s="116" customFormat="true">
      <c r="A209" s="212" t="s">
        <v>2252</v>
      </c>
      <c r="B209" s="214" t="s">
        <v>15</v>
      </c>
      <c r="C209" s="214" t="s">
        <v>2057</v>
      </c>
      <c r="D209" s="214" t="s">
        <v>2117</v>
      </c>
      <c r="E209" s="214" t="s">
        <v>2531</v>
      </c>
      <c r="F209" s="213" t="s">
        <v>2551</v>
      </c>
      <c r="G209" s="215" t="s">
        <v>2552</v>
      </c>
      <c r="H209" s="261" t="s">
        <v>195</v>
      </c>
      <c r="I209" s="225">
        <v>2</v>
      </c>
      <c r="J209" s="214" t="s">
        <v>184</v>
      </c>
      <c r="K209" s="214" t="s">
        <v>2020</v>
      </c>
      <c r="L209" s="214" t="s">
        <v>2534</v>
      </c>
      <c r="M209" s="223" t="s">
        <v>265</v>
      </c>
      <c r="N209" s="214" t="s">
        <v>2480</v>
      </c>
      <c r="O209" s="214" t="s">
        <v>2041</v>
      </c>
      <c r="P209" s="213" t="s">
        <v>2041</v>
      </c>
      <c r="Q209" s="95" t="s">
        <v>6084</v>
      </c>
      <c r="R209" s="213" t="s">
        <v>2553</v>
      </c>
      <c r="S209" s="213" t="s">
        <v>2554</v>
      </c>
      <c r="T209" s="213" t="s"/>
      <c r="U209" s="213" t="s">
        <v>2554</v>
      </c>
      <c r="V209" s="213" t="s">
        <v>2555</v>
      </c>
      <c r="W209" s="214" t="s"/>
      <c r="X209" s="214" t="s"/>
      <c r="Y209" s="221" t="s"/>
    </row>
    <row r="210" spans="1:25" s="116" customFormat="true">
      <c r="A210" s="212" t="s">
        <v>374</v>
      </c>
      <c r="B210" s="214" t="s">
        <v>15</v>
      </c>
      <c r="C210" s="214" t="s">
        <v>2057</v>
      </c>
      <c r="D210" s="214" t="s">
        <v>2162</v>
      </c>
      <c r="E210" s="214" t="s">
        <v>2531</v>
      </c>
      <c r="F210" s="213" t="s">
        <v>2556</v>
      </c>
      <c r="G210" s="215" t="s">
        <v>2557</v>
      </c>
      <c r="H210" s="261" t="s">
        <v>195</v>
      </c>
      <c r="I210" s="225">
        <v>2</v>
      </c>
      <c r="J210" s="214" t="s">
        <v>184</v>
      </c>
      <c r="K210" s="214" t="s">
        <v>2020</v>
      </c>
      <c r="L210" s="214" t="s">
        <v>2534</v>
      </c>
      <c r="M210" s="214" t="s">
        <v>270</v>
      </c>
      <c r="N210" s="214" t="s">
        <v>2480</v>
      </c>
      <c r="O210" s="214" t="s">
        <v>2041</v>
      </c>
      <c r="P210" s="213" t="s"/>
      <c r="Q210" s="95" t="s">
        <v>2558</v>
      </c>
      <c r="R210" s="213" t="s">
        <v>2559</v>
      </c>
      <c r="S210" s="213" t="s">
        <v>2560</v>
      </c>
      <c r="T210" s="213" t="s"/>
      <c r="U210" s="213" t="s">
        <v>2560</v>
      </c>
      <c r="V210" s="213" t="s">
        <v>2561</v>
      </c>
      <c r="W210" s="214" t="s"/>
      <c r="X210" s="214" t="s"/>
      <c r="Y210" s="221" t="s"/>
    </row>
    <row r="211" spans="1:25" s="116" customFormat="true">
      <c r="A211" s="212" t="s">
        <v>374</v>
      </c>
      <c r="B211" s="214" t="s">
        <v>15</v>
      </c>
      <c r="C211" s="214" t="s">
        <v>2057</v>
      </c>
      <c r="D211" s="214" t="s">
        <v>2182</v>
      </c>
      <c r="E211" s="214" t="s">
        <v>2531</v>
      </c>
      <c r="F211" s="213" t="s">
        <v>2562</v>
      </c>
      <c r="G211" s="215" t="s">
        <v>2563</v>
      </c>
      <c r="H211" s="261" t="s">
        <v>195</v>
      </c>
      <c r="I211" s="225">
        <v>2</v>
      </c>
      <c r="J211" s="214" t="s">
        <v>184</v>
      </c>
      <c r="K211" s="214" t="s">
        <v>2020</v>
      </c>
      <c r="L211" s="214" t="s">
        <v>2534</v>
      </c>
      <c r="M211" s="214" t="s">
        <v>276</v>
      </c>
      <c r="N211" s="214" t="s">
        <v>2480</v>
      </c>
      <c r="O211" s="214" t="s">
        <v>2041</v>
      </c>
      <c r="P211" s="213" t="s"/>
      <c r="Q211" s="95" t="s">
        <v>2564</v>
      </c>
      <c r="R211" s="213" t="s">
        <v>2565</v>
      </c>
      <c r="S211" s="213" t="s">
        <v>2566</v>
      </c>
      <c r="T211" s="213" t="s"/>
      <c r="U211" s="213" t="s">
        <v>2566</v>
      </c>
      <c r="V211" s="213" t="s">
        <v>2567</v>
      </c>
      <c r="W211" s="214" t="s"/>
      <c r="X211" s="214" t="s"/>
      <c r="Y211" s="221" t="s"/>
    </row>
    <row r="212" spans="1:24" ht="15" customHeight="true">
      <c r="A212" s="212" t="s"/>
      <c r="B212" s="214" t="s">
        <v>15</v>
      </c>
      <c r="C212" s="214" t="s">
        <v>582</v>
      </c>
      <c r="D212" s="214" t="s">
        <v>2074</v>
      </c>
      <c r="E212" s="214" t="s">
        <v>2531</v>
      </c>
      <c r="F212" s="213" t="s">
        <v>2544</v>
      </c>
      <c r="G212" s="215" t="s">
        <v>796</v>
      </c>
      <c r="H212" s="261" t="s">
        <v>798</v>
      </c>
      <c r="I212" s="225">
        <v>2</v>
      </c>
      <c r="J212" s="262" t="s"/>
      <c r="K212" s="214" t="s"/>
      <c r="L212" s="214" t="s"/>
      <c r="M212" s="214" t="s"/>
      <c r="N212" s="214" t="s">
        <v>2480</v>
      </c>
      <c r="O212" s="225" t="s">
        <v>2081</v>
      </c>
      <c r="P212" s="213" t="s"/>
      <c r="Q212" s="95" t="s">
        <v>2544</v>
      </c>
      <c r="R212" s="213" t="s"/>
      <c r="S212" s="213" t="s"/>
      <c r="T212" s="213" t="s"/>
      <c r="U212" s="213" t="s">
        <v>2544</v>
      </c>
      <c r="V212" s="213" t="s">
        <v>2544</v>
      </c>
      <c r="W212" s="214" t="s"/>
      <c r="X212" s="214" t="s"/>
    </row>
    <row r="213" spans="1:24" ht="15" customHeight="true">
      <c r="A213" s="212" t="s"/>
      <c r="B213" s="214" t="s">
        <v>15</v>
      </c>
      <c r="C213" s="214" t="s">
        <v>582</v>
      </c>
      <c r="D213" s="214" t="s">
        <v>2074</v>
      </c>
      <c r="E213" s="214" t="s">
        <v>2531</v>
      </c>
      <c r="F213" s="213" t="s">
        <v>2568</v>
      </c>
      <c r="G213" s="215" t="s">
        <v>799</v>
      </c>
      <c r="H213" s="225" t="s">
        <v>613</v>
      </c>
      <c r="I213" s="225">
        <v>2</v>
      </c>
      <c r="J213" s="262" t="s"/>
      <c r="K213" s="214" t="s"/>
      <c r="L213" s="214" t="s"/>
      <c r="M213" s="214" t="s"/>
      <c r="N213" s="214" t="s">
        <v>2480</v>
      </c>
      <c r="O213" s="225" t="s">
        <v>2081</v>
      </c>
      <c r="P213" s="213" t="s"/>
      <c r="Q213" s="95" t="s">
        <v>2568</v>
      </c>
      <c r="R213" s="213" t="s"/>
      <c r="S213" s="213" t="s"/>
      <c r="T213" s="213" t="s"/>
      <c r="U213" s="213" t="s">
        <v>2568</v>
      </c>
      <c r="V213" s="213" t="s">
        <v>2568</v>
      </c>
      <c r="W213" s="214" t="s"/>
      <c r="X213" s="214" t="s"/>
    </row>
    <row r="214" spans="1:24" ht="15" customHeight="true">
      <c r="A214" s="212" t="s"/>
      <c r="B214" s="214" t="s">
        <v>15</v>
      </c>
      <c r="C214" s="214" t="s">
        <v>582</v>
      </c>
      <c r="D214" s="214" t="s">
        <v>2074</v>
      </c>
      <c r="E214" s="214" t="s">
        <v>2531</v>
      </c>
      <c r="F214" s="213" t="s">
        <v>2569</v>
      </c>
      <c r="G214" s="215" t="s">
        <v>801</v>
      </c>
      <c r="H214" s="225" t="s">
        <v>2527</v>
      </c>
      <c r="I214" s="225">
        <v>2</v>
      </c>
      <c r="J214" s="262" t="s"/>
      <c r="K214" s="214" t="s"/>
      <c r="L214" s="214" t="s"/>
      <c r="M214" s="214" t="s"/>
      <c r="N214" s="214" t="s">
        <v>2480</v>
      </c>
      <c r="O214" s="225" t="s">
        <v>2081</v>
      </c>
      <c r="P214" s="213" t="s"/>
      <c r="Q214" s="95" t="s">
        <v>2569</v>
      </c>
      <c r="R214" s="213" t="s"/>
      <c r="S214" s="213" t="s"/>
      <c r="T214" s="213" t="s"/>
      <c r="U214" s="213" t="s">
        <v>2569</v>
      </c>
      <c r="V214" s="213" t="s">
        <v>2569</v>
      </c>
      <c r="W214" s="214" t="s"/>
      <c r="X214" s="214" t="s"/>
    </row>
    <row r="215" spans="1:24" ht="15" customHeight="true">
      <c r="A215" s="212" t="s"/>
      <c r="B215" s="214" t="s">
        <v>15</v>
      </c>
      <c r="C215" s="214" t="s">
        <v>582</v>
      </c>
      <c r="D215" s="214" t="s">
        <v>2074</v>
      </c>
      <c r="E215" s="214" t="s">
        <v>2531</v>
      </c>
      <c r="F215" s="213" t="s">
        <v>2570</v>
      </c>
      <c r="G215" s="215" t="s">
        <v>804</v>
      </c>
      <c r="H215" s="225" t="s">
        <v>2571</v>
      </c>
      <c r="I215" s="225">
        <v>2</v>
      </c>
      <c r="J215" s="262" t="s"/>
      <c r="K215" s="214" t="s"/>
      <c r="L215" s="214" t="s"/>
      <c r="M215" s="214" t="s"/>
      <c r="N215" s="214" t="s">
        <v>2480</v>
      </c>
      <c r="O215" s="225" t="s">
        <v>2081</v>
      </c>
      <c r="P215" s="213" t="s"/>
      <c r="Q215" s="95" t="s">
        <v>2570</v>
      </c>
      <c r="R215" s="213" t="s"/>
      <c r="S215" s="213" t="s"/>
      <c r="T215" s="213" t="s"/>
      <c r="U215" s="213" t="s">
        <v>2570</v>
      </c>
      <c r="V215" s="213" t="s">
        <v>2570</v>
      </c>
      <c r="W215" s="214" t="s"/>
      <c r="X215" s="214" t="s"/>
    </row>
    <row r="216" spans="1:24" ht="15" customHeight="true">
      <c r="A216" s="212" t="s"/>
      <c r="B216" s="214" t="s">
        <v>15</v>
      </c>
      <c r="C216" s="214" t="s">
        <v>582</v>
      </c>
      <c r="D216" s="214" t="s">
        <v>2074</v>
      </c>
      <c r="E216" s="214" t="s">
        <v>2531</v>
      </c>
      <c r="F216" s="213" t="s">
        <v>2572</v>
      </c>
      <c r="G216" s="215" t="s">
        <v>807</v>
      </c>
      <c r="H216" s="225" t="s">
        <v>2571</v>
      </c>
      <c r="I216" s="225">
        <v>2</v>
      </c>
      <c r="J216" s="262" t="s"/>
      <c r="K216" s="214" t="s"/>
      <c r="L216" s="214" t="s"/>
      <c r="M216" s="214" t="s"/>
      <c r="N216" s="214" t="s">
        <v>2480</v>
      </c>
      <c r="O216" s="225" t="s">
        <v>2081</v>
      </c>
      <c r="P216" s="213" t="s"/>
      <c r="Q216" s="95" t="s">
        <v>2572</v>
      </c>
      <c r="R216" s="213" t="s"/>
      <c r="S216" s="213" t="s"/>
      <c r="T216" s="213" t="s"/>
      <c r="U216" s="213" t="s">
        <v>2572</v>
      </c>
      <c r="V216" s="213" t="s">
        <v>2572</v>
      </c>
      <c r="W216" s="214" t="s"/>
      <c r="X216" s="214" t="s"/>
    </row>
    <row r="217" spans="1:24" ht="15" customHeight="true">
      <c r="A217" s="212" t="s"/>
      <c r="B217" s="214" t="s">
        <v>15</v>
      </c>
      <c r="C217" s="214" t="s">
        <v>582</v>
      </c>
      <c r="D217" s="214" t="s">
        <v>25</v>
      </c>
      <c r="E217" s="214" t="s">
        <v>809</v>
      </c>
      <c r="F217" s="213" t="s">
        <v>2573</v>
      </c>
      <c r="G217" s="215" t="s">
        <v>28</v>
      </c>
      <c r="H217" s="261" t="s">
        <v>195</v>
      </c>
      <c r="I217" s="225">
        <v>2</v>
      </c>
      <c r="J217" s="262" t="s">
        <v>175</v>
      </c>
      <c r="K217" s="214" t="s">
        <v>2020</v>
      </c>
      <c r="L217" s="214" t="s">
        <v>2574</v>
      </c>
      <c r="M217" s="214" t="s"/>
      <c r="N217" s="214" t="s">
        <v>2480</v>
      </c>
      <c r="O217" s="214" t="s">
        <v>2041</v>
      </c>
      <c r="P217" s="213" t="s"/>
      <c r="Q217" s="95" t="s">
        <v>2573</v>
      </c>
      <c r="R217" s="213" t="s"/>
      <c r="S217" s="213" t="s"/>
      <c r="T217" s="213" t="s">
        <v>2573</v>
      </c>
      <c r="U217" s="213" t="s">
        <v>2573</v>
      </c>
      <c r="V217" s="213" t="s">
        <v>2573</v>
      </c>
      <c r="W217" s="214" t="s"/>
      <c r="X217" s="214" t="s"/>
    </row>
    <row r="218" spans="1:25" s="116" customFormat="true">
      <c r="A218" s="212" t="s"/>
      <c r="B218" s="214" t="s">
        <v>15</v>
      </c>
      <c r="C218" s="214" t="s">
        <v>2057</v>
      </c>
      <c r="D218" s="214" t="s">
        <v>176</v>
      </c>
      <c r="E218" s="214" t="s">
        <v>809</v>
      </c>
      <c r="F218" s="213" t="s">
        <v>2575</v>
      </c>
      <c r="G218" s="215" t="s">
        <v>279</v>
      </c>
      <c r="H218" s="248" t="s">
        <v>174</v>
      </c>
      <c r="I218" s="225">
        <v>2</v>
      </c>
      <c r="J218" s="214" t="s">
        <v>184</v>
      </c>
      <c r="K218" s="214" t="s">
        <v>2020</v>
      </c>
      <c r="L218" s="214" t="s">
        <v>2574</v>
      </c>
      <c r="M218" s="214" t="s">
        <v>176</v>
      </c>
      <c r="N218" s="214" t="s">
        <v>2480</v>
      </c>
      <c r="O218" s="214" t="s">
        <v>2041</v>
      </c>
      <c r="P218" s="213" t="s"/>
      <c r="Q218" s="95" t="s">
        <v>2576</v>
      </c>
      <c r="R218" s="221" t="s"/>
      <c r="S218" s="213" t="s"/>
      <c r="T218" s="213" t="s">
        <v>2577</v>
      </c>
      <c r="U218" s="213" t="s">
        <v>2578</v>
      </c>
      <c r="V218" s="214" t="s">
        <v>2577</v>
      </c>
      <c r="W218" s="214" t="s"/>
      <c r="X218" s="214" t="s">
        <v>2578</v>
      </c>
      <c r="Y218" s="221" t="s"/>
    </row>
    <row r="219" spans="1:25" s="116" customFormat="true">
      <c r="A219" s="212" t="s"/>
      <c r="B219" s="214" t="s">
        <v>15</v>
      </c>
      <c r="C219" s="214" t="s">
        <v>2057</v>
      </c>
      <c r="D219" s="214" t="s">
        <v>196</v>
      </c>
      <c r="E219" s="214" t="s">
        <v>809</v>
      </c>
      <c r="F219" s="215" t="s">
        <v>2579</v>
      </c>
      <c r="G219" s="215" t="s">
        <v>2580</v>
      </c>
      <c r="H219" s="261" t="s">
        <v>195</v>
      </c>
      <c r="I219" s="225">
        <v>2</v>
      </c>
      <c r="J219" s="214" t="s">
        <v>184</v>
      </c>
      <c r="K219" s="214" t="s">
        <v>2020</v>
      </c>
      <c r="L219" s="214" t="s">
        <v>2574</v>
      </c>
      <c r="M219" s="214" t="s">
        <v>2064</v>
      </c>
      <c r="N219" s="214" t="s">
        <v>2480</v>
      </c>
      <c r="O219" s="214" t="s">
        <v>2041</v>
      </c>
      <c r="P219" s="213" t="s"/>
      <c r="Q219" s="95" t="s">
        <v>2581</v>
      </c>
      <c r="R219" s="213" t="s"/>
      <c r="S219" s="213" t="s"/>
      <c r="T219" s="213" t="s">
        <v>2581</v>
      </c>
      <c r="U219" s="213" t="s">
        <v>2581</v>
      </c>
      <c r="V219" s="213" t="s">
        <v>2581</v>
      </c>
      <c r="W219" s="214" t="s"/>
      <c r="X219" s="214" t="s"/>
      <c r="Y219" s="221" t="s"/>
    </row>
    <row r="220" spans="1:25" s="116" customFormat="true">
      <c r="A220" s="212" t="s"/>
      <c r="B220" s="214" t="s">
        <v>15</v>
      </c>
      <c r="C220" s="214" t="s">
        <v>2057</v>
      </c>
      <c r="D220" s="214" t="s">
        <v>2117</v>
      </c>
      <c r="E220" s="214" t="s">
        <v>809</v>
      </c>
      <c r="F220" s="213" t="s">
        <v>2582</v>
      </c>
      <c r="G220" s="215" t="s">
        <v>2583</v>
      </c>
      <c r="H220" s="261" t="s">
        <v>195</v>
      </c>
      <c r="I220" s="225">
        <v>2</v>
      </c>
      <c r="J220" s="214" t="s">
        <v>184</v>
      </c>
      <c r="K220" s="214" t="s">
        <v>2020</v>
      </c>
      <c r="L220" s="214" t="s">
        <v>2574</v>
      </c>
      <c r="M220" s="214" t="s">
        <v>265</v>
      </c>
      <c r="N220" s="214" t="s">
        <v>2480</v>
      </c>
      <c r="O220" s="214" t="s">
        <v>2041</v>
      </c>
      <c r="P220" s="213" t="s"/>
      <c r="Q220" s="95" t="s">
        <v>2584</v>
      </c>
      <c r="R220" s="213" t="s">
        <v>2585</v>
      </c>
      <c r="S220" s="213" t="s">
        <v>2586</v>
      </c>
      <c r="T220" s="213" t="s"/>
      <c r="U220" s="213" t="s">
        <v>2586</v>
      </c>
      <c r="V220" s="213" t="s">
        <v>2587</v>
      </c>
      <c r="W220" s="214" t="s"/>
      <c r="X220" s="214" t="s"/>
      <c r="Y220" s="221" t="s"/>
    </row>
    <row r="221" spans="1:25" s="116" customFormat="true">
      <c r="A221" s="212" t="s"/>
      <c r="B221" s="214" t="s">
        <v>15</v>
      </c>
      <c r="C221" s="214" t="s">
        <v>2057</v>
      </c>
      <c r="D221" s="214" t="s">
        <v>2182</v>
      </c>
      <c r="E221" s="214" t="s">
        <v>809</v>
      </c>
      <c r="F221" s="213" t="s">
        <v>2457</v>
      </c>
      <c r="G221" s="215" t="s">
        <v>291</v>
      </c>
      <c r="H221" s="261" t="s">
        <v>195</v>
      </c>
      <c r="I221" s="225">
        <v>2</v>
      </c>
      <c r="J221" s="214" t="s">
        <v>184</v>
      </c>
      <c r="K221" s="214" t="s">
        <v>2020</v>
      </c>
      <c r="L221" s="214" t="s">
        <v>2574</v>
      </c>
      <c r="M221" s="214" t="s">
        <v>276</v>
      </c>
      <c r="N221" s="214" t="s">
        <v>2480</v>
      </c>
      <c r="O221" s="214" t="s">
        <v>2041</v>
      </c>
      <c r="P221" s="213" t="s"/>
      <c r="Q221" s="95" t="s">
        <v>2588</v>
      </c>
      <c r="R221" s="213" t="s">
        <v>2589</v>
      </c>
      <c r="S221" s="213" t="s">
        <v>2461</v>
      </c>
      <c r="T221" s="213" t="s"/>
      <c r="U221" s="213" t="s">
        <v>2461</v>
      </c>
      <c r="V221" s="213" t="s">
        <v>2461</v>
      </c>
      <c r="W221" s="214" t="s"/>
      <c r="X221" s="214" t="s"/>
      <c r="Y221" s="221" t="s"/>
    </row>
    <row r="222" spans="1:24" ht="15" customHeight="true">
      <c r="A222" s="212" t="s"/>
      <c r="B222" s="214" t="s">
        <v>15</v>
      </c>
      <c r="C222" s="214" t="s">
        <v>582</v>
      </c>
      <c r="D222" s="214" t="s">
        <v>2074</v>
      </c>
      <c r="E222" s="214" t="s">
        <v>809</v>
      </c>
      <c r="F222" s="213" t="s">
        <v>2590</v>
      </c>
      <c r="G222" s="215" t="s">
        <v>796</v>
      </c>
      <c r="H222" s="261" t="s">
        <v>798</v>
      </c>
      <c r="I222" s="225">
        <v>2</v>
      </c>
      <c r="J222" s="262" t="s"/>
      <c r="K222" s="214" t="s"/>
      <c r="L222" s="214" t="s"/>
      <c r="M222" s="214" t="s"/>
      <c r="N222" s="214" t="s">
        <v>2480</v>
      </c>
      <c r="O222" s="225" t="s">
        <v>2081</v>
      </c>
      <c r="P222" s="213" t="s"/>
      <c r="Q222" s="95" t="s">
        <v>2590</v>
      </c>
      <c r="R222" s="213" t="s"/>
      <c r="S222" s="213" t="s"/>
      <c r="T222" s="213" t="s"/>
      <c r="U222" s="213" t="s">
        <v>2590</v>
      </c>
      <c r="V222" s="213" t="s">
        <v>2590</v>
      </c>
      <c r="W222" s="214" t="s"/>
      <c r="X222" s="214" t="s"/>
    </row>
    <row r="223" spans="1:24" ht="15" customHeight="true">
      <c r="A223" s="212" t="s"/>
      <c r="B223" s="214" t="s">
        <v>15</v>
      </c>
      <c r="C223" s="214" t="s">
        <v>582</v>
      </c>
      <c r="D223" s="214" t="s">
        <v>2074</v>
      </c>
      <c r="E223" s="214" t="s">
        <v>809</v>
      </c>
      <c r="F223" s="213" t="s">
        <v>2591</v>
      </c>
      <c r="G223" s="215" t="s">
        <v>801</v>
      </c>
      <c r="H223" s="225" t="s">
        <v>2527</v>
      </c>
      <c r="I223" s="225">
        <v>2</v>
      </c>
      <c r="J223" s="262" t="s"/>
      <c r="K223" s="214" t="s"/>
      <c r="L223" s="214" t="s"/>
      <c r="M223" s="214" t="s"/>
      <c r="N223" s="214" t="s">
        <v>2480</v>
      </c>
      <c r="O223" s="225" t="s">
        <v>2081</v>
      </c>
      <c r="P223" s="213" t="s"/>
      <c r="Q223" s="95" t="s">
        <v>2591</v>
      </c>
      <c r="R223" s="213" t="s"/>
      <c r="S223" s="213" t="s"/>
      <c r="T223" s="213" t="s"/>
      <c r="U223" s="213" t="s">
        <v>2591</v>
      </c>
      <c r="V223" s="213" t="s">
        <v>2591</v>
      </c>
      <c r="W223" s="214" t="s"/>
      <c r="X223" s="214" t="s"/>
    </row>
    <row r="224" spans="1:24" ht="15" customHeight="true">
      <c r="A224" s="212" t="s"/>
      <c r="B224" s="214" t="s">
        <v>15</v>
      </c>
      <c r="C224" s="214" t="s">
        <v>582</v>
      </c>
      <c r="D224" s="214" t="s">
        <v>30</v>
      </c>
      <c r="E224" s="214" t="s">
        <v>813</v>
      </c>
      <c r="F224" s="213" t="s">
        <v>2592</v>
      </c>
      <c r="G224" s="215" t="s">
        <v>32</v>
      </c>
      <c r="H224" s="261" t="s">
        <v>195</v>
      </c>
      <c r="I224" s="225">
        <v>2</v>
      </c>
      <c r="J224" s="262" t="s">
        <v>175</v>
      </c>
      <c r="K224" s="214" t="s">
        <v>2020</v>
      </c>
      <c r="L224" s="214" t="s">
        <v>2593</v>
      </c>
      <c r="M224" s="214" t="s"/>
      <c r="N224" s="214" t="s">
        <v>2480</v>
      </c>
      <c r="O224" s="214" t="s">
        <v>2041</v>
      </c>
      <c r="P224" s="213" t="s"/>
      <c r="Q224" s="95" t="s">
        <v>2594</v>
      </c>
      <c r="R224" s="213" t="s"/>
      <c r="S224" s="213" t="s"/>
      <c r="T224" s="213" t="s">
        <v>2595</v>
      </c>
      <c r="U224" s="213" t="s">
        <v>2595</v>
      </c>
      <c r="V224" s="213" t="s">
        <v>2596</v>
      </c>
      <c r="W224" s="214" t="s"/>
      <c r="X224" s="214" t="s"/>
    </row>
    <row r="225" spans="1:25" s="116" customFormat="true">
      <c r="A225" s="212" t="s"/>
      <c r="B225" s="214" t="s">
        <v>15</v>
      </c>
      <c r="C225" s="214" t="s">
        <v>2057</v>
      </c>
      <c r="D225" s="214" t="s">
        <v>176</v>
      </c>
      <c r="E225" s="214" t="s">
        <v>813</v>
      </c>
      <c r="F225" s="213" t="s">
        <v>2597</v>
      </c>
      <c r="G225" s="215" t="s">
        <v>2598</v>
      </c>
      <c r="H225" s="248" t="s">
        <v>174</v>
      </c>
      <c r="I225" s="225">
        <v>2</v>
      </c>
      <c r="J225" s="214" t="s">
        <v>184</v>
      </c>
      <c r="K225" s="214" t="s">
        <v>2020</v>
      </c>
      <c r="L225" s="214" t="s">
        <v>2593</v>
      </c>
      <c r="M225" s="214" t="s">
        <v>176</v>
      </c>
      <c r="N225" s="214" t="s">
        <v>2480</v>
      </c>
      <c r="O225" s="214" t="s">
        <v>2041</v>
      </c>
      <c r="P225" s="213" t="s"/>
      <c r="Q225" s="95" t="s">
        <v>2599</v>
      </c>
      <c r="R225" s="213" t="s"/>
      <c r="S225" s="213" t="s"/>
      <c r="T225" s="213" t="s">
        <v>2599</v>
      </c>
      <c r="U225" s="213" t="s">
        <v>2599</v>
      </c>
      <c r="V225" s="213" t="s">
        <v>2599</v>
      </c>
      <c r="W225" s="214" t="s"/>
      <c r="X225" s="214" t="s"/>
      <c r="Y225" s="221" t="s"/>
    </row>
    <row r="226" spans="1:25" s="116" customFormat="true">
      <c r="A226" s="212" t="s"/>
      <c r="B226" s="214" t="s">
        <v>15</v>
      </c>
      <c r="C226" s="214" t="s">
        <v>2057</v>
      </c>
      <c r="D226" s="214" t="s">
        <v>2117</v>
      </c>
      <c r="E226" s="214" t="s">
        <v>813</v>
      </c>
      <c r="F226" s="213" t="s">
        <v>2600</v>
      </c>
      <c r="G226" s="215" t="s">
        <v>2601</v>
      </c>
      <c r="H226" s="261" t="s">
        <v>195</v>
      </c>
      <c r="I226" s="225">
        <v>2</v>
      </c>
      <c r="J226" s="214" t="s">
        <v>184</v>
      </c>
      <c r="K226" s="214" t="s">
        <v>2020</v>
      </c>
      <c r="L226" s="214" t="s">
        <v>2593</v>
      </c>
      <c r="M226" s="214" t="s">
        <v>265</v>
      </c>
      <c r="N226" s="214" t="s">
        <v>2480</v>
      </c>
      <c r="O226" s="214" t="s">
        <v>2041</v>
      </c>
      <c r="P226" s="213" t="s"/>
      <c r="Q226" s="95" t="s">
        <v>2602</v>
      </c>
      <c r="R226" s="213" t="s">
        <v>2603</v>
      </c>
      <c r="S226" s="213" t="s">
        <v>2518</v>
      </c>
      <c r="T226" s="213" t="s"/>
      <c r="U226" s="213" t="s">
        <v>2518</v>
      </c>
      <c r="V226" s="213" t="s">
        <v>2518</v>
      </c>
      <c r="W226" s="214" t="s"/>
      <c r="X226" s="214" t="s"/>
      <c r="Y226" s="221" t="s"/>
    </row>
    <row r="227" spans="1:24" ht="15" customHeight="true">
      <c r="A227" s="212" t="s"/>
      <c r="B227" s="214" t="s">
        <v>15</v>
      </c>
      <c r="C227" s="214" t="s">
        <v>582</v>
      </c>
      <c r="D227" s="214" t="s">
        <v>2074</v>
      </c>
      <c r="E227" s="214" t="s">
        <v>813</v>
      </c>
      <c r="F227" s="213" t="s">
        <v>2604</v>
      </c>
      <c r="G227" s="215" t="s">
        <v>801</v>
      </c>
      <c r="H227" s="225" t="s">
        <v>2527</v>
      </c>
      <c r="I227" s="225">
        <v>2</v>
      </c>
      <c r="J227" s="262" t="s"/>
      <c r="K227" s="214" t="s"/>
      <c r="L227" s="214" t="s"/>
      <c r="M227" s="214" t="s"/>
      <c r="N227" s="214" t="s">
        <v>2480</v>
      </c>
      <c r="O227" s="225" t="s">
        <v>2081</v>
      </c>
      <c r="P227" s="213" t="s"/>
      <c r="Q227" s="95" t="s">
        <v>2604</v>
      </c>
      <c r="R227" s="213" t="s"/>
      <c r="S227" s="213" t="s"/>
      <c r="T227" s="213" t="s"/>
      <c r="U227" s="213" t="s">
        <v>2604</v>
      </c>
      <c r="V227" s="213" t="s">
        <v>2604</v>
      </c>
      <c r="W227" s="214" t="s"/>
      <c r="X227" s="214" t="s"/>
    </row>
    <row r="228" spans="1:24" ht="15" customHeight="true">
      <c r="A228" s="212" t="s"/>
      <c r="B228" s="214" t="s">
        <v>15</v>
      </c>
      <c r="C228" s="214" t="s">
        <v>582</v>
      </c>
      <c r="D228" s="214" t="s">
        <v>2074</v>
      </c>
      <c r="E228" s="214" t="s">
        <v>813</v>
      </c>
      <c r="F228" s="213" t="s">
        <v>2605</v>
      </c>
      <c r="G228" s="215" t="s">
        <v>804</v>
      </c>
      <c r="H228" s="225" t="s">
        <v>806</v>
      </c>
      <c r="I228" s="225">
        <v>2</v>
      </c>
      <c r="J228" s="262" t="s"/>
      <c r="K228" s="214" t="s"/>
      <c r="L228" s="214" t="s"/>
      <c r="M228" s="214" t="s"/>
      <c r="N228" s="214" t="s">
        <v>2480</v>
      </c>
      <c r="O228" s="225" t="s">
        <v>2081</v>
      </c>
      <c r="P228" s="213" t="s"/>
      <c r="Q228" s="95" t="s">
        <v>2605</v>
      </c>
      <c r="R228" s="213" t="s"/>
      <c r="S228" s="213" t="s"/>
      <c r="T228" s="213" t="s"/>
      <c r="U228" s="213" t="s">
        <v>2605</v>
      </c>
      <c r="V228" s="213" t="s">
        <v>2605</v>
      </c>
      <c r="W228" s="214" t="s"/>
      <c r="X228" s="214" t="s"/>
    </row>
    <row r="229" spans="1:24" ht="15" customHeight="true">
      <c r="A229" s="212" t="s"/>
      <c r="B229" s="214" t="s">
        <v>15</v>
      </c>
      <c r="C229" s="214" t="s">
        <v>582</v>
      </c>
      <c r="D229" s="214" t="s">
        <v>2074</v>
      </c>
      <c r="E229" s="214" t="s">
        <v>813</v>
      </c>
      <c r="F229" s="213" t="s">
        <v>2606</v>
      </c>
      <c r="G229" s="215" t="s">
        <v>807</v>
      </c>
      <c r="H229" s="225" t="s">
        <v>61</v>
      </c>
      <c r="I229" s="225">
        <v>2</v>
      </c>
      <c r="J229" s="262" t="s"/>
      <c r="K229" s="214" t="s"/>
      <c r="L229" s="214" t="s"/>
      <c r="M229" s="214" t="s"/>
      <c r="N229" s="214" t="s">
        <v>2480</v>
      </c>
      <c r="O229" s="225" t="s">
        <v>2081</v>
      </c>
      <c r="P229" s="213" t="s"/>
      <c r="Q229" s="95" t="s">
        <v>2606</v>
      </c>
      <c r="R229" s="213" t="s"/>
      <c r="S229" s="213" t="s"/>
      <c r="T229" s="213" t="s"/>
      <c r="U229" s="213" t="s">
        <v>2606</v>
      </c>
      <c r="V229" s="213" t="s">
        <v>2606</v>
      </c>
      <c r="W229" s="214" t="s"/>
      <c r="X229" s="214" t="s"/>
    </row>
    <row r="230" spans="1:24" ht="15" customHeight="true">
      <c r="A230" s="212" t="s"/>
      <c r="B230" s="214" t="s">
        <v>15</v>
      </c>
      <c r="C230" s="214" t="s">
        <v>582</v>
      </c>
      <c r="D230" s="214" t="s">
        <v>2607</v>
      </c>
      <c r="E230" s="214" t="s">
        <v>36</v>
      </c>
      <c r="F230" s="213" t="s">
        <v>2608</v>
      </c>
      <c r="G230" s="215" t="s">
        <v>40</v>
      </c>
      <c r="H230" s="248" t="s">
        <v>195</v>
      </c>
      <c r="I230" s="225">
        <v>2</v>
      </c>
      <c r="J230" s="262" t="s">
        <v>175</v>
      </c>
      <c r="K230" s="214" t="s">
        <v>2020</v>
      </c>
      <c r="L230" s="214" t="s">
        <v>36</v>
      </c>
      <c r="M230" s="214" t="s">
        <v>2064</v>
      </c>
      <c r="N230" s="214" t="s">
        <v>2480</v>
      </c>
      <c r="O230" s="214" t="s">
        <v>2041</v>
      </c>
      <c r="P230" s="213" t="s"/>
      <c r="Q230" s="95" t="s">
        <v>2609</v>
      </c>
      <c r="R230" s="213" t="s"/>
      <c r="S230" s="213" t="s"/>
      <c r="T230" s="213" t="s">
        <v>2609</v>
      </c>
      <c r="U230" s="213" t="s">
        <v>2609</v>
      </c>
      <c r="V230" s="213" t="s">
        <v>2609</v>
      </c>
      <c r="W230" s="214" t="s"/>
      <c r="X230" s="214" t="s"/>
    </row>
    <row r="231" spans="1:25" s="116" customFormat="true">
      <c r="A231" s="212" t="s"/>
      <c r="B231" s="214" t="s">
        <v>15</v>
      </c>
      <c r="C231" s="214" t="s">
        <v>2057</v>
      </c>
      <c r="D231" s="214" t="s">
        <v>176</v>
      </c>
      <c r="E231" s="214" t="s">
        <v>36</v>
      </c>
      <c r="F231" s="213" t="s">
        <v>2610</v>
      </c>
      <c r="G231" s="215" t="s">
        <v>299</v>
      </c>
      <c r="H231" s="248" t="s">
        <v>174</v>
      </c>
      <c r="I231" s="225">
        <v>2</v>
      </c>
      <c r="J231" s="214" t="s">
        <v>184</v>
      </c>
      <c r="K231" s="214" t="s">
        <v>2020</v>
      </c>
      <c r="L231" s="214" t="s">
        <v>36</v>
      </c>
      <c r="M231" s="214" t="s">
        <v>176</v>
      </c>
      <c r="N231" s="214" t="s">
        <v>2480</v>
      </c>
      <c r="O231" s="214" t="s">
        <v>2041</v>
      </c>
      <c r="P231" s="213" t="s"/>
      <c r="Q231" s="95" t="s">
        <v>2611</v>
      </c>
      <c r="R231" s="213" t="s"/>
      <c r="S231" s="213" t="s"/>
      <c r="T231" s="213" t="s">
        <v>2612</v>
      </c>
      <c r="U231" s="213" t="s">
        <v>2612</v>
      </c>
      <c r="V231" s="213" t="s">
        <v>2612</v>
      </c>
      <c r="W231" s="214" t="s"/>
      <c r="X231" s="214" t="s"/>
      <c r="Y231" s="221" t="s"/>
    </row>
    <row r="232" spans="1:25" s="116" customFormat="true">
      <c r="A232" s="212" t="s"/>
      <c r="B232" s="214" t="s">
        <v>15</v>
      </c>
      <c r="C232" s="214" t="s">
        <v>2057</v>
      </c>
      <c r="D232" s="214" t="s">
        <v>253</v>
      </c>
      <c r="E232" s="214" t="s">
        <v>36</v>
      </c>
      <c r="F232" s="213" t="s">
        <v>2613</v>
      </c>
      <c r="G232" s="215" t="s">
        <v>2614</v>
      </c>
      <c r="H232" s="248" t="s">
        <v>195</v>
      </c>
      <c r="I232" s="225">
        <v>2</v>
      </c>
      <c r="J232" s="214" t="s">
        <v>184</v>
      </c>
      <c r="K232" s="214" t="s">
        <v>2020</v>
      </c>
      <c r="L232" s="214" t="s">
        <v>36</v>
      </c>
      <c r="M232" s="214" t="s">
        <v>253</v>
      </c>
      <c r="N232" s="214" t="s">
        <v>2480</v>
      </c>
      <c r="O232" s="214" t="s">
        <v>2041</v>
      </c>
      <c r="P232" s="213" t="s"/>
      <c r="Q232" s="95" t="s">
        <v>2615</v>
      </c>
      <c r="R232" s="213" t="s"/>
      <c r="S232" s="213" t="s"/>
      <c r="T232" s="213" t="s">
        <v>2616</v>
      </c>
      <c r="U232" s="213" t="s">
        <v>2616</v>
      </c>
      <c r="V232" s="213" t="s">
        <v>2617</v>
      </c>
      <c r="W232" s="214" t="s"/>
      <c r="X232" s="214" t="s"/>
      <c r="Y232" s="221" t="s"/>
    </row>
    <row r="233" spans="1:25" s="116" customFormat="true">
      <c r="A233" s="212" t="s"/>
      <c r="B233" s="214" t="s">
        <v>15</v>
      </c>
      <c r="C233" s="214" t="s">
        <v>2057</v>
      </c>
      <c r="D233" s="214" t="s">
        <v>2182</v>
      </c>
      <c r="E233" s="214" t="s">
        <v>36</v>
      </c>
      <c r="F233" s="213" t="s">
        <v>2463</v>
      </c>
      <c r="G233" s="215" t="s">
        <v>2618</v>
      </c>
      <c r="H233" s="248" t="s">
        <v>195</v>
      </c>
      <c r="I233" s="225">
        <v>2</v>
      </c>
      <c r="J233" s="214" t="s">
        <v>184</v>
      </c>
      <c r="K233" s="214" t="s">
        <v>2020</v>
      </c>
      <c r="L233" s="214" t="s">
        <v>36</v>
      </c>
      <c r="M233" s="214" t="s">
        <v>276</v>
      </c>
      <c r="N233" s="214" t="s">
        <v>2480</v>
      </c>
      <c r="O233" s="214" t="s">
        <v>2041</v>
      </c>
      <c r="P233" s="213" t="s"/>
      <c r="Q233" s="95" t="s">
        <v>2619</v>
      </c>
      <c r="R233" s="213" t="s">
        <v>2620</v>
      </c>
      <c r="S233" s="213" t="s">
        <v>2467</v>
      </c>
      <c r="T233" s="213" t="s"/>
      <c r="U233" s="213" t="s">
        <v>2467</v>
      </c>
      <c r="V233" s="213" t="s">
        <v>2467</v>
      </c>
      <c r="W233" s="214" t="s"/>
      <c r="X233" s="214" t="s"/>
      <c r="Y233" s="221" t="s"/>
    </row>
    <row r="234" spans="1:25" s="59" customFormat="true">
      <c r="A234" s="212" t="s">
        <v>2073</v>
      </c>
      <c r="B234" s="228" t="s">
        <v>15</v>
      </c>
      <c r="C234" s="228" t="s">
        <v>2057</v>
      </c>
      <c r="D234" s="228" t="s">
        <v>176</v>
      </c>
      <c r="E234" s="228" t="s">
        <v>41</v>
      </c>
      <c r="F234" s="227" t="s"/>
      <c r="G234" s="236" t="s">
        <v>312</v>
      </c>
      <c r="H234" s="260" t="s">
        <v>174</v>
      </c>
      <c r="I234" s="225">
        <v>2</v>
      </c>
      <c r="J234" s="264" t="s"/>
      <c r="K234" s="228" t="s"/>
      <c r="L234" s="228" t="s"/>
      <c r="M234" s="228" t="s"/>
      <c r="N234" s="214" t="s">
        <v>2480</v>
      </c>
      <c r="O234" s="228" t="s">
        <v>2041</v>
      </c>
      <c r="P234" s="227" t="s"/>
      <c r="Q234" s="222" t="s">
        <v>2242</v>
      </c>
      <c r="R234" s="227" t="s"/>
      <c r="S234" s="227" t="s"/>
      <c r="T234" s="227" t="s"/>
      <c r="U234" s="227" t="s"/>
      <c r="V234" s="228" t="s"/>
      <c r="W234" s="228" t="s"/>
      <c r="X234" s="228" t="s"/>
      <c r="Y234" s="230" t="s"/>
    </row>
    <row r="235" spans="1:24" ht="15" customHeight="true">
      <c r="A235" s="212" t="s"/>
      <c r="B235" s="214" t="s">
        <v>15</v>
      </c>
      <c r="C235" s="214" t="s">
        <v>830</v>
      </c>
      <c r="D235" s="214" t="s">
        <v>2607</v>
      </c>
      <c r="E235" s="214" t="s">
        <v>2621</v>
      </c>
      <c r="F235" s="215" t="s">
        <v>2622</v>
      </c>
      <c r="G235" s="215" t="s">
        <v>2623</v>
      </c>
      <c r="H235" s="248" t="s">
        <v>195</v>
      </c>
      <c r="I235" s="225">
        <v>2</v>
      </c>
      <c r="J235" s="262" t="s">
        <v>175</v>
      </c>
      <c r="K235" s="214" t="s">
        <v>2020</v>
      </c>
      <c r="L235" s="214" t="s">
        <v>2621</v>
      </c>
      <c r="M235" s="214" t="s"/>
      <c r="N235" s="213" t="s">
        <v>2624</v>
      </c>
      <c r="O235" s="214" t="s">
        <v>2041</v>
      </c>
      <c r="P235" s="213" t="s"/>
      <c r="Q235" s="95" t="s">
        <v>2625</v>
      </c>
      <c r="R235" s="213" t="s"/>
      <c r="S235" s="213" t="s"/>
      <c r="T235" s="213" t="s">
        <v>2626</v>
      </c>
      <c r="U235" s="213" t="s">
        <v>2627</v>
      </c>
      <c r="V235" s="213" t="s">
        <v>2627</v>
      </c>
      <c r="W235" s="214" t="s"/>
      <c r="X235" s="214" t="s"/>
    </row>
    <row r="236" spans="1:24" ht="15" customHeight="true">
      <c r="A236" s="212" t="s"/>
      <c r="B236" s="214" t="s">
        <v>15</v>
      </c>
      <c r="C236" s="214" t="s">
        <v>830</v>
      </c>
      <c r="D236" s="214" t="s">
        <v>2607</v>
      </c>
      <c r="E236" s="214" t="s">
        <v>2621</v>
      </c>
      <c r="F236" s="215" t="s">
        <v>194</v>
      </c>
      <c r="G236" s="215" t="s">
        <v>2628</v>
      </c>
      <c r="H236" s="248" t="s">
        <v>195</v>
      </c>
      <c r="I236" s="225">
        <v>2</v>
      </c>
      <c r="J236" s="262" t="s">
        <v>175</v>
      </c>
      <c r="K236" s="214" t="s">
        <v>2020</v>
      </c>
      <c r="L236" s="214" t="s">
        <v>2621</v>
      </c>
      <c r="M236" s="214" t="s">
        <v>2426</v>
      </c>
      <c r="N236" s="213" t="s">
        <v>2624</v>
      </c>
      <c r="O236" s="214" t="s">
        <v>2041</v>
      </c>
      <c r="P236" s="213" t="s"/>
      <c r="Q236" s="95" t="s">
        <v>2629</v>
      </c>
      <c r="R236" s="213" t="s"/>
      <c r="S236" s="213" t="s"/>
      <c r="T236" s="213" t="s">
        <v>2629</v>
      </c>
      <c r="U236" s="213" t="s">
        <v>2629</v>
      </c>
      <c r="V236" s="213" t="s">
        <v>2629</v>
      </c>
      <c r="W236" s="214" t="s"/>
      <c r="X236" s="214" t="s"/>
    </row>
    <row r="237" spans="1:24" ht="15" customHeight="true">
      <c r="A237" s="212" t="s"/>
      <c r="B237" s="214" t="s">
        <v>15</v>
      </c>
      <c r="C237" s="214" t="s">
        <v>830</v>
      </c>
      <c r="D237" s="214" t="s">
        <v>2607</v>
      </c>
      <c r="E237" s="214" t="s">
        <v>2621</v>
      </c>
      <c r="F237" s="215" t="s">
        <v>199</v>
      </c>
      <c r="G237" s="215" t="s">
        <v>2630</v>
      </c>
      <c r="H237" s="248" t="s">
        <v>195</v>
      </c>
      <c r="I237" s="225">
        <v>2</v>
      </c>
      <c r="J237" s="262" t="s">
        <v>175</v>
      </c>
      <c r="K237" s="214" t="s">
        <v>2020</v>
      </c>
      <c r="L237" s="214" t="s">
        <v>2621</v>
      </c>
      <c r="M237" s="214" t="s">
        <v>2064</v>
      </c>
      <c r="N237" s="213" t="s">
        <v>2624</v>
      </c>
      <c r="O237" s="214" t="s">
        <v>2041</v>
      </c>
      <c r="P237" s="213" t="s"/>
      <c r="Q237" s="95" t="s">
        <v>2627</v>
      </c>
      <c r="R237" s="213" t="s"/>
      <c r="S237" s="213" t="s"/>
      <c r="T237" s="213" t="s">
        <v>2627</v>
      </c>
      <c r="U237" s="213" t="s">
        <v>2627</v>
      </c>
      <c r="V237" s="213" t="s">
        <v>2627</v>
      </c>
      <c r="W237" s="214" t="s"/>
      <c r="X237" s="214" t="s"/>
    </row>
    <row r="238" spans="1:25" ht="15" customHeight="true">
      <c r="A238" s="212" t="s">
        <v>2073</v>
      </c>
      <c r="B238" s="214" t="s">
        <v>15</v>
      </c>
      <c r="C238" s="214" t="s">
        <v>2631</v>
      </c>
      <c r="D238" s="214" t="s">
        <v>2607</v>
      </c>
      <c r="E238" s="214" t="s">
        <v>2621</v>
      </c>
      <c r="F238" s="215" t="s">
        <v>2632</v>
      </c>
      <c r="G238" s="215" t="s">
        <v>2633</v>
      </c>
      <c r="H238" s="248" t="s">
        <v>195</v>
      </c>
      <c r="I238" s="225">
        <v>2</v>
      </c>
      <c r="J238" s="262" t="s">
        <v>184</v>
      </c>
      <c r="K238" s="214" t="s"/>
      <c r="L238" s="214" t="s"/>
      <c r="M238" s="214" t="s">
        <v>2064</v>
      </c>
      <c r="N238" s="214" t="s">
        <v>2480</v>
      </c>
      <c r="O238" s="214" t="s">
        <v>2041</v>
      </c>
      <c r="P238" s="213" t="s"/>
      <c r="Q238" s="95" t="s">
        <v>2634</v>
      </c>
      <c r="R238" s="215" t="s"/>
      <c r="S238" s="213" t="s"/>
      <c r="T238" s="213" t="s"/>
      <c r="U238" s="213" t="s">
        <v>2635</v>
      </c>
      <c r="V238" s="214" t="s">
        <v>2636</v>
      </c>
      <c r="W238" s="221" t="s"/>
      <c r="X238" s="214" t="s">
        <v>2635</v>
      </c>
      <c r="Y238" s="221" t="s"/>
    </row>
    <row r="239" spans="1:25" ht="15" customHeight="true">
      <c r="A239" s="212" t="s">
        <v>2073</v>
      </c>
      <c r="B239" s="214" t="s">
        <v>15</v>
      </c>
      <c r="C239" s="214" t="s">
        <v>830</v>
      </c>
      <c r="D239" s="214" t="s">
        <v>2607</v>
      </c>
      <c r="E239" s="214" t="s">
        <v>2621</v>
      </c>
      <c r="F239" s="215" t="s">
        <v>2637</v>
      </c>
      <c r="G239" s="215" t="s">
        <v>2638</v>
      </c>
      <c r="H239" s="248" t="s">
        <v>195</v>
      </c>
      <c r="I239" s="225">
        <v>2</v>
      </c>
      <c r="J239" s="262" t="s">
        <v>184</v>
      </c>
      <c r="K239" s="214" t="s"/>
      <c r="L239" s="214" t="s"/>
      <c r="M239" s="214" t="s">
        <v>2064</v>
      </c>
      <c r="N239" s="214" t="s">
        <v>2480</v>
      </c>
      <c r="O239" s="214" t="s">
        <v>2041</v>
      </c>
      <c r="P239" s="213" t="s">
        <v>2041</v>
      </c>
      <c r="Q239" s="95" t="s">
        <v>2639</v>
      </c>
      <c r="R239" s="215" t="s">
        <v>2639</v>
      </c>
      <c r="S239" s="213" t="s"/>
      <c r="T239" s="213" t="s">
        <v>2508</v>
      </c>
      <c r="U239" s="213" t="s">
        <v>2508</v>
      </c>
      <c r="V239" s="213" t="s">
        <v>2508</v>
      </c>
      <c r="W239" s="214" t="s"/>
      <c r="X239" s="266" t="s"/>
      <c r="Y239" s="221" t="s"/>
    </row>
    <row r="240" spans="1:25" s="862" customFormat="true" ht="15" customHeight="true">
      <c r="A240" s="212" t="s">
        <v>2073</v>
      </c>
      <c r="B240" s="228" t="s">
        <v>15</v>
      </c>
      <c r="C240" s="228" t="s">
        <v>830</v>
      </c>
      <c r="D240" s="228" t="s">
        <v>2607</v>
      </c>
      <c r="E240" s="228" t="s">
        <v>2621</v>
      </c>
      <c r="F240" s="227" t="s">
        <v>2640</v>
      </c>
      <c r="G240" s="229" t="s">
        <v>2641</v>
      </c>
      <c r="H240" s="260" t="s">
        <v>195</v>
      </c>
      <c r="I240" s="225">
        <v>2</v>
      </c>
      <c r="J240" s="264" t="s"/>
      <c r="K240" s="228" t="s">
        <v>2020</v>
      </c>
      <c r="L240" s="228" t="s">
        <v>2621</v>
      </c>
      <c r="M240" s="228" t="s"/>
      <c r="N240" s="228" t="s">
        <v>2480</v>
      </c>
      <c r="O240" s="228" t="s">
        <v>2041</v>
      </c>
      <c r="P240" s="227" t="s"/>
      <c r="Q240" s="222" t="s">
        <v>2642</v>
      </c>
      <c r="R240" s="229" t="s">
        <v>2643</v>
      </c>
      <c r="S240" s="227" t="s"/>
      <c r="T240" s="227" t="s">
        <v>2644</v>
      </c>
      <c r="U240" s="227" t="s">
        <v>2645</v>
      </c>
      <c r="V240" s="228" t="s"/>
      <c r="W240" s="228" t="s"/>
      <c r="X240" s="228" t="s"/>
      <c r="Y240" s="230" t="s"/>
    </row>
    <row r="241" spans="1:25" ht="15" customHeight="true">
      <c r="A241" s="212" t="s">
        <v>2073</v>
      </c>
      <c r="B241" s="214" t="s">
        <v>15</v>
      </c>
      <c r="C241" s="214" t="s">
        <v>830</v>
      </c>
      <c r="D241" s="214" t="s">
        <v>2607</v>
      </c>
      <c r="E241" s="214" t="s">
        <v>2621</v>
      </c>
      <c r="F241" s="233" t="s">
        <v>2646</v>
      </c>
      <c r="G241" s="215" t="s">
        <v>2647</v>
      </c>
      <c r="H241" s="248" t="s">
        <v>195</v>
      </c>
      <c r="I241" s="225">
        <v>2</v>
      </c>
      <c r="J241" s="262" t="s">
        <v>184</v>
      </c>
      <c r="K241" s="214" t="s"/>
      <c r="L241" s="214" t="s"/>
      <c r="M241" s="214" t="s">
        <v>2064</v>
      </c>
      <c r="N241" s="214" t="s">
        <v>2480</v>
      </c>
      <c r="O241" s="214" t="s">
        <v>2041</v>
      </c>
      <c r="P241" s="213" t="s"/>
      <c r="Q241" s="95" t="s">
        <v>2648</v>
      </c>
      <c r="R241" s="213" t="s"/>
      <c r="S241" s="213" t="s"/>
      <c r="T241" s="213" t="s"/>
      <c r="U241" s="213" t="s">
        <v>2648</v>
      </c>
      <c r="V241" s="214" t="s">
        <v>2648</v>
      </c>
      <c r="W241" s="214" t="s"/>
      <c r="X241" s="214" t="s">
        <v>2648</v>
      </c>
      <c r="Y241" s="221" t="s"/>
    </row>
    <row r="242" spans="1:25" s="862" customFormat="true" ht="15" customHeight="true">
      <c r="A242" s="212" t="s">
        <v>2073</v>
      </c>
      <c r="B242" s="228" t="s">
        <v>15</v>
      </c>
      <c r="C242" s="228" t="s">
        <v>830</v>
      </c>
      <c r="D242" s="228" t="s">
        <v>2607</v>
      </c>
      <c r="E242" s="228" t="s">
        <v>2621</v>
      </c>
      <c r="F242" s="227" t="s">
        <v>2649</v>
      </c>
      <c r="G242" s="229" t="s">
        <v>2650</v>
      </c>
      <c r="H242" s="260" t="s">
        <v>195</v>
      </c>
      <c r="I242" s="253">
        <v>2</v>
      </c>
      <c r="J242" s="264" t="s"/>
      <c r="K242" s="228" t="s">
        <v>2020</v>
      </c>
      <c r="L242" s="228" t="s">
        <v>2621</v>
      </c>
      <c r="M242" s="228" t="s"/>
      <c r="N242" s="228" t="s">
        <v>2480</v>
      </c>
      <c r="O242" s="228" t="s">
        <v>2041</v>
      </c>
      <c r="P242" s="227" t="s"/>
      <c r="Q242" s="222" t="s">
        <v>2651</v>
      </c>
      <c r="R242" s="229" t="s"/>
      <c r="S242" s="227" t="s"/>
      <c r="T242" s="227" t="s">
        <v>2652</v>
      </c>
      <c r="U242" s="227" t="s">
        <v>2653</v>
      </c>
      <c r="V242" s="228" t="s"/>
      <c r="W242" s="228" t="s"/>
      <c r="X242" s="228" t="s"/>
      <c r="Y242" s="230" t="s"/>
    </row>
    <row r="243" spans="1:25" ht="15" customHeight="true">
      <c r="A243" s="212" t="s">
        <v>2073</v>
      </c>
      <c r="B243" s="214" t="s">
        <v>15</v>
      </c>
      <c r="C243" s="214" t="s">
        <v>830</v>
      </c>
      <c r="D243" s="214" t="s">
        <v>2607</v>
      </c>
      <c r="E243" s="214" t="s">
        <v>2621</v>
      </c>
      <c r="F243" s="215" t="s">
        <v>2579</v>
      </c>
      <c r="G243" s="215" t="s">
        <v>2654</v>
      </c>
      <c r="H243" s="248" t="s">
        <v>195</v>
      </c>
      <c r="I243" s="225">
        <v>2</v>
      </c>
      <c r="J243" s="262" t="s">
        <v>184</v>
      </c>
      <c r="K243" s="214" t="s"/>
      <c r="L243" s="214" t="s"/>
      <c r="M243" s="214" t="s">
        <v>2064</v>
      </c>
      <c r="N243" s="214" t="s">
        <v>2480</v>
      </c>
      <c r="O243" s="214" t="s">
        <v>2041</v>
      </c>
      <c r="P243" s="213" t="s"/>
      <c r="Q243" s="95" t="s">
        <v>2581</v>
      </c>
      <c r="R243" s="215" t="s"/>
      <c r="S243" s="213" t="s"/>
      <c r="T243" s="213" t="s">
        <v>2581</v>
      </c>
      <c r="U243" s="213" t="s">
        <v>2581</v>
      </c>
      <c r="V243" s="213" t="s">
        <v>2581</v>
      </c>
      <c r="W243" s="214" t="s"/>
      <c r="X243" s="214" t="s"/>
      <c r="Y243" s="221" t="s"/>
    </row>
    <row r="244" spans="1:25" ht="15" customHeight="true">
      <c r="A244" s="212" t="s">
        <v>2073</v>
      </c>
      <c r="B244" s="214" t="s">
        <v>15</v>
      </c>
      <c r="C244" s="214" t="s">
        <v>830</v>
      </c>
      <c r="D244" s="214" t="s">
        <v>2607</v>
      </c>
      <c r="E244" s="214" t="s">
        <v>2621</v>
      </c>
      <c r="F244" s="215" t="s">
        <v>2655</v>
      </c>
      <c r="G244" s="215" t="s">
        <v>2656</v>
      </c>
      <c r="H244" s="248" t="s">
        <v>195</v>
      </c>
      <c r="I244" s="225">
        <v>2</v>
      </c>
      <c r="J244" s="262" t="s">
        <v>184</v>
      </c>
      <c r="K244" s="214" t="s"/>
      <c r="L244" s="214" t="s"/>
      <c r="M244" s="214" t="s">
        <v>2426</v>
      </c>
      <c r="N244" s="214" t="s">
        <v>2480</v>
      </c>
      <c r="O244" s="214" t="s">
        <v>2041</v>
      </c>
      <c r="P244" s="213" t="s">
        <v>2041</v>
      </c>
      <c r="Q244" s="219" t="s">
        <v>2657</v>
      </c>
      <c r="R244" s="215" t="s"/>
      <c r="S244" s="213" t="s"/>
      <c r="T244" s="213" t="s">
        <v>2508</v>
      </c>
      <c r="U244" s="213" t="s">
        <v>2508</v>
      </c>
      <c r="V244" s="213" t="s">
        <v>2508</v>
      </c>
      <c r="W244" s="214" t="s"/>
      <c r="X244" s="214" t="s"/>
      <c r="Y244" s="221" t="s"/>
    </row>
    <row r="245" spans="1:25" ht="15" customHeight="true">
      <c r="A245" s="212" t="s">
        <v>2073</v>
      </c>
      <c r="B245" s="214" t="s">
        <v>15</v>
      </c>
      <c r="C245" s="214" t="s">
        <v>830</v>
      </c>
      <c r="D245" s="214" t="s">
        <v>2607</v>
      </c>
      <c r="E245" s="214" t="s">
        <v>2621</v>
      </c>
      <c r="F245" s="215" t="s">
        <v>2640</v>
      </c>
      <c r="G245" s="215" t="s">
        <v>2658</v>
      </c>
      <c r="H245" s="248" t="s">
        <v>195</v>
      </c>
      <c r="I245" s="225">
        <v>2</v>
      </c>
      <c r="J245" s="262" t="s">
        <v>184</v>
      </c>
      <c r="K245" s="214" t="s"/>
      <c r="L245" s="214" t="s"/>
      <c r="M245" s="214" t="s">
        <v>2426</v>
      </c>
      <c r="N245" s="214" t="s">
        <v>2480</v>
      </c>
      <c r="O245" s="214" t="s">
        <v>2041</v>
      </c>
      <c r="P245" s="213" t="s"/>
      <c r="Q245" s="95" t="s">
        <v>2642</v>
      </c>
      <c r="R245" s="215" t="s"/>
      <c r="S245" s="213" t="s"/>
      <c r="T245" s="213" t="s">
        <v>2644</v>
      </c>
      <c r="U245" s="213" t="s">
        <v>2644</v>
      </c>
      <c r="V245" s="213" t="s">
        <v>2659</v>
      </c>
      <c r="W245" s="214" t="s"/>
      <c r="X245" s="214" t="s"/>
      <c r="Y245" s="221" t="s"/>
    </row>
    <row r="246" spans="1:25" ht="15" customHeight="true">
      <c r="A246" s="212" t="s">
        <v>2073</v>
      </c>
      <c r="B246" s="214" t="s">
        <v>15</v>
      </c>
      <c r="C246" s="214" t="s">
        <v>830</v>
      </c>
      <c r="D246" s="214" t="s">
        <v>2607</v>
      </c>
      <c r="E246" s="214" t="s">
        <v>2621</v>
      </c>
      <c r="F246" s="215" t="s">
        <v>2649</v>
      </c>
      <c r="G246" s="215" t="s">
        <v>2660</v>
      </c>
      <c r="H246" s="248" t="s">
        <v>195</v>
      </c>
      <c r="I246" s="225">
        <v>2</v>
      </c>
      <c r="J246" s="262" t="s">
        <v>184</v>
      </c>
      <c r="K246" s="214" t="s"/>
      <c r="L246" s="214" t="s"/>
      <c r="M246" s="214" t="s">
        <v>2426</v>
      </c>
      <c r="N246" s="214" t="s">
        <v>2480</v>
      </c>
      <c r="O246" s="214" t="s">
        <v>2041</v>
      </c>
      <c r="P246" s="213" t="s"/>
      <c r="Q246" s="95" t="s">
        <v>2651</v>
      </c>
      <c r="R246" s="232" t="s">
        <v>2651</v>
      </c>
      <c r="S246" s="213" t="s"/>
      <c r="T246" s="213" t="s">
        <v>2652</v>
      </c>
      <c r="U246" s="214" t="s">
        <v>2652</v>
      </c>
      <c r="V246" s="266" t="s">
        <v>2661</v>
      </c>
      <c r="W246" s="214" t="s"/>
      <c r="X246" s="266" t="s">
        <v>2652</v>
      </c>
      <c r="Y246" s="221" t="s"/>
    </row>
    <row r="247" spans="1:25" s="862" customFormat="true" ht="15" customHeight="true">
      <c r="A247" s="212" t="s">
        <v>2073</v>
      </c>
      <c r="B247" s="228" t="s">
        <v>15</v>
      </c>
      <c r="C247" s="228" t="s">
        <v>830</v>
      </c>
      <c r="D247" s="228" t="s">
        <v>2607</v>
      </c>
      <c r="E247" s="228" t="s">
        <v>2621</v>
      </c>
      <c r="F247" s="227" t="s">
        <v>2579</v>
      </c>
      <c r="G247" s="229" t="s">
        <v>1950</v>
      </c>
      <c r="H247" s="248" t="s">
        <v>195</v>
      </c>
      <c r="I247" s="253">
        <v>2</v>
      </c>
      <c r="J247" s="264" t="s"/>
      <c r="K247" s="228" t="s">
        <v>2020</v>
      </c>
      <c r="L247" s="228" t="s">
        <v>2621</v>
      </c>
      <c r="M247" s="228" t="s"/>
      <c r="N247" s="214" t="s">
        <v>2480</v>
      </c>
      <c r="O247" s="228" t="s">
        <v>2041</v>
      </c>
      <c r="P247" s="227" t="s"/>
      <c r="Q247" s="222" t="s">
        <v>2581</v>
      </c>
      <c r="R247" s="251" t="s">
        <v>2662</v>
      </c>
      <c r="S247" s="227" t="s"/>
      <c r="T247" s="227" t="s">
        <v>2581</v>
      </c>
      <c r="U247" s="228" t="s"/>
      <c r="V247" s="228" t="s"/>
      <c r="W247" s="228" t="s"/>
      <c r="X247" s="228" t="s"/>
      <c r="Y247" s="230" t="s"/>
    </row>
    <row r="248" spans="1:25" s="862" customFormat="true" ht="15" customHeight="true">
      <c r="A248" s="212" t="s">
        <v>2073</v>
      </c>
      <c r="B248" s="228" t="s">
        <v>15</v>
      </c>
      <c r="C248" s="228" t="s">
        <v>830</v>
      </c>
      <c r="D248" s="228" t="s">
        <v>2607</v>
      </c>
      <c r="E248" s="228" t="s">
        <v>16</v>
      </c>
      <c r="F248" s="227" t="s">
        <v>2663</v>
      </c>
      <c r="G248" s="229" t="s">
        <v>2664</v>
      </c>
      <c r="H248" s="248" t="s">
        <v>195</v>
      </c>
      <c r="I248" s="253">
        <v>2</v>
      </c>
      <c r="J248" s="264" t="s"/>
      <c r="K248" s="228" t="s">
        <v>2020</v>
      </c>
      <c r="L248" s="228" t="s">
        <v>16</v>
      </c>
      <c r="M248" s="228" t="s"/>
      <c r="N248" s="214" t="s">
        <v>2480</v>
      </c>
      <c r="O248" s="228" t="s">
        <v>2041</v>
      </c>
      <c r="P248" s="227" t="s"/>
      <c r="Q248" s="222" t="s">
        <v>2665</v>
      </c>
      <c r="R248" s="229" t="s">
        <v>2481</v>
      </c>
      <c r="S248" s="227" t="s"/>
      <c r="T248" s="227" t="s"/>
      <c r="U248" s="227" t="s">
        <v>2483</v>
      </c>
      <c r="V248" s="228" t="s">
        <v>2666</v>
      </c>
      <c r="W248" s="228" t="s"/>
      <c r="X248" s="228" t="s">
        <v>2483</v>
      </c>
      <c r="Y248" s="230" t="s"/>
    </row>
    <row r="249" spans="1:25" s="862" customFormat="true" ht="15" customHeight="true">
      <c r="A249" s="212" t="s">
        <v>2073</v>
      </c>
      <c r="B249" s="228" t="s">
        <v>15</v>
      </c>
      <c r="C249" s="228" t="s">
        <v>830</v>
      </c>
      <c r="D249" s="228" t="s">
        <v>2607</v>
      </c>
      <c r="E249" s="228" t="s">
        <v>16</v>
      </c>
      <c r="F249" s="227" t="s">
        <v>2667</v>
      </c>
      <c r="G249" s="229" t="s">
        <v>2668</v>
      </c>
      <c r="H249" s="248" t="s">
        <v>195</v>
      </c>
      <c r="I249" s="253">
        <v>2</v>
      </c>
      <c r="J249" s="264" t="s"/>
      <c r="K249" s="228" t="s">
        <v>2020</v>
      </c>
      <c r="L249" s="228" t="s">
        <v>16</v>
      </c>
      <c r="M249" s="228" t="s"/>
      <c r="N249" s="228" t="s">
        <v>2480</v>
      </c>
      <c r="O249" s="228" t="s">
        <v>2041</v>
      </c>
      <c r="P249" s="227" t="s"/>
      <c r="Q249" s="222" t="s">
        <v>2485</v>
      </c>
      <c r="R249" s="229" t="s">
        <v>2666</v>
      </c>
      <c r="S249" s="227" t="s"/>
      <c r="T249" s="227" t="s">
        <v>2485</v>
      </c>
      <c r="U249" s="252" t="s">
        <v>2666</v>
      </c>
      <c r="V249" s="267" t="s">
        <v>2666</v>
      </c>
      <c r="W249" s="228" t="s"/>
      <c r="X249" s="267" t="s">
        <v>2666</v>
      </c>
      <c r="Y249" s="230" t="s"/>
    </row>
    <row r="250" spans="1:24" ht="15" customHeight="true">
      <c r="A250" s="212" t="s"/>
      <c r="B250" s="214" t="s">
        <v>120</v>
      </c>
      <c r="C250" s="214" t="s">
        <v>2036</v>
      </c>
      <c r="D250" s="214" t="s">
        <v>2669</v>
      </c>
      <c r="E250" s="214" t="s">
        <v>2670</v>
      </c>
      <c r="F250" s="213" t="s">
        <v>2671</v>
      </c>
      <c r="G250" s="215" t="s">
        <v>2672</v>
      </c>
      <c r="H250" s="225" t="s">
        <v>2430</v>
      </c>
      <c r="I250" s="225">
        <v>2</v>
      </c>
      <c r="J250" s="213" t="s">
        <v>175</v>
      </c>
      <c r="K250" s="213" t="s">
        <v>2039</v>
      </c>
      <c r="L250" s="213" t="s">
        <v>2040</v>
      </c>
      <c r="M250" s="214" t="s">
        <v>2673</v>
      </c>
      <c r="N250" s="214" t="s">
        <v>2480</v>
      </c>
      <c r="O250" s="214" t="s">
        <v>2041</v>
      </c>
      <c r="P250" s="213" t="s"/>
      <c r="Q250" s="95" t="s">
        <v>2674</v>
      </c>
      <c r="R250" s="214" t="s"/>
      <c r="S250" s="213" t="s"/>
      <c r="T250" s="213" t="s">
        <v>2674</v>
      </c>
      <c r="U250" s="214" t="s">
        <v>2674</v>
      </c>
      <c r="V250" s="214" t="s">
        <v>2674</v>
      </c>
      <c r="W250" s="214" t="s">
        <v>2674</v>
      </c>
      <c r="X250" s="214" t="s"/>
    </row>
    <row r="251" spans="1:24" ht="15" customHeight="true">
      <c r="A251" s="212" t="s"/>
      <c r="B251" s="214" t="s">
        <v>120</v>
      </c>
      <c r="C251" s="214" t="s">
        <v>2036</v>
      </c>
      <c r="D251" s="214" t="s">
        <v>2669</v>
      </c>
      <c r="E251" s="214" t="s">
        <v>2670</v>
      </c>
      <c r="F251" s="213" t="s">
        <v>2675</v>
      </c>
      <c r="G251" s="223" t="s">
        <v>2676</v>
      </c>
      <c r="H251" s="225" t="s">
        <v>2430</v>
      </c>
      <c r="I251" s="225">
        <v>2</v>
      </c>
      <c r="J251" s="214" t="s">
        <v>175</v>
      </c>
      <c r="K251" s="213" t="s">
        <v>2039</v>
      </c>
      <c r="L251" s="213" t="s">
        <v>2040</v>
      </c>
      <c r="M251" s="214" t="s">
        <v>2677</v>
      </c>
      <c r="N251" s="214" t="s">
        <v>2480</v>
      </c>
      <c r="O251" s="214" t="s">
        <v>2041</v>
      </c>
      <c r="P251" s="213" t="s"/>
      <c r="Q251" s="95" t="s">
        <v>2678</v>
      </c>
      <c r="R251" s="214" t="s"/>
      <c r="S251" s="213" t="s"/>
      <c r="T251" s="213" t="s">
        <v>2678</v>
      </c>
      <c r="U251" s="214" t="s">
        <v>2678</v>
      </c>
      <c r="V251" s="214" t="s">
        <v>2678</v>
      </c>
      <c r="W251" s="214" t="s">
        <v>2678</v>
      </c>
      <c r="X251" s="214" t="s"/>
    </row>
    <row r="252" spans="1:24" ht="15" customHeight="true">
      <c r="A252" s="212" t="s"/>
      <c r="B252" s="214" t="s">
        <v>120</v>
      </c>
      <c r="C252" s="214" t="s">
        <v>2036</v>
      </c>
      <c r="D252" s="214" t="s">
        <v>2669</v>
      </c>
      <c r="E252" s="214" t="s">
        <v>2670</v>
      </c>
      <c r="F252" s="213" t="s">
        <v>2679</v>
      </c>
      <c r="G252" s="223" t="s">
        <v>2680</v>
      </c>
      <c r="H252" s="225" t="s">
        <v>2430</v>
      </c>
      <c r="I252" s="225">
        <v>2</v>
      </c>
      <c r="J252" s="214" t="s">
        <v>175</v>
      </c>
      <c r="K252" s="213" t="s">
        <v>2039</v>
      </c>
      <c r="L252" s="213" t="s">
        <v>2040</v>
      </c>
      <c r="M252" s="214" t="s">
        <v>2681</v>
      </c>
      <c r="N252" s="214" t="s">
        <v>2480</v>
      </c>
      <c r="O252" s="214" t="s">
        <v>2041</v>
      </c>
      <c r="P252" s="213" t="s"/>
      <c r="Q252" s="95" t="s">
        <v>2682</v>
      </c>
      <c r="R252" s="214" t="s"/>
      <c r="S252" s="213" t="s"/>
      <c r="T252" s="213" t="s">
        <v>2682</v>
      </c>
      <c r="U252" s="214" t="s">
        <v>2682</v>
      </c>
      <c r="V252" s="214" t="s">
        <v>2682</v>
      </c>
      <c r="W252" s="214" t="s">
        <v>2682</v>
      </c>
      <c r="X252" s="214" t="s"/>
    </row>
    <row r="253" spans="1:24" ht="15" customHeight="true">
      <c r="A253" s="212" t="s"/>
      <c r="B253" s="214" t="s">
        <v>120</v>
      </c>
      <c r="C253" s="214" t="s">
        <v>2036</v>
      </c>
      <c r="D253" s="214" t="s">
        <v>2669</v>
      </c>
      <c r="E253" s="214" t="s">
        <v>2683</v>
      </c>
      <c r="F253" s="213" t="s">
        <v>2684</v>
      </c>
      <c r="G253" s="223" t="s">
        <v>2685</v>
      </c>
      <c r="H253" s="225" t="s">
        <v>2430</v>
      </c>
      <c r="I253" s="225">
        <v>2</v>
      </c>
      <c r="J253" s="214" t="s">
        <v>175</v>
      </c>
      <c r="K253" s="213" t="s">
        <v>2039</v>
      </c>
      <c r="L253" s="213" t="s">
        <v>2040</v>
      </c>
      <c r="M253" s="214" t="s">
        <v>261</v>
      </c>
      <c r="N253" s="214" t="s">
        <v>2480</v>
      </c>
      <c r="O253" s="214" t="s">
        <v>2041</v>
      </c>
      <c r="P253" s="213" t="s"/>
      <c r="Q253" s="95" t="s">
        <v>2686</v>
      </c>
      <c r="R253" s="214" t="s"/>
      <c r="S253" s="213" t="s"/>
      <c r="T253" s="213" t="s">
        <v>2686</v>
      </c>
      <c r="U253" s="214" t="s">
        <v>2686</v>
      </c>
      <c r="V253" s="214" t="s">
        <v>2686</v>
      </c>
      <c r="W253" s="214" t="s">
        <v>2686</v>
      </c>
      <c r="X253" s="214" t="s"/>
    </row>
    <row r="254" spans="1:24" ht="15" customHeight="true">
      <c r="A254" s="212" t="s"/>
      <c r="B254" s="214" t="s">
        <v>120</v>
      </c>
      <c r="C254" s="214" t="s">
        <v>2036</v>
      </c>
      <c r="D254" s="214" t="s">
        <v>2669</v>
      </c>
      <c r="E254" s="214" t="s">
        <v>2683</v>
      </c>
      <c r="F254" s="213" t="s">
        <v>2687</v>
      </c>
      <c r="G254" s="223" t="s">
        <v>2688</v>
      </c>
      <c r="H254" s="225" t="s">
        <v>2430</v>
      </c>
      <c r="I254" s="225">
        <v>2</v>
      </c>
      <c r="J254" s="214" t="s">
        <v>175</v>
      </c>
      <c r="K254" s="213" t="s">
        <v>2039</v>
      </c>
      <c r="L254" s="213" t="s">
        <v>2040</v>
      </c>
      <c r="M254" s="214" t="s">
        <v>257</v>
      </c>
      <c r="N254" s="214" t="s">
        <v>2480</v>
      </c>
      <c r="O254" s="214" t="s">
        <v>2041</v>
      </c>
      <c r="P254" s="213" t="s"/>
      <c r="Q254" s="95" t="s">
        <v>2689</v>
      </c>
      <c r="R254" s="214" t="s"/>
      <c r="S254" s="213" t="s"/>
      <c r="T254" s="213" t="s">
        <v>2689</v>
      </c>
      <c r="U254" s="214" t="s">
        <v>2689</v>
      </c>
      <c r="V254" s="214" t="s">
        <v>2689</v>
      </c>
      <c r="W254" s="214" t="s">
        <v>2689</v>
      </c>
      <c r="X254" s="214" t="s"/>
    </row>
    <row r="255" spans="1:24" ht="15" customHeight="true">
      <c r="A255" s="212" t="s"/>
      <c r="B255" s="214" t="s">
        <v>120</v>
      </c>
      <c r="C255" s="214" t="s">
        <v>2036</v>
      </c>
      <c r="D255" s="214" t="s">
        <v>2669</v>
      </c>
      <c r="E255" s="214" t="s">
        <v>2690</v>
      </c>
      <c r="F255" s="215" t="s">
        <v>2691</v>
      </c>
      <c r="G255" s="223" t="s">
        <v>219</v>
      </c>
      <c r="H255" s="225" t="s">
        <v>2430</v>
      </c>
      <c r="I255" s="225">
        <v>2</v>
      </c>
      <c r="J255" s="214" t="s">
        <v>175</v>
      </c>
      <c r="K255" s="213" t="s">
        <v>2039</v>
      </c>
      <c r="L255" s="213" t="s">
        <v>2040</v>
      </c>
      <c r="M255" s="214" t="s">
        <v>2692</v>
      </c>
      <c r="N255" s="214" t="s">
        <v>2480</v>
      </c>
      <c r="O255" s="214" t="s">
        <v>2041</v>
      </c>
      <c r="P255" s="213" t="s"/>
      <c r="Q255" s="219" t="s">
        <v>2693</v>
      </c>
      <c r="R255" s="214" t="s"/>
      <c r="S255" s="213" t="s"/>
      <c r="T255" s="233" t="s">
        <v>2693</v>
      </c>
      <c r="U255" s="214" t="s">
        <v>2693</v>
      </c>
      <c r="V255" s="214" t="s">
        <v>2693</v>
      </c>
      <c r="W255" s="214" t="s">
        <v>2693</v>
      </c>
      <c r="X255" s="214" t="s"/>
    </row>
    <row r="256" spans="1:24" ht="15" customHeight="true">
      <c r="A256" s="212" t="s"/>
      <c r="B256" s="214" t="s">
        <v>120</v>
      </c>
      <c r="C256" s="214" t="s">
        <v>2036</v>
      </c>
      <c r="D256" s="214" t="s">
        <v>2669</v>
      </c>
      <c r="E256" s="214" t="s">
        <v>2694</v>
      </c>
      <c r="F256" s="213" t="s">
        <v>2695</v>
      </c>
      <c r="G256" s="223" t="s">
        <v>218</v>
      </c>
      <c r="H256" s="225" t="s">
        <v>2430</v>
      </c>
      <c r="I256" s="225">
        <v>2</v>
      </c>
      <c r="J256" s="214" t="s">
        <v>175</v>
      </c>
      <c r="K256" s="213" t="s">
        <v>2039</v>
      </c>
      <c r="L256" s="213" t="s">
        <v>2040</v>
      </c>
      <c r="M256" s="214" t="s">
        <v>2696</v>
      </c>
      <c r="N256" s="214" t="s">
        <v>2480</v>
      </c>
      <c r="O256" s="214" t="s">
        <v>2041</v>
      </c>
      <c r="P256" s="213" t="s"/>
      <c r="Q256" s="95" t="s">
        <v>2697</v>
      </c>
      <c r="R256" s="214" t="s"/>
      <c r="S256" s="213" t="s"/>
      <c r="T256" s="213" t="s">
        <v>2697</v>
      </c>
      <c r="U256" s="214" t="s">
        <v>2697</v>
      </c>
      <c r="V256" s="214" t="s">
        <v>2697</v>
      </c>
      <c r="W256" s="214" t="s">
        <v>2697</v>
      </c>
      <c r="X256" s="214" t="s"/>
    </row>
    <row r="257" spans="1:24" ht="15" customHeight="true">
      <c r="A257" s="212" t="s"/>
      <c r="B257" s="214" t="s">
        <v>120</v>
      </c>
      <c r="C257" s="214" t="s">
        <v>2036</v>
      </c>
      <c r="D257" s="214" t="s">
        <v>2669</v>
      </c>
      <c r="E257" s="214" t="s">
        <v>2698</v>
      </c>
      <c r="F257" s="213" t="s">
        <v>2699</v>
      </c>
      <c r="G257" s="223" t="s">
        <v>220</v>
      </c>
      <c r="H257" s="225" t="s">
        <v>2430</v>
      </c>
      <c r="I257" s="225">
        <v>2</v>
      </c>
      <c r="J257" s="214" t="s">
        <v>175</v>
      </c>
      <c r="K257" s="213" t="s">
        <v>2039</v>
      </c>
      <c r="L257" s="213" t="s">
        <v>2040</v>
      </c>
      <c r="M257" s="214" t="s">
        <v>2700</v>
      </c>
      <c r="N257" s="214" t="s">
        <v>2480</v>
      </c>
      <c r="O257" s="214" t="s">
        <v>2041</v>
      </c>
      <c r="P257" s="213" t="s"/>
      <c r="Q257" s="95" t="s">
        <v>2701</v>
      </c>
      <c r="R257" s="214" t="s"/>
      <c r="S257" s="213" t="s"/>
      <c r="T257" s="213" t="s">
        <v>2701</v>
      </c>
      <c r="U257" s="214" t="s">
        <v>2701</v>
      </c>
      <c r="V257" s="214" t="s">
        <v>2701</v>
      </c>
      <c r="W257" s="214" t="s">
        <v>2701</v>
      </c>
      <c r="X257" s="214" t="s"/>
    </row>
    <row r="258" spans="1:24" ht="15" customHeight="true">
      <c r="A258" s="212" t="s"/>
      <c r="B258" s="214" t="s">
        <v>120</v>
      </c>
      <c r="C258" s="214" t="s">
        <v>2036</v>
      </c>
      <c r="D258" s="214" t="s">
        <v>2669</v>
      </c>
      <c r="E258" s="214" t="s">
        <v>2702</v>
      </c>
      <c r="F258" s="215" t="s">
        <v>2703</v>
      </c>
      <c r="G258" s="223" t="s">
        <v>217</v>
      </c>
      <c r="H258" s="225" t="s">
        <v>2430</v>
      </c>
      <c r="I258" s="225">
        <v>2</v>
      </c>
      <c r="J258" s="214" t="s">
        <v>175</v>
      </c>
      <c r="K258" s="213" t="s">
        <v>2039</v>
      </c>
      <c r="L258" s="213" t="s">
        <v>2040</v>
      </c>
      <c r="M258" s="214" t="s">
        <v>2704</v>
      </c>
      <c r="N258" s="214" t="s">
        <v>2480</v>
      </c>
      <c r="O258" s="214" t="s">
        <v>2041</v>
      </c>
      <c r="P258" s="213" t="s"/>
      <c r="Q258" s="219" t="s">
        <v>2705</v>
      </c>
      <c r="R258" s="214" t="s"/>
      <c r="S258" s="213" t="s"/>
      <c r="T258" s="233" t="s">
        <v>2705</v>
      </c>
      <c r="U258" s="214" t="s">
        <v>2705</v>
      </c>
      <c r="V258" s="214" t="s">
        <v>2705</v>
      </c>
      <c r="W258" s="214" t="s">
        <v>2705</v>
      </c>
      <c r="X258" s="214" t="s"/>
    </row>
    <row r="259" spans="1:24" ht="15" customHeight="true">
      <c r="A259" s="212" t="s"/>
      <c r="B259" s="214" t="s">
        <v>120</v>
      </c>
      <c r="C259" s="214" t="s">
        <v>2036</v>
      </c>
      <c r="D259" s="214" t="s">
        <v>2669</v>
      </c>
      <c r="E259" s="214" t="s">
        <v>2706</v>
      </c>
      <c r="F259" s="213" t="s">
        <v>2707</v>
      </c>
      <c r="G259" s="223" t="s">
        <v>221</v>
      </c>
      <c r="H259" s="225" t="s">
        <v>2430</v>
      </c>
      <c r="I259" s="225">
        <v>2</v>
      </c>
      <c r="J259" s="214" t="s">
        <v>175</v>
      </c>
      <c r="K259" s="213" t="s">
        <v>2039</v>
      </c>
      <c r="L259" s="213" t="s">
        <v>2040</v>
      </c>
      <c r="M259" s="214" t="s">
        <v>2708</v>
      </c>
      <c r="N259" s="214" t="s">
        <v>2480</v>
      </c>
      <c r="O259" s="214" t="s">
        <v>2041</v>
      </c>
      <c r="P259" s="213" t="s"/>
      <c r="Q259" s="95" t="s">
        <v>2709</v>
      </c>
      <c r="R259" s="214" t="s"/>
      <c r="S259" s="213" t="s"/>
      <c r="T259" s="213" t="s">
        <v>2709</v>
      </c>
      <c r="U259" s="214" t="s">
        <v>2709</v>
      </c>
      <c r="V259" s="214" t="s">
        <v>2709</v>
      </c>
      <c r="W259" s="214" t="s">
        <v>2709</v>
      </c>
      <c r="X259" s="214" t="s"/>
    </row>
    <row r="260" spans="1:24" ht="15" customHeight="true">
      <c r="A260" s="212" t="s"/>
      <c r="B260" s="214" t="s">
        <v>120</v>
      </c>
      <c r="C260" s="214" t="s">
        <v>830</v>
      </c>
      <c r="D260" s="214" t="s">
        <v>253</v>
      </c>
      <c r="E260" s="214" t="s">
        <v>2670</v>
      </c>
      <c r="F260" s="213" t="s">
        <v>2710</v>
      </c>
      <c r="G260" s="215" t="s">
        <v>214</v>
      </c>
      <c r="H260" s="225" t="s">
        <v>2430</v>
      </c>
      <c r="I260" s="225">
        <v>2</v>
      </c>
      <c r="J260" s="214" t="s">
        <v>175</v>
      </c>
      <c r="K260" s="214" t="s">
        <v>2020</v>
      </c>
      <c r="L260" s="214" t="s">
        <v>2670</v>
      </c>
      <c r="M260" s="214" t="s">
        <v>253</v>
      </c>
      <c r="N260" s="214" t="s">
        <v>2480</v>
      </c>
      <c r="O260" s="214" t="s">
        <v>2041</v>
      </c>
      <c r="P260" s="213" t="s"/>
      <c r="Q260" s="95" t="s">
        <v>2711</v>
      </c>
      <c r="R260" s="214" t="s"/>
      <c r="S260" s="213" t="s"/>
      <c r="T260" s="213" t="s">
        <v>2712</v>
      </c>
      <c r="U260" s="213" t="s">
        <v>2713</v>
      </c>
      <c r="V260" s="266" t="s">
        <v>2714</v>
      </c>
      <c r="W260" s="214" t="s"/>
      <c r="X260" s="214" t="s"/>
    </row>
    <row r="261" spans="1:24" ht="15" customHeight="true">
      <c r="A261" s="212" t="s">
        <v>2073</v>
      </c>
      <c r="B261" s="214" t="s">
        <v>120</v>
      </c>
      <c r="C261" s="214" t="s">
        <v>830</v>
      </c>
      <c r="D261" s="214" t="s">
        <v>253</v>
      </c>
      <c r="E261" s="214" t="s">
        <v>2670</v>
      </c>
      <c r="F261" s="213" t="s"/>
      <c r="G261" s="215" t="s">
        <v>2715</v>
      </c>
      <c r="H261" s="225" t="s"/>
      <c r="I261" s="225" t="s"/>
      <c r="J261" s="214" t="s"/>
      <c r="K261" s="214" t="s"/>
      <c r="L261" s="214" t="s"/>
      <c r="M261" s="214" t="s"/>
      <c r="N261" s="214" t="s"/>
      <c r="O261" s="214" t="s"/>
      <c r="P261" s="214" t="s"/>
      <c r="Q261" s="225" t="s">
        <v>2242</v>
      </c>
      <c r="R261" s="214" t="s"/>
      <c r="S261" s="213" t="s"/>
      <c r="T261" s="213" t="s"/>
      <c r="U261" s="213" t="s"/>
      <c r="V261" s="214" t="s"/>
      <c r="W261" s="214" t="s"/>
      <c r="X261" s="214" t="s"/>
    </row>
    <row r="262" spans="1:24" ht="15" customHeight="true">
      <c r="A262" s="212" t="s">
        <v>2073</v>
      </c>
      <c r="B262" s="214" t="s">
        <v>120</v>
      </c>
      <c r="C262" s="214" t="s">
        <v>830</v>
      </c>
      <c r="D262" s="214" t="s">
        <v>253</v>
      </c>
      <c r="E262" s="214" t="s">
        <v>2670</v>
      </c>
      <c r="F262" s="213" t="s"/>
      <c r="G262" s="215" t="s">
        <v>2716</v>
      </c>
      <c r="H262" s="225" t="s"/>
      <c r="I262" s="225" t="s"/>
      <c r="J262" s="214" t="s"/>
      <c r="K262" s="214" t="s"/>
      <c r="L262" s="214" t="s"/>
      <c r="M262" s="214" t="s"/>
      <c r="N262" s="214" t="s"/>
      <c r="O262" s="214" t="s"/>
      <c r="P262" s="214" t="s"/>
      <c r="Q262" s="225" t="s">
        <v>2242</v>
      </c>
      <c r="R262" s="214" t="s"/>
      <c r="S262" s="213" t="s"/>
      <c r="T262" s="213" t="s"/>
      <c r="U262" s="213" t="s"/>
      <c r="V262" s="214" t="s"/>
      <c r="W262" s="214" t="s"/>
      <c r="X262" s="214" t="s"/>
    </row>
    <row r="263" spans="1:24" ht="15" customHeight="true">
      <c r="A263" s="212" t="s">
        <v>2073</v>
      </c>
      <c r="B263" s="214" t="s">
        <v>120</v>
      </c>
      <c r="C263" s="214" t="s">
        <v>830</v>
      </c>
      <c r="D263" s="214" t="s">
        <v>253</v>
      </c>
      <c r="E263" s="214" t="s">
        <v>2670</v>
      </c>
      <c r="F263" s="213" t="s"/>
      <c r="G263" s="215" t="s">
        <v>2717</v>
      </c>
      <c r="H263" s="225" t="s"/>
      <c r="I263" s="225" t="s"/>
      <c r="J263" s="214" t="s"/>
      <c r="K263" s="214" t="s"/>
      <c r="L263" s="214" t="s"/>
      <c r="M263" s="214" t="s"/>
      <c r="N263" s="214" t="s"/>
      <c r="O263" s="214" t="s"/>
      <c r="P263" s="214" t="s"/>
      <c r="Q263" s="225" t="s">
        <v>2242</v>
      </c>
      <c r="R263" s="214" t="s"/>
      <c r="S263" s="213" t="s"/>
      <c r="T263" s="213" t="s"/>
      <c r="U263" s="213" t="s"/>
      <c r="V263" s="214" t="s"/>
      <c r="W263" s="214" t="s"/>
      <c r="X263" s="214" t="s"/>
    </row>
    <row r="264" spans="1:24" ht="15" customHeight="true">
      <c r="A264" s="212" t="s">
        <v>2073</v>
      </c>
      <c r="B264" s="214" t="s">
        <v>120</v>
      </c>
      <c r="C264" s="214" t="s">
        <v>830</v>
      </c>
      <c r="D264" s="214" t="s">
        <v>253</v>
      </c>
      <c r="E264" s="214" t="s">
        <v>2670</v>
      </c>
      <c r="F264" s="213" t="s"/>
      <c r="G264" s="215" t="s">
        <v>2718</v>
      </c>
      <c r="H264" s="225" t="s"/>
      <c r="I264" s="225" t="s"/>
      <c r="J264" s="214" t="s"/>
      <c r="K264" s="214" t="s"/>
      <c r="L264" s="214" t="s"/>
      <c r="M264" s="214" t="s"/>
      <c r="N264" s="214" t="s"/>
      <c r="O264" s="214" t="s"/>
      <c r="P264" s="214" t="s"/>
      <c r="Q264" s="225" t="s">
        <v>2242</v>
      </c>
      <c r="R264" s="214" t="s"/>
      <c r="S264" s="213" t="s"/>
      <c r="T264" s="213" t="s"/>
      <c r="U264" s="213" t="s"/>
      <c r="V264" s="214" t="s"/>
      <c r="W264" s="214" t="s"/>
      <c r="X264" s="214" t="s"/>
    </row>
    <row r="265" spans="1:24" ht="15" customHeight="true">
      <c r="A265" s="212" t="s">
        <v>2073</v>
      </c>
      <c r="B265" s="214" t="s">
        <v>120</v>
      </c>
      <c r="C265" s="214" t="s">
        <v>830</v>
      </c>
      <c r="D265" s="214" t="s">
        <v>253</v>
      </c>
      <c r="E265" s="214" t="s">
        <v>2670</v>
      </c>
      <c r="F265" s="213" t="s"/>
      <c r="G265" s="215" t="s">
        <v>2719</v>
      </c>
      <c r="H265" s="225" t="s"/>
      <c r="I265" s="225" t="s"/>
      <c r="J265" s="214" t="s"/>
      <c r="K265" s="214" t="s"/>
      <c r="L265" s="214" t="s"/>
      <c r="M265" s="214" t="s"/>
      <c r="N265" s="214" t="s"/>
      <c r="O265" s="214" t="s"/>
      <c r="P265" s="214" t="s"/>
      <c r="Q265" s="225" t="s">
        <v>2242</v>
      </c>
      <c r="R265" s="214" t="s"/>
      <c r="S265" s="213" t="s"/>
      <c r="T265" s="213" t="s"/>
      <c r="U265" s="213" t="s"/>
      <c r="V265" s="214" t="s"/>
      <c r="W265" s="214" t="s"/>
      <c r="X265" s="214" t="s"/>
    </row>
    <row r="266" spans="1:24" ht="15" customHeight="true">
      <c r="A266" s="212" t="s">
        <v>2073</v>
      </c>
      <c r="B266" s="214" t="s">
        <v>120</v>
      </c>
      <c r="C266" s="214" t="s">
        <v>830</v>
      </c>
      <c r="D266" s="214" t="s">
        <v>253</v>
      </c>
      <c r="E266" s="214" t="s">
        <v>2670</v>
      </c>
      <c r="F266" s="213" t="s"/>
      <c r="G266" s="215" t="s">
        <v>2720</v>
      </c>
      <c r="H266" s="225" t="s"/>
      <c r="I266" s="225" t="s"/>
      <c r="J266" s="214" t="s"/>
      <c r="K266" s="214" t="s"/>
      <c r="L266" s="214" t="s"/>
      <c r="M266" s="214" t="s"/>
      <c r="N266" s="214" t="s"/>
      <c r="O266" s="214" t="s"/>
      <c r="P266" s="214" t="s"/>
      <c r="Q266" s="225" t="s">
        <v>2242</v>
      </c>
      <c r="R266" s="214" t="s"/>
      <c r="S266" s="213" t="s"/>
      <c r="T266" s="213" t="s"/>
      <c r="U266" s="213" t="s"/>
      <c r="V266" s="214" t="s"/>
      <c r="W266" s="214" t="s"/>
      <c r="X266" s="214" t="s"/>
    </row>
    <row r="267" spans="1:24" ht="15" customHeight="true">
      <c r="A267" s="212" t="s">
        <v>2073</v>
      </c>
      <c r="B267" s="214" t="s">
        <v>120</v>
      </c>
      <c r="C267" s="214" t="s">
        <v>830</v>
      </c>
      <c r="D267" s="214" t="s">
        <v>253</v>
      </c>
      <c r="E267" s="214" t="s">
        <v>2670</v>
      </c>
      <c r="F267" s="213" t="s"/>
      <c r="G267" s="215" t="s">
        <v>2614</v>
      </c>
      <c r="H267" s="225" t="s"/>
      <c r="I267" s="225" t="s"/>
      <c r="J267" s="214" t="s"/>
      <c r="K267" s="214" t="s"/>
      <c r="L267" s="214" t="s"/>
      <c r="M267" s="214" t="s"/>
      <c r="N267" s="214" t="s"/>
      <c r="O267" s="214" t="s"/>
      <c r="P267" s="214" t="s"/>
      <c r="Q267" s="225" t="s">
        <v>2242</v>
      </c>
      <c r="R267" s="214" t="s"/>
      <c r="S267" s="213" t="s"/>
      <c r="T267" s="213" t="s"/>
      <c r="U267" s="213" t="s"/>
      <c r="V267" s="214" t="s"/>
      <c r="W267" s="214" t="s"/>
      <c r="X267" s="214" t="s"/>
    </row>
    <row r="268" spans="1:24" ht="15" customHeight="true">
      <c r="A268" s="212" t="s">
        <v>2073</v>
      </c>
      <c r="B268" s="214" t="s">
        <v>120</v>
      </c>
      <c r="C268" s="214" t="s">
        <v>830</v>
      </c>
      <c r="D268" s="214" t="s">
        <v>253</v>
      </c>
      <c r="E268" s="214" t="s">
        <v>2670</v>
      </c>
      <c r="F268" s="213" t="s"/>
      <c r="G268" s="215" t="s">
        <v>2721</v>
      </c>
      <c r="H268" s="225" t="s"/>
      <c r="I268" s="225" t="s"/>
      <c r="J268" s="214" t="s"/>
      <c r="K268" s="214" t="s"/>
      <c r="L268" s="214" t="s"/>
      <c r="M268" s="214" t="s"/>
      <c r="N268" s="214" t="s"/>
      <c r="O268" s="214" t="s"/>
      <c r="P268" s="214" t="s"/>
      <c r="Q268" s="225" t="s">
        <v>2242</v>
      </c>
      <c r="R268" s="214" t="s"/>
      <c r="S268" s="213" t="s"/>
      <c r="T268" s="213" t="s"/>
      <c r="U268" s="213" t="s"/>
      <c r="V268" s="214" t="s"/>
      <c r="W268" s="214" t="s"/>
      <c r="X268" s="214" t="s"/>
    </row>
    <row r="269" spans="1:24" ht="15" customHeight="true">
      <c r="A269" s="212" t="s">
        <v>2073</v>
      </c>
      <c r="B269" s="214" t="s">
        <v>120</v>
      </c>
      <c r="C269" s="214" t="s">
        <v>830</v>
      </c>
      <c r="D269" s="214" t="s">
        <v>253</v>
      </c>
      <c r="E269" s="214" t="s">
        <v>2670</v>
      </c>
      <c r="F269" s="213" t="s"/>
      <c r="G269" s="215" t="s">
        <v>2722</v>
      </c>
      <c r="H269" s="225" t="s"/>
      <c r="I269" s="225" t="s"/>
      <c r="J269" s="214" t="s"/>
      <c r="K269" s="214" t="s"/>
      <c r="L269" s="214" t="s"/>
      <c r="M269" s="214" t="s"/>
      <c r="N269" s="214" t="s"/>
      <c r="O269" s="214" t="s"/>
      <c r="P269" s="214" t="s"/>
      <c r="Q269" s="225" t="s">
        <v>2242</v>
      </c>
      <c r="R269" s="214" t="s"/>
      <c r="S269" s="213" t="s"/>
      <c r="T269" s="213" t="s"/>
      <c r="U269" s="213" t="s"/>
      <c r="V269" s="214" t="s"/>
      <c r="W269" s="214" t="s"/>
      <c r="X269" s="214" t="s"/>
    </row>
    <row r="270" spans="1:24" ht="15" customHeight="true">
      <c r="A270" s="212" t="s">
        <v>2073</v>
      </c>
      <c r="B270" s="214" t="s">
        <v>120</v>
      </c>
      <c r="C270" s="214" t="s">
        <v>830</v>
      </c>
      <c r="D270" s="214" t="s">
        <v>253</v>
      </c>
      <c r="E270" s="214" t="s">
        <v>2670</v>
      </c>
      <c r="F270" s="213" t="s"/>
      <c r="G270" s="215" t="s">
        <v>2723</v>
      </c>
      <c r="H270" s="225" t="s"/>
      <c r="I270" s="225" t="s"/>
      <c r="J270" s="214" t="s"/>
      <c r="K270" s="214" t="s"/>
      <c r="L270" s="214" t="s"/>
      <c r="M270" s="214" t="s"/>
      <c r="N270" s="214" t="s"/>
      <c r="O270" s="214" t="s"/>
      <c r="P270" s="214" t="s"/>
      <c r="Q270" s="225" t="s">
        <v>2242</v>
      </c>
      <c r="R270" s="214" t="s"/>
      <c r="S270" s="213" t="s"/>
      <c r="T270" s="213" t="s"/>
      <c r="U270" s="213" t="s"/>
      <c r="V270" s="214" t="s"/>
      <c r="W270" s="214" t="s"/>
      <c r="X270" s="214" t="s"/>
    </row>
    <row r="271" spans="1:24" ht="15" customHeight="true">
      <c r="A271" s="212" t="s">
        <v>2073</v>
      </c>
      <c r="B271" s="214" t="s">
        <v>120</v>
      </c>
      <c r="C271" s="214" t="s">
        <v>830</v>
      </c>
      <c r="D271" s="214" t="s">
        <v>253</v>
      </c>
      <c r="E271" s="214" t="s">
        <v>2670</v>
      </c>
      <c r="F271" s="213" t="s"/>
      <c r="G271" s="215" t="s">
        <v>2724</v>
      </c>
      <c r="H271" s="225" t="s"/>
      <c r="I271" s="225" t="s"/>
      <c r="J271" s="214" t="s"/>
      <c r="K271" s="214" t="s"/>
      <c r="L271" s="214" t="s"/>
      <c r="M271" s="214" t="s"/>
      <c r="N271" s="214" t="s"/>
      <c r="O271" s="214" t="s"/>
      <c r="P271" s="214" t="s"/>
      <c r="Q271" s="225" t="s">
        <v>2242</v>
      </c>
      <c r="R271" s="214" t="s"/>
      <c r="S271" s="213" t="s"/>
      <c r="T271" s="213" t="s"/>
      <c r="U271" s="213" t="s"/>
      <c r="V271" s="214" t="s"/>
      <c r="W271" s="214" t="s"/>
      <c r="X271" s="214" t="s"/>
    </row>
    <row r="272" spans="1:24" ht="15" customHeight="true">
      <c r="A272" s="212" t="s"/>
      <c r="B272" s="214" t="s">
        <v>120</v>
      </c>
      <c r="C272" s="214" t="s">
        <v>2631</v>
      </c>
      <c r="D272" s="223" t="s">
        <v>2725</v>
      </c>
      <c r="E272" s="214" t="s">
        <v>2683</v>
      </c>
      <c r="F272" s="213" t="s">
        <v>2726</v>
      </c>
      <c r="G272" s="223" t="s">
        <v>216</v>
      </c>
      <c r="H272" s="225" t="s">
        <v>2430</v>
      </c>
      <c r="I272" s="225">
        <v>2</v>
      </c>
      <c r="J272" s="214" t="s">
        <v>175</v>
      </c>
      <c r="K272" s="214" t="s">
        <v>2020</v>
      </c>
      <c r="L272" s="214" t="s">
        <v>2683</v>
      </c>
      <c r="M272" s="214" t="s">
        <v>2725</v>
      </c>
      <c r="N272" s="214" t="s">
        <v>2480</v>
      </c>
      <c r="O272" s="214" t="s">
        <v>2041</v>
      </c>
      <c r="P272" s="213" t="s"/>
      <c r="Q272" s="95" t="s">
        <v>2727</v>
      </c>
      <c r="R272" s="213" t="s">
        <v>2727</v>
      </c>
      <c r="S272" s="213" t="s"/>
      <c r="T272" s="213" t="s">
        <v>2728</v>
      </c>
      <c r="U272" s="213" t="s">
        <v>2728</v>
      </c>
      <c r="V272" s="213" t="s">
        <v>2686</v>
      </c>
      <c r="W272" s="214" t="s"/>
      <c r="X272" s="214" t="s"/>
    </row>
    <row r="273" spans="1:24" ht="15" customHeight="true">
      <c r="A273" s="212" t="s">
        <v>2073</v>
      </c>
      <c r="B273" s="214" t="s">
        <v>120</v>
      </c>
      <c r="C273" s="214" t="s">
        <v>830</v>
      </c>
      <c r="D273" s="214" t="s">
        <v>2725</v>
      </c>
      <c r="E273" s="214" t="s">
        <v>2683</v>
      </c>
      <c r="F273" s="213" t="s"/>
      <c r="G273" s="215" t="s">
        <v>2729</v>
      </c>
      <c r="H273" s="225" t="s"/>
      <c r="I273" s="225" t="s"/>
      <c r="J273" s="214" t="s"/>
      <c r="K273" s="214" t="s"/>
      <c r="L273" s="214" t="s"/>
      <c r="M273" s="214" t="s"/>
      <c r="N273" s="214" t="s"/>
      <c r="O273" s="214" t="s"/>
      <c r="P273" s="214" t="s"/>
      <c r="Q273" s="225" t="s">
        <v>2242</v>
      </c>
      <c r="R273" s="214" t="s"/>
      <c r="S273" s="213" t="s"/>
      <c r="T273" s="213" t="s"/>
      <c r="U273" s="214" t="s"/>
      <c r="V273" s="214" t="s"/>
      <c r="W273" s="214" t="s"/>
      <c r="X273" s="214" t="s"/>
    </row>
    <row r="274" spans="1:24" ht="15" customHeight="true">
      <c r="A274" s="212" t="s">
        <v>2073</v>
      </c>
      <c r="B274" s="214" t="s">
        <v>120</v>
      </c>
      <c r="C274" s="214" t="s">
        <v>830</v>
      </c>
      <c r="D274" s="214" t="s">
        <v>2725</v>
      </c>
      <c r="E274" s="214" t="s">
        <v>2683</v>
      </c>
      <c r="F274" s="213" t="s"/>
      <c r="G274" s="215" t="s">
        <v>2730</v>
      </c>
      <c r="H274" s="225" t="s"/>
      <c r="I274" s="225" t="s"/>
      <c r="J274" s="214" t="s"/>
      <c r="K274" s="214" t="s"/>
      <c r="L274" s="214" t="s"/>
      <c r="M274" s="214" t="s"/>
      <c r="N274" s="214" t="s"/>
      <c r="O274" s="214" t="s"/>
      <c r="P274" s="214" t="s"/>
      <c r="Q274" s="225" t="s">
        <v>2242</v>
      </c>
      <c r="R274" s="214" t="s"/>
      <c r="S274" s="213" t="s"/>
      <c r="T274" s="213" t="s"/>
      <c r="U274" s="214" t="s"/>
      <c r="V274" s="214" t="s"/>
      <c r="W274" s="214" t="s"/>
      <c r="X274" s="214" t="s"/>
    </row>
    <row r="275" spans="1:24" ht="15" customHeight="true">
      <c r="A275" s="212" t="s">
        <v>2073</v>
      </c>
      <c r="B275" s="214" t="s">
        <v>120</v>
      </c>
      <c r="C275" s="214" t="s">
        <v>830</v>
      </c>
      <c r="D275" s="214" t="s">
        <v>2725</v>
      </c>
      <c r="E275" s="214" t="s">
        <v>2683</v>
      </c>
      <c r="F275" s="213" t="s"/>
      <c r="G275" s="215" t="s">
        <v>2731</v>
      </c>
      <c r="H275" s="225" t="s"/>
      <c r="I275" s="225" t="s"/>
      <c r="J275" s="214" t="s"/>
      <c r="K275" s="214" t="s"/>
      <c r="L275" s="214" t="s"/>
      <c r="M275" s="214" t="s"/>
      <c r="N275" s="214" t="s"/>
      <c r="O275" s="214" t="s"/>
      <c r="P275" s="214" t="s"/>
      <c r="Q275" s="225" t="s">
        <v>2242</v>
      </c>
      <c r="R275" s="214" t="s"/>
      <c r="S275" s="213" t="s"/>
      <c r="T275" s="213" t="s"/>
      <c r="U275" s="214" t="s"/>
      <c r="V275" s="214" t="s"/>
      <c r="W275" s="214" t="s"/>
      <c r="X275" s="214" t="s"/>
    </row>
    <row r="276" spans="1:24" ht="15" customHeight="true">
      <c r="A276" s="212" t="s">
        <v>2073</v>
      </c>
      <c r="B276" s="214" t="s">
        <v>120</v>
      </c>
      <c r="C276" s="214" t="s">
        <v>830</v>
      </c>
      <c r="D276" s="214" t="s">
        <v>2725</v>
      </c>
      <c r="E276" s="214" t="s">
        <v>2683</v>
      </c>
      <c r="F276" s="213" t="s"/>
      <c r="G276" s="215" t="s">
        <v>2732</v>
      </c>
      <c r="H276" s="225" t="s"/>
      <c r="I276" s="225" t="s"/>
      <c r="J276" s="214" t="s"/>
      <c r="K276" s="214" t="s"/>
      <c r="L276" s="214" t="s"/>
      <c r="M276" s="214" t="s"/>
      <c r="N276" s="214" t="s"/>
      <c r="O276" s="214" t="s"/>
      <c r="P276" s="214" t="s"/>
      <c r="Q276" s="225" t="s">
        <v>2242</v>
      </c>
      <c r="R276" s="214" t="s"/>
      <c r="S276" s="213" t="s"/>
      <c r="T276" s="213" t="s"/>
      <c r="U276" s="214" t="s"/>
      <c r="V276" s="214" t="s"/>
      <c r="W276" s="214" t="s"/>
      <c r="X276" s="214" t="s"/>
    </row>
    <row r="277" spans="1:24" ht="15" customHeight="true">
      <c r="A277" s="212" t="s">
        <v>2073</v>
      </c>
      <c r="B277" s="214" t="s">
        <v>120</v>
      </c>
      <c r="C277" s="214" t="s">
        <v>830</v>
      </c>
      <c r="D277" s="214" t="s">
        <v>2725</v>
      </c>
      <c r="E277" s="214" t="s">
        <v>2683</v>
      </c>
      <c r="F277" s="213" t="s"/>
      <c r="G277" s="215" t="s">
        <v>2733</v>
      </c>
      <c r="H277" s="225" t="s"/>
      <c r="I277" s="225" t="s"/>
      <c r="J277" s="214" t="s"/>
      <c r="K277" s="214" t="s"/>
      <c r="L277" s="214" t="s"/>
      <c r="M277" s="214" t="s"/>
      <c r="N277" s="214" t="s"/>
      <c r="O277" s="214" t="s"/>
      <c r="P277" s="214" t="s"/>
      <c r="Q277" s="225" t="s">
        <v>2242</v>
      </c>
      <c r="R277" s="214" t="s"/>
      <c r="S277" s="213" t="s"/>
      <c r="T277" s="213" t="s"/>
      <c r="U277" s="214" t="s"/>
      <c r="V277" s="214" t="s"/>
      <c r="W277" s="214" t="s"/>
      <c r="X277" s="214" t="s"/>
    </row>
    <row r="278" spans="1:24" ht="15" customHeight="true">
      <c r="A278" s="212" t="s">
        <v>2073</v>
      </c>
      <c r="B278" s="214" t="s">
        <v>120</v>
      </c>
      <c r="C278" s="214" t="s">
        <v>830</v>
      </c>
      <c r="D278" s="214" t="s">
        <v>2725</v>
      </c>
      <c r="E278" s="214" t="s">
        <v>2683</v>
      </c>
      <c r="F278" s="213" t="s"/>
      <c r="G278" s="215" t="s">
        <v>2734</v>
      </c>
      <c r="H278" s="225" t="s"/>
      <c r="I278" s="225" t="s"/>
      <c r="J278" s="214" t="s"/>
      <c r="K278" s="214" t="s"/>
      <c r="L278" s="214" t="s"/>
      <c r="M278" s="214" t="s"/>
      <c r="N278" s="214" t="s"/>
      <c r="O278" s="214" t="s"/>
      <c r="P278" s="214" t="s"/>
      <c r="Q278" s="225" t="s">
        <v>2242</v>
      </c>
      <c r="R278" s="214" t="s"/>
      <c r="S278" s="213" t="s"/>
      <c r="T278" s="213" t="s"/>
      <c r="U278" s="214" t="s"/>
      <c r="V278" s="214" t="s"/>
      <c r="W278" s="214" t="s"/>
      <c r="X278" s="214" t="s"/>
    </row>
    <row r="279" spans="1:24" ht="15" customHeight="true">
      <c r="A279" s="212" t="s"/>
      <c r="B279" s="214" t="s">
        <v>120</v>
      </c>
      <c r="C279" s="214" t="s">
        <v>2631</v>
      </c>
      <c r="D279" s="223" t="s">
        <v>2696</v>
      </c>
      <c r="E279" s="214" t="s">
        <v>2694</v>
      </c>
      <c r="F279" s="213" t="s">
        <v>2695</v>
      </c>
      <c r="G279" s="215" t="s">
        <v>218</v>
      </c>
      <c r="H279" s="225" t="s">
        <v>2430</v>
      </c>
      <c r="I279" s="225">
        <v>2</v>
      </c>
      <c r="J279" s="265" t="s">
        <v>175</v>
      </c>
      <c r="K279" s="214" t="s">
        <v>2020</v>
      </c>
      <c r="L279" s="214" t="s">
        <v>2694</v>
      </c>
      <c r="M279" s="214" t="s">
        <v>2696</v>
      </c>
      <c r="N279" s="214" t="s">
        <v>2480</v>
      </c>
      <c r="O279" s="214" t="s">
        <v>2041</v>
      </c>
      <c r="P279" s="213" t="s"/>
      <c r="Q279" s="95" t="s">
        <v>2697</v>
      </c>
      <c r="R279" s="214" t="s">
        <v>2697</v>
      </c>
      <c r="S279" s="213" t="s"/>
      <c r="T279" s="213" t="s">
        <v>2697</v>
      </c>
      <c r="U279" s="213" t="s">
        <v>2697</v>
      </c>
      <c r="V279" s="213" t="s">
        <v>2697</v>
      </c>
      <c r="W279" s="214" t="s"/>
      <c r="X279" s="214" t="s"/>
    </row>
    <row r="280" spans="1:24" ht="15" customHeight="true">
      <c r="A280" s="212" t="s">
        <v>2073</v>
      </c>
      <c r="B280" s="214" t="s">
        <v>120</v>
      </c>
      <c r="C280" s="214" t="s">
        <v>830</v>
      </c>
      <c r="D280" s="214" t="s">
        <v>2696</v>
      </c>
      <c r="E280" s="214" t="s">
        <v>2694</v>
      </c>
      <c r="F280" s="213" t="s"/>
      <c r="G280" s="215" t="s">
        <v>2735</v>
      </c>
      <c r="H280" s="225" t="s"/>
      <c r="I280" s="225" t="s"/>
      <c r="J280" s="214" t="s"/>
      <c r="K280" s="214" t="s"/>
      <c r="L280" s="214" t="s"/>
      <c r="M280" s="214" t="s"/>
      <c r="N280" s="214" t="s"/>
      <c r="O280" s="214" t="s"/>
      <c r="P280" s="214" t="s"/>
      <c r="Q280" s="225" t="s">
        <v>2242</v>
      </c>
      <c r="R280" s="214" t="s"/>
      <c r="S280" s="213" t="s"/>
      <c r="T280" s="213" t="s"/>
      <c r="U280" s="214" t="s"/>
      <c r="V280" s="214" t="s"/>
      <c r="W280" s="214" t="s"/>
      <c r="X280" s="214" t="s"/>
    </row>
    <row r="281" spans="1:24" ht="15" customHeight="true">
      <c r="A281" s="212" t="s">
        <v>2073</v>
      </c>
      <c r="B281" s="214" t="s">
        <v>120</v>
      </c>
      <c r="C281" s="214" t="s">
        <v>830</v>
      </c>
      <c r="D281" s="214" t="s">
        <v>2696</v>
      </c>
      <c r="E281" s="214" t="s">
        <v>2694</v>
      </c>
      <c r="F281" s="213" t="s"/>
      <c r="G281" s="215" t="s">
        <v>2736</v>
      </c>
      <c r="H281" s="225" t="s"/>
      <c r="I281" s="225" t="s"/>
      <c r="J281" s="214" t="s"/>
      <c r="K281" s="214" t="s"/>
      <c r="L281" s="214" t="s"/>
      <c r="M281" s="214" t="s"/>
      <c r="N281" s="214" t="s"/>
      <c r="O281" s="214" t="s"/>
      <c r="P281" s="214" t="s"/>
      <c r="Q281" s="225" t="s">
        <v>2242</v>
      </c>
      <c r="R281" s="214" t="s"/>
      <c r="S281" s="213" t="s"/>
      <c r="T281" s="213" t="s"/>
      <c r="U281" s="214" t="s"/>
      <c r="V281" s="214" t="s"/>
      <c r="W281" s="214" t="s"/>
      <c r="X281" s="214" t="s"/>
    </row>
    <row r="282" spans="1:24" ht="15" customHeight="true">
      <c r="A282" s="212" t="s"/>
      <c r="B282" s="214" t="s">
        <v>120</v>
      </c>
      <c r="C282" s="214" t="s">
        <v>830</v>
      </c>
      <c r="D282" s="214" t="s">
        <v>2692</v>
      </c>
      <c r="E282" s="214" t="s">
        <v>2690</v>
      </c>
      <c r="F282" s="215" t="s">
        <v>2691</v>
      </c>
      <c r="G282" s="215" t="s">
        <v>219</v>
      </c>
      <c r="H282" s="225" t="s">
        <v>2430</v>
      </c>
      <c r="I282" s="225">
        <v>2</v>
      </c>
      <c r="J282" s="214" t="s">
        <v>175</v>
      </c>
      <c r="K282" s="214" t="s">
        <v>2020</v>
      </c>
      <c r="L282" s="214" t="s">
        <v>2690</v>
      </c>
      <c r="M282" s="214" t="s">
        <v>2692</v>
      </c>
      <c r="N282" s="214" t="s">
        <v>2480</v>
      </c>
      <c r="O282" s="214" t="s">
        <v>2041</v>
      </c>
      <c r="P282" s="213" t="s"/>
      <c r="Q282" s="95" t="s">
        <v>2693</v>
      </c>
      <c r="R282" s="214" t="s"/>
      <c r="S282" s="213" t="s"/>
      <c r="T282" s="213" t="s">
        <v>2693</v>
      </c>
      <c r="U282" s="213" t="s">
        <v>2693</v>
      </c>
      <c r="V282" s="213" t="s">
        <v>2693</v>
      </c>
      <c r="W282" s="214" t="s"/>
      <c r="X282" s="214" t="s"/>
    </row>
    <row r="283" spans="1:24" ht="15" customHeight="true">
      <c r="A283" s="212" t="s">
        <v>2073</v>
      </c>
      <c r="B283" s="214" t="s">
        <v>120</v>
      </c>
      <c r="C283" s="214" t="s">
        <v>830</v>
      </c>
      <c r="D283" s="214" t="s">
        <v>2692</v>
      </c>
      <c r="E283" s="214" t="s">
        <v>2690</v>
      </c>
      <c r="F283" s="213" t="s"/>
      <c r="G283" s="215" t="s">
        <v>2737</v>
      </c>
      <c r="H283" s="225" t="s"/>
      <c r="I283" s="225" t="s"/>
      <c r="J283" s="214" t="s"/>
      <c r="K283" s="214" t="s"/>
      <c r="L283" s="214" t="s"/>
      <c r="M283" s="214" t="s"/>
      <c r="N283" s="214" t="s"/>
      <c r="O283" s="214" t="s"/>
      <c r="P283" s="214" t="s"/>
      <c r="Q283" s="225" t="s">
        <v>2242</v>
      </c>
      <c r="R283" s="214" t="s"/>
      <c r="S283" s="213" t="s"/>
      <c r="T283" s="213" t="s"/>
      <c r="U283" s="214" t="s"/>
      <c r="V283" s="214" t="s"/>
      <c r="W283" s="214" t="s"/>
      <c r="X283" s="214" t="s"/>
    </row>
    <row r="284" spans="1:24" ht="15" customHeight="true">
      <c r="A284" s="212" t="s"/>
      <c r="B284" s="214" t="s">
        <v>120</v>
      </c>
      <c r="C284" s="214" t="s">
        <v>2631</v>
      </c>
      <c r="D284" s="223" t="s">
        <v>2700</v>
      </c>
      <c r="E284" s="214" t="s">
        <v>2698</v>
      </c>
      <c r="F284" s="213" t="s">
        <v>2699</v>
      </c>
      <c r="G284" s="215" t="s">
        <v>220</v>
      </c>
      <c r="H284" s="225" t="s">
        <v>2430</v>
      </c>
      <c r="I284" s="225">
        <v>2</v>
      </c>
      <c r="J284" s="214" t="s">
        <v>175</v>
      </c>
      <c r="K284" s="214" t="s">
        <v>2020</v>
      </c>
      <c r="L284" s="214" t="s">
        <v>2698</v>
      </c>
      <c r="M284" s="214" t="s">
        <v>2700</v>
      </c>
      <c r="N284" s="214" t="s">
        <v>2480</v>
      </c>
      <c r="O284" s="214" t="s">
        <v>2041</v>
      </c>
      <c r="P284" s="213" t="s"/>
      <c r="Q284" s="95" t="s">
        <v>2701</v>
      </c>
      <c r="R284" s="214" t="s">
        <v>2701</v>
      </c>
      <c r="S284" s="213" t="s"/>
      <c r="T284" s="213" t="s">
        <v>2701</v>
      </c>
      <c r="U284" s="214" t="s"/>
      <c r="V284" s="214" t="s"/>
      <c r="W284" s="214" t="s"/>
      <c r="X284" s="214" t="s"/>
    </row>
    <row r="285" spans="1:24" ht="15" customHeight="true">
      <c r="A285" s="212" t="s">
        <v>2073</v>
      </c>
      <c r="B285" s="214" t="s">
        <v>120</v>
      </c>
      <c r="C285" s="214" t="s">
        <v>830</v>
      </c>
      <c r="D285" s="214" t="s">
        <v>2692</v>
      </c>
      <c r="E285" s="214" t="s">
        <v>2690</v>
      </c>
      <c r="F285" s="213" t="s"/>
      <c r="G285" s="215" t="s">
        <v>2737</v>
      </c>
      <c r="H285" s="225" t="s"/>
      <c r="I285" s="225" t="s"/>
      <c r="J285" s="214" t="s"/>
      <c r="K285" s="214" t="s"/>
      <c r="L285" s="214" t="s"/>
      <c r="M285" s="214" t="s"/>
      <c r="N285" s="214" t="s"/>
      <c r="O285" s="214" t="s"/>
      <c r="P285" s="214" t="s"/>
      <c r="Q285" s="225" t="s">
        <v>2242</v>
      </c>
      <c r="R285" s="214" t="s"/>
      <c r="S285" s="213" t="s"/>
      <c r="T285" s="213" t="s"/>
      <c r="U285" s="214" t="s"/>
      <c r="V285" s="214" t="s"/>
      <c r="W285" s="214" t="s"/>
      <c r="X285" s="214" t="s"/>
    </row>
    <row r="286" spans="1:24" ht="15" customHeight="true">
      <c r="A286" s="212" t="s"/>
      <c r="B286" s="214" t="s">
        <v>120</v>
      </c>
      <c r="C286" s="214" t="s">
        <v>830</v>
      </c>
      <c r="D286" s="214" t="s">
        <v>2704</v>
      </c>
      <c r="E286" s="214" t="s">
        <v>2702</v>
      </c>
      <c r="F286" s="215" t="s">
        <v>2703</v>
      </c>
      <c r="G286" s="215" t="s">
        <v>217</v>
      </c>
      <c r="H286" s="225" t="s">
        <v>2430</v>
      </c>
      <c r="I286" s="225">
        <v>2</v>
      </c>
      <c r="J286" s="214" t="s">
        <v>175</v>
      </c>
      <c r="K286" s="214" t="s">
        <v>2020</v>
      </c>
      <c r="L286" s="214" t="s">
        <v>2702</v>
      </c>
      <c r="M286" s="214" t="s">
        <v>2704</v>
      </c>
      <c r="N286" s="214" t="s">
        <v>2480</v>
      </c>
      <c r="O286" s="214" t="s">
        <v>2041</v>
      </c>
      <c r="P286" s="213" t="s"/>
      <c r="Q286" s="95" t="s">
        <v>2705</v>
      </c>
      <c r="R286" s="214" t="s"/>
      <c r="S286" s="213" t="s"/>
      <c r="T286" s="213" t="s">
        <v>2705</v>
      </c>
      <c r="U286" s="213" t="s">
        <v>2705</v>
      </c>
      <c r="V286" s="213" t="s">
        <v>2705</v>
      </c>
      <c r="W286" s="214" t="s"/>
      <c r="X286" s="214" t="s"/>
    </row>
    <row r="287" spans="1:24" ht="15" customHeight="true">
      <c r="A287" s="212" t="s"/>
      <c r="B287" s="214" t="s">
        <v>120</v>
      </c>
      <c r="C287" s="214" t="s">
        <v>830</v>
      </c>
      <c r="D287" s="214" t="s">
        <v>2704</v>
      </c>
      <c r="E287" s="214" t="s">
        <v>2702</v>
      </c>
      <c r="F287" s="213" t="s"/>
      <c r="G287" s="215" t="s">
        <v>2738</v>
      </c>
      <c r="H287" s="225" t="s"/>
      <c r="I287" s="225" t="s"/>
      <c r="J287" s="214" t="s"/>
      <c r="K287" s="214" t="s"/>
      <c r="L287" s="214" t="s"/>
      <c r="M287" s="214" t="s"/>
      <c r="N287" s="214" t="s"/>
      <c r="O287" s="214" t="s"/>
      <c r="P287" s="214" t="s"/>
      <c r="Q287" s="225" t="s">
        <v>2242</v>
      </c>
      <c r="R287" s="214" t="s"/>
      <c r="S287" s="213" t="s"/>
      <c r="T287" s="213" t="s"/>
      <c r="U287" s="214" t="s"/>
      <c r="V287" s="214" t="s"/>
      <c r="W287" s="214" t="s"/>
      <c r="X287" s="214" t="s"/>
    </row>
    <row r="288" spans="1:24" ht="15" customHeight="true">
      <c r="A288" s="212" t="s"/>
      <c r="B288" s="214" t="s">
        <v>120</v>
      </c>
      <c r="C288" s="214" t="s">
        <v>830</v>
      </c>
      <c r="D288" s="214" t="s">
        <v>2704</v>
      </c>
      <c r="E288" s="214" t="s">
        <v>2702</v>
      </c>
      <c r="F288" s="213" t="s"/>
      <c r="G288" s="215" t="s">
        <v>2739</v>
      </c>
      <c r="H288" s="225" t="s"/>
      <c r="I288" s="225" t="s"/>
      <c r="J288" s="214" t="s"/>
      <c r="K288" s="214" t="s"/>
      <c r="L288" s="214" t="s"/>
      <c r="M288" s="214" t="s"/>
      <c r="N288" s="214" t="s"/>
      <c r="O288" s="214" t="s"/>
      <c r="P288" s="214" t="s"/>
      <c r="Q288" s="225" t="s">
        <v>2242</v>
      </c>
      <c r="R288" s="214" t="s"/>
      <c r="S288" s="213" t="s"/>
      <c r="T288" s="213" t="s"/>
      <c r="U288" s="214" t="s"/>
      <c r="V288" s="214" t="s"/>
      <c r="W288" s="214" t="s"/>
      <c r="X288" s="214" t="s"/>
    </row>
    <row r="289" spans="1:24" ht="15" customHeight="true">
      <c r="A289" s="212" t="s"/>
      <c r="B289" s="214" t="s">
        <v>120</v>
      </c>
      <c r="C289" s="214" t="s">
        <v>2631</v>
      </c>
      <c r="D289" s="223" t="s">
        <v>2708</v>
      </c>
      <c r="E289" s="214" t="s">
        <v>2708</v>
      </c>
      <c r="F289" s="213" t="s">
        <v>2707</v>
      </c>
      <c r="G289" s="223" t="s">
        <v>221</v>
      </c>
      <c r="H289" s="225" t="s">
        <v>2430</v>
      </c>
      <c r="I289" s="225">
        <v>2</v>
      </c>
      <c r="J289" s="214" t="s">
        <v>175</v>
      </c>
      <c r="K289" s="214" t="s">
        <v>2020</v>
      </c>
      <c r="L289" s="214" t="s">
        <v>2708</v>
      </c>
      <c r="M289" s="214" t="s">
        <v>2708</v>
      </c>
      <c r="N289" s="214" t="s">
        <v>2480</v>
      </c>
      <c r="O289" s="214" t="s">
        <v>2041</v>
      </c>
      <c r="P289" s="213" t="s"/>
      <c r="Q289" s="95" t="s">
        <v>2709</v>
      </c>
      <c r="R289" s="214" t="s">
        <v>2709</v>
      </c>
      <c r="S289" s="213" t="s"/>
      <c r="T289" s="213" t="s">
        <v>2709</v>
      </c>
      <c r="U289" s="213" t="s">
        <v>2709</v>
      </c>
      <c r="V289" s="213" t="s">
        <v>2709</v>
      </c>
      <c r="W289" s="214" t="s"/>
      <c r="X289" s="214" t="s"/>
    </row>
    <row r="290" spans="1:24" ht="15" customHeight="true">
      <c r="A290" s="212" t="s"/>
      <c r="B290" s="214" t="s">
        <v>120</v>
      </c>
      <c r="C290" s="214" t="s">
        <v>830</v>
      </c>
      <c r="D290" s="214" t="s">
        <v>2708</v>
      </c>
      <c r="E290" s="214" t="s">
        <v>2708</v>
      </c>
      <c r="F290" s="213" t="s"/>
      <c r="G290" s="215" t="s">
        <v>2740</v>
      </c>
      <c r="H290" s="225" t="s"/>
      <c r="I290" s="225" t="s"/>
      <c r="J290" s="214" t="s"/>
      <c r="K290" s="214" t="s"/>
      <c r="L290" s="214" t="s"/>
      <c r="M290" s="214" t="s"/>
      <c r="N290" s="214" t="s"/>
      <c r="O290" s="214" t="s"/>
      <c r="P290" s="214" t="s"/>
      <c r="Q290" s="225" t="s">
        <v>2242</v>
      </c>
      <c r="R290" s="214" t="s"/>
      <c r="S290" s="213" t="s"/>
      <c r="T290" s="213" t="s"/>
      <c r="U290" s="214" t="s"/>
      <c r="V290" s="214" t="s"/>
      <c r="W290" s="214" t="s"/>
      <c r="X290" s="214" t="s"/>
    </row>
    <row r="291" spans="1:24" ht="15" customHeight="true">
      <c r="A291" s="212" t="s"/>
      <c r="B291" s="214" t="s">
        <v>120</v>
      </c>
      <c r="C291" s="214" t="s">
        <v>2057</v>
      </c>
      <c r="D291" s="214" t="s">
        <v>176</v>
      </c>
      <c r="E291" s="214" t="s">
        <v>121</v>
      </c>
      <c r="F291" s="214" t="s">
        <v>2741</v>
      </c>
      <c r="G291" s="223" t="s">
        <v>502</v>
      </c>
      <c r="H291" s="248" t="s">
        <v>174</v>
      </c>
      <c r="I291" s="225">
        <v>2</v>
      </c>
      <c r="J291" s="214" t="s">
        <v>184</v>
      </c>
      <c r="K291" s="214" t="s">
        <v>2020</v>
      </c>
      <c r="L291" s="214" t="s">
        <v>121</v>
      </c>
      <c r="M291" s="214" t="s">
        <v>176</v>
      </c>
      <c r="N291" s="214" t="s">
        <v>2480</v>
      </c>
      <c r="O291" s="214" t="s">
        <v>2041</v>
      </c>
      <c r="P291" s="213" t="s"/>
      <c r="Q291" s="95" t="s">
        <v>2742</v>
      </c>
      <c r="R291" s="213" t="s"/>
      <c r="S291" s="213" t="s"/>
      <c r="T291" s="213" t="s">
        <v>2743</v>
      </c>
      <c r="U291" s="213" t="s">
        <v>2743</v>
      </c>
      <c r="V291" s="213" t="s">
        <v>2744</v>
      </c>
      <c r="W291" s="214" t="s"/>
      <c r="X291" s="214" t="s"/>
    </row>
    <row r="292" spans="1:24" ht="15" customHeight="true">
      <c r="A292" s="212" t="s"/>
      <c r="B292" s="214" t="s">
        <v>120</v>
      </c>
      <c r="C292" s="214" t="s">
        <v>2057</v>
      </c>
      <c r="D292" s="214" t="s">
        <v>176</v>
      </c>
      <c r="E292" s="214" t="s">
        <v>2745</v>
      </c>
      <c r="F292" s="214" t="s">
        <v>2746</v>
      </c>
      <c r="G292" s="223" t="s">
        <v>2747</v>
      </c>
      <c r="H292" s="248" t="s">
        <v>174</v>
      </c>
      <c r="I292" s="225">
        <v>2</v>
      </c>
      <c r="J292" s="214" t="s">
        <v>184</v>
      </c>
      <c r="K292" s="214" t="s">
        <v>2020</v>
      </c>
      <c r="L292" s="214" t="s">
        <v>2745</v>
      </c>
      <c r="M292" s="214" t="s">
        <v>176</v>
      </c>
      <c r="N292" s="214" t="s">
        <v>2480</v>
      </c>
      <c r="O292" s="214" t="s">
        <v>2041</v>
      </c>
      <c r="P292" s="213" t="s"/>
      <c r="Q292" s="95" t="s">
        <v>2748</v>
      </c>
      <c r="R292" s="213" t="s"/>
      <c r="S292" s="213" t="s"/>
      <c r="T292" s="213" t="s">
        <v>2749</v>
      </c>
      <c r="U292" s="213" t="s">
        <v>2749</v>
      </c>
      <c r="V292" s="213" t="s">
        <v>2750</v>
      </c>
      <c r="W292" s="214" t="s"/>
      <c r="X292" s="214" t="s"/>
    </row>
    <row r="293" spans="1:24" ht="15" customHeight="true">
      <c r="A293" s="212" t="s"/>
      <c r="B293" s="214" t="s">
        <v>170</v>
      </c>
      <c r="C293" s="214" t="s">
        <v>2036</v>
      </c>
      <c r="D293" s="214" t="s">
        <v>176</v>
      </c>
      <c r="E293" s="214" t="s">
        <v>2751</v>
      </c>
      <c r="F293" s="233" t="s">
        <v>2752</v>
      </c>
      <c r="G293" s="215" t="s">
        <v>2753</v>
      </c>
      <c r="H293" s="248" t="s">
        <v>174</v>
      </c>
      <c r="I293" s="225">
        <v>2</v>
      </c>
      <c r="J293" s="214" t="s">
        <v>175</v>
      </c>
      <c r="K293" s="213" t="s">
        <v>2039</v>
      </c>
      <c r="L293" s="213" t="s">
        <v>2040</v>
      </c>
      <c r="M293" s="214" t="s">
        <v>176</v>
      </c>
      <c r="N293" s="214" t="s">
        <v>2480</v>
      </c>
      <c r="O293" s="214" t="s">
        <v>2041</v>
      </c>
      <c r="P293" s="213" t="s"/>
      <c r="Q293" s="95" t="s">
        <v>2754</v>
      </c>
      <c r="R293" s="213" t="s">
        <v>2755</v>
      </c>
      <c r="S293" s="213" t="s"/>
      <c r="T293" s="213" t="s">
        <v>2756</v>
      </c>
      <c r="U293" s="213" t="s">
        <v>2756</v>
      </c>
      <c r="V293" s="213" t="s">
        <v>2757</v>
      </c>
      <c r="W293" s="214" t="s"/>
      <c r="X293" s="214" t="s"/>
    </row>
    <row r="294" spans="1:24" ht="15" customHeight="true">
      <c r="A294" s="212" t="s"/>
      <c r="B294" s="214" t="s">
        <v>170</v>
      </c>
      <c r="C294" s="214" t="s">
        <v>2036</v>
      </c>
      <c r="D294" s="214" t="s">
        <v>176</v>
      </c>
      <c r="E294" s="214" t="s">
        <v>2751</v>
      </c>
      <c r="F294" s="233" t="s">
        <v>2758</v>
      </c>
      <c r="G294" s="215" t="s">
        <v>2759</v>
      </c>
      <c r="H294" s="248" t="s">
        <v>174</v>
      </c>
      <c r="I294" s="225">
        <v>2</v>
      </c>
      <c r="J294" s="214" t="s">
        <v>175</v>
      </c>
      <c r="K294" s="213" t="s">
        <v>2039</v>
      </c>
      <c r="L294" s="213" t="s">
        <v>2040</v>
      </c>
      <c r="M294" s="214" t="s">
        <v>176</v>
      </c>
      <c r="N294" s="214" t="s">
        <v>2480</v>
      </c>
      <c r="O294" s="214" t="s">
        <v>2041</v>
      </c>
      <c r="P294" s="233" t="s"/>
      <c r="Q294" s="219" t="s">
        <v>2760</v>
      </c>
      <c r="R294" s="213" t="s"/>
      <c r="S294" s="213" t="s"/>
      <c r="T294" s="233" t="s">
        <v>2761</v>
      </c>
      <c r="U294" s="233" t="s">
        <v>2761</v>
      </c>
      <c r="V294" s="233" t="s">
        <v>2757</v>
      </c>
      <c r="X294" s="233" t="s"/>
    </row>
    <row r="295" spans="1:24" ht="15" customHeight="true">
      <c r="A295" s="212" t="s"/>
      <c r="B295" s="214" t="s">
        <v>170</v>
      </c>
      <c r="C295" s="214" t="s">
        <v>2036</v>
      </c>
      <c r="D295" s="214" t="s">
        <v>176</v>
      </c>
      <c r="E295" s="214" t="s">
        <v>2751</v>
      </c>
      <c r="F295" s="233" t="s">
        <v>2762</v>
      </c>
      <c r="G295" s="215" t="s">
        <v>2763</v>
      </c>
      <c r="H295" s="248" t="s">
        <v>174</v>
      </c>
      <c r="I295" s="225">
        <v>2</v>
      </c>
      <c r="J295" s="214" t="s">
        <v>175</v>
      </c>
      <c r="K295" s="213" t="s">
        <v>2039</v>
      </c>
      <c r="L295" s="213" t="s">
        <v>2040</v>
      </c>
      <c r="M295" s="214" t="s">
        <v>176</v>
      </c>
      <c r="N295" s="214" t="s">
        <v>2480</v>
      </c>
      <c r="O295" s="214" t="s">
        <v>2041</v>
      </c>
      <c r="P295" s="233" t="s"/>
      <c r="Q295" s="219" t="s">
        <v>2764</v>
      </c>
      <c r="R295" s="213" t="s"/>
      <c r="S295" s="213" t="s"/>
      <c r="T295" s="233" t="s">
        <v>2765</v>
      </c>
      <c r="U295" s="233" t="s">
        <v>2765</v>
      </c>
      <c r="V295" s="233" t="s">
        <v>2766</v>
      </c>
      <c r="X295" s="233" t="s"/>
    </row>
    <row r="296" spans="1:25" s="862" customFormat="true" ht="15" customHeight="true">
      <c r="A296" s="212" t="s"/>
      <c r="B296" s="228" t="s">
        <v>170</v>
      </c>
      <c r="C296" s="228" t="s">
        <v>2036</v>
      </c>
      <c r="D296" s="228" t="s">
        <v>176</v>
      </c>
      <c r="E296" s="214" t="s">
        <v>2751</v>
      </c>
      <c r="F296" s="252" t="s">
        <v>2767</v>
      </c>
      <c r="G296" s="236" t="s">
        <v>2768</v>
      </c>
      <c r="H296" s="248" t="s">
        <v>174</v>
      </c>
      <c r="I296" s="253">
        <v>2</v>
      </c>
      <c r="J296" s="228" t="s">
        <v>175</v>
      </c>
      <c r="K296" s="227" t="s">
        <v>2039</v>
      </c>
      <c r="L296" s="227" t="s">
        <v>2040</v>
      </c>
      <c r="M296" s="214" t="s">
        <v>176</v>
      </c>
      <c r="N296" s="228" t="s">
        <v>2480</v>
      </c>
      <c r="O296" s="228" t="s">
        <v>2041</v>
      </c>
      <c r="P296" s="227" t="s"/>
      <c r="Q296" s="222" t="s">
        <v>2769</v>
      </c>
      <c r="R296" s="227" t="s">
        <v>2770</v>
      </c>
      <c r="S296" s="227" t="s"/>
      <c r="T296" s="227" t="s">
        <v>2771</v>
      </c>
      <c r="U296" s="227" t="s"/>
      <c r="V296" s="228" t="s"/>
      <c r="W296" s="228" t="s"/>
      <c r="X296" s="228" t="s"/>
      <c r="Y296" s="230" t="s"/>
    </row>
    <row r="297" spans="1:24" ht="15" customHeight="true">
      <c r="A297" s="212" t="s"/>
      <c r="B297" s="214" t="s">
        <v>170</v>
      </c>
      <c r="C297" s="214" t="s">
        <v>830</v>
      </c>
      <c r="D297" s="214" t="s">
        <v>176</v>
      </c>
      <c r="E297" s="214" t="s">
        <v>2751</v>
      </c>
      <c r="F297" s="232" t="s">
        <v>2752</v>
      </c>
      <c r="G297" s="223" t="s">
        <v>2772</v>
      </c>
      <c r="H297" s="248" t="s">
        <v>174</v>
      </c>
      <c r="I297" s="225">
        <v>2</v>
      </c>
      <c r="J297" s="214" t="s">
        <v>175</v>
      </c>
      <c r="K297" s="214" t="s"/>
      <c r="L297" s="214" t="s"/>
      <c r="M297" s="214" t="s">
        <v>176</v>
      </c>
      <c r="N297" s="214" t="s">
        <v>2480</v>
      </c>
      <c r="O297" s="214" t="s">
        <v>2041</v>
      </c>
      <c r="P297" s="213" t="s"/>
      <c r="Q297" s="95" t="s">
        <v>2754</v>
      </c>
      <c r="R297" s="214" t="s"/>
      <c r="S297" s="213" t="s"/>
      <c r="T297" s="213" t="s">
        <v>2756</v>
      </c>
      <c r="U297" s="213" t="s">
        <v>2756</v>
      </c>
      <c r="V297" s="213" t="s">
        <v>2757</v>
      </c>
      <c r="W297" s="214" t="s"/>
      <c r="X297" s="214" t="s"/>
    </row>
    <row r="298" spans="1:25" ht="15" customHeight="true">
      <c r="A298" s="212" t="s"/>
      <c r="B298" s="214" t="s">
        <v>170</v>
      </c>
      <c r="C298" s="214" t="s">
        <v>830</v>
      </c>
      <c r="D298" s="214" t="s">
        <v>176</v>
      </c>
      <c r="E298" s="214" t="s">
        <v>2751</v>
      </c>
      <c r="F298" s="215" t="s">
        <v>2773</v>
      </c>
      <c r="G298" s="223" t="s">
        <v>2774</v>
      </c>
      <c r="H298" s="248" t="s">
        <v>174</v>
      </c>
      <c r="I298" s="225">
        <v>2</v>
      </c>
      <c r="J298" s="214" t="s">
        <v>175</v>
      </c>
      <c r="K298" s="214" t="s"/>
      <c r="L298" s="214" t="s"/>
      <c r="M298" s="214" t="s">
        <v>176</v>
      </c>
      <c r="N298" s="214" t="s">
        <v>2480</v>
      </c>
      <c r="O298" s="214" t="s">
        <v>2041</v>
      </c>
      <c r="P298" s="214" t="s"/>
      <c r="Q298" s="225" t="s">
        <v>2757</v>
      </c>
      <c r="R298" s="214" t="s"/>
      <c r="S298" s="213" t="s"/>
      <c r="T298" s="214" t="s">
        <v>2757</v>
      </c>
      <c r="U298" s="214" t="s">
        <v>2757</v>
      </c>
      <c r="V298" s="214" t="s">
        <v>2757</v>
      </c>
      <c r="W298" s="214" t="s"/>
      <c r="X298" s="214" t="s"/>
      <c r="Y298" s="215" t="s">
        <v>2757</v>
      </c>
    </row>
    <row r="299" spans="1:25" ht="15" customHeight="true">
      <c r="A299" s="212" t="s"/>
      <c r="B299" s="214" t="s">
        <v>170</v>
      </c>
      <c r="C299" s="214" t="s">
        <v>830</v>
      </c>
      <c r="D299" s="214" t="s">
        <v>176</v>
      </c>
      <c r="E299" s="214" t="s">
        <v>2751</v>
      </c>
      <c r="F299" s="215" t="s">
        <v>2775</v>
      </c>
      <c r="G299" s="223" t="s">
        <v>2776</v>
      </c>
      <c r="H299" s="248" t="s">
        <v>174</v>
      </c>
      <c r="I299" s="225">
        <v>2</v>
      </c>
      <c r="J299" s="214" t="s">
        <v>175</v>
      </c>
      <c r="K299" s="214" t="s"/>
      <c r="L299" s="214" t="s"/>
      <c r="M299" s="214" t="s">
        <v>176</v>
      </c>
      <c r="N299" s="214" t="s">
        <v>2480</v>
      </c>
      <c r="O299" s="214" t="s">
        <v>2041</v>
      </c>
      <c r="P299" s="214" t="s"/>
      <c r="Q299" s="225" t="s">
        <v>2777</v>
      </c>
      <c r="R299" s="214" t="s"/>
      <c r="S299" s="213" t="s"/>
      <c r="T299" s="214" t="s">
        <v>2777</v>
      </c>
      <c r="U299" s="214" t="s">
        <v>2777</v>
      </c>
      <c r="V299" s="214" t="s">
        <v>2777</v>
      </c>
      <c r="W299" s="214" t="s"/>
      <c r="X299" s="214" t="s"/>
      <c r="Y299" s="215" t="s">
        <v>2777</v>
      </c>
    </row>
    <row r="300" spans="1:25" ht="15" customHeight="true">
      <c r="A300" s="212" t="s"/>
      <c r="B300" s="214" t="s">
        <v>170</v>
      </c>
      <c r="C300" s="214" t="s">
        <v>830</v>
      </c>
      <c r="D300" s="214" t="s">
        <v>176</v>
      </c>
      <c r="E300" s="214" t="s">
        <v>2751</v>
      </c>
      <c r="F300" s="215" t="s">
        <v>2778</v>
      </c>
      <c r="G300" s="223" t="s">
        <v>2779</v>
      </c>
      <c r="H300" s="248" t="s">
        <v>174</v>
      </c>
      <c r="I300" s="225">
        <v>2</v>
      </c>
      <c r="J300" s="214" t="s">
        <v>175</v>
      </c>
      <c r="K300" s="214" t="s"/>
      <c r="L300" s="214" t="s"/>
      <c r="M300" s="214" t="s">
        <v>176</v>
      </c>
      <c r="N300" s="214" t="s">
        <v>2480</v>
      </c>
      <c r="O300" s="214" t="s">
        <v>2041</v>
      </c>
      <c r="P300" s="214" t="s"/>
      <c r="Q300" s="225" t="s">
        <v>2766</v>
      </c>
      <c r="R300" s="214" t="s"/>
      <c r="S300" s="213" t="s"/>
      <c r="T300" s="214" t="s">
        <v>2766</v>
      </c>
      <c r="U300" s="214" t="s">
        <v>2766</v>
      </c>
      <c r="V300" s="214" t="s">
        <v>2766</v>
      </c>
      <c r="W300" s="214" t="s"/>
      <c r="X300" s="214" t="s"/>
      <c r="Y300" s="215" t="s">
        <v>2766</v>
      </c>
    </row>
    <row r="301" spans="1:25" ht="15" customHeight="true">
      <c r="A301" s="212" t="s"/>
      <c r="B301" s="214" t="s">
        <v>170</v>
      </c>
      <c r="C301" s="214" t="s">
        <v>830</v>
      </c>
      <c r="D301" s="214" t="s">
        <v>176</v>
      </c>
      <c r="E301" s="214" t="s">
        <v>2751</v>
      </c>
      <c r="F301" s="215" t="s">
        <v>2780</v>
      </c>
      <c r="G301" s="223" t="s">
        <v>2781</v>
      </c>
      <c r="H301" s="248" t="s">
        <v>174</v>
      </c>
      <c r="I301" s="225">
        <v>2</v>
      </c>
      <c r="J301" s="214" t="s">
        <v>175</v>
      </c>
      <c r="K301" s="214" t="s"/>
      <c r="L301" s="214" t="s"/>
      <c r="M301" s="214" t="s">
        <v>176</v>
      </c>
      <c r="N301" s="214" t="s">
        <v>2480</v>
      </c>
      <c r="O301" s="214" t="s">
        <v>2041</v>
      </c>
      <c r="P301" s="214" t="s"/>
      <c r="Q301" s="225" t="s">
        <v>2782</v>
      </c>
      <c r="R301" s="214" t="s"/>
      <c r="S301" s="213" t="s"/>
      <c r="T301" s="214" t="s">
        <v>2782</v>
      </c>
      <c r="U301" s="214" t="s">
        <v>2782</v>
      </c>
      <c r="V301" s="214" t="s">
        <v>2782</v>
      </c>
      <c r="W301" s="214" t="s"/>
      <c r="X301" s="214" t="s"/>
      <c r="Y301" s="215" t="s">
        <v>2782</v>
      </c>
    </row>
    <row r="302" spans="1:24" ht="15" customHeight="true">
      <c r="A302" s="212" t="s"/>
      <c r="B302" s="214" t="s">
        <v>170</v>
      </c>
      <c r="C302" s="214" t="s">
        <v>830</v>
      </c>
      <c r="D302" s="214" t="s">
        <v>176</v>
      </c>
      <c r="E302" s="214" t="s">
        <v>2751</v>
      </c>
      <c r="F302" s="215" t="s">
        <v>2773</v>
      </c>
      <c r="G302" s="223" t="s">
        <v>831</v>
      </c>
      <c r="H302" s="248" t="s">
        <v>174</v>
      </c>
      <c r="I302" s="225">
        <v>2</v>
      </c>
      <c r="J302" s="214" t="s">
        <v>184</v>
      </c>
      <c r="K302" s="214" t="s"/>
      <c r="L302" s="214" t="s"/>
      <c r="M302" s="214" t="s">
        <v>176</v>
      </c>
      <c r="N302" s="214" t="s">
        <v>2480</v>
      </c>
      <c r="O302" s="214" t="s">
        <v>2041</v>
      </c>
      <c r="P302" s="214" t="s"/>
      <c r="Q302" s="225" t="s">
        <v>2757</v>
      </c>
      <c r="R302" s="214" t="s">
        <v>2783</v>
      </c>
      <c r="S302" s="213" t="s"/>
      <c r="T302" s="214" t="s">
        <v>2757</v>
      </c>
      <c r="U302" s="214" t="s">
        <v>2757</v>
      </c>
      <c r="V302" s="214" t="s">
        <v>2757</v>
      </c>
      <c r="W302" s="214" t="s"/>
      <c r="X302" s="214" t="s">
        <v>2783</v>
      </c>
    </row>
    <row r="303" spans="1:24" ht="15" customHeight="true">
      <c r="A303" s="212" t="s"/>
      <c r="B303" s="214" t="s">
        <v>170</v>
      </c>
      <c r="C303" s="214" t="s">
        <v>830</v>
      </c>
      <c r="D303" s="214" t="s">
        <v>176</v>
      </c>
      <c r="E303" s="214" t="s">
        <v>2751</v>
      </c>
      <c r="F303" s="215" t="s">
        <v>2775</v>
      </c>
      <c r="G303" s="223" t="s">
        <v>2784</v>
      </c>
      <c r="H303" s="248" t="s">
        <v>174</v>
      </c>
      <c r="I303" s="225">
        <v>2</v>
      </c>
      <c r="J303" s="214" t="s">
        <v>184</v>
      </c>
      <c r="K303" s="214" t="s"/>
      <c r="L303" s="214" t="s"/>
      <c r="M303" s="214" t="s">
        <v>176</v>
      </c>
      <c r="N303" s="214" t="s">
        <v>2480</v>
      </c>
      <c r="O303" s="214" t="s">
        <v>2041</v>
      </c>
      <c r="P303" s="214" t="s"/>
      <c r="Q303" s="225" t="s">
        <v>2777</v>
      </c>
      <c r="R303" s="214" t="s">
        <v>2785</v>
      </c>
      <c r="S303" s="213" t="s"/>
      <c r="T303" s="214" t="s">
        <v>2777</v>
      </c>
      <c r="U303" s="214" t="s">
        <v>2777</v>
      </c>
      <c r="V303" s="214" t="s">
        <v>2777</v>
      </c>
      <c r="W303" s="214" t="s"/>
      <c r="X303" s="214" t="s">
        <v>2785</v>
      </c>
    </row>
    <row r="304" spans="1:24" ht="15" customHeight="true">
      <c r="A304" s="212" t="s"/>
      <c r="B304" s="214" t="s">
        <v>170</v>
      </c>
      <c r="C304" s="214" t="s">
        <v>830</v>
      </c>
      <c r="D304" s="214" t="s">
        <v>176</v>
      </c>
      <c r="E304" s="214" t="s">
        <v>2751</v>
      </c>
      <c r="F304" s="215" t="s">
        <v>2778</v>
      </c>
      <c r="G304" s="223" t="s">
        <v>836</v>
      </c>
      <c r="H304" s="248" t="s">
        <v>174</v>
      </c>
      <c r="I304" s="225">
        <v>2</v>
      </c>
      <c r="J304" s="214" t="s">
        <v>184</v>
      </c>
      <c r="K304" s="214" t="s"/>
      <c r="L304" s="214" t="s"/>
      <c r="M304" s="214" t="s">
        <v>176</v>
      </c>
      <c r="N304" s="214" t="s">
        <v>2480</v>
      </c>
      <c r="O304" s="214" t="s">
        <v>2041</v>
      </c>
      <c r="P304" s="214" t="s"/>
      <c r="Q304" s="225" t="s">
        <v>2766</v>
      </c>
      <c r="R304" s="214" t="s">
        <v>2786</v>
      </c>
      <c r="S304" s="213" t="s"/>
      <c r="T304" s="214" t="s">
        <v>2766</v>
      </c>
      <c r="U304" s="214" t="s">
        <v>2766</v>
      </c>
      <c r="V304" s="214" t="s">
        <v>2766</v>
      </c>
      <c r="W304" s="214" t="s"/>
      <c r="X304" s="214" t="s">
        <v>2786</v>
      </c>
    </row>
    <row r="305" spans="1:24" ht="15" customHeight="true">
      <c r="A305" s="212" t="s"/>
      <c r="B305" s="214" t="s">
        <v>170</v>
      </c>
      <c r="C305" s="214" t="s">
        <v>830</v>
      </c>
      <c r="D305" s="214" t="s">
        <v>176</v>
      </c>
      <c r="E305" s="214" t="s">
        <v>2751</v>
      </c>
      <c r="F305" s="215" t="s">
        <v>2780</v>
      </c>
      <c r="G305" s="223" t="s">
        <v>839</v>
      </c>
      <c r="H305" s="248" t="s">
        <v>174</v>
      </c>
      <c r="I305" s="225">
        <v>2</v>
      </c>
      <c r="J305" s="214" t="s">
        <v>184</v>
      </c>
      <c r="K305" s="214" t="s"/>
      <c r="L305" s="214" t="s"/>
      <c r="M305" s="214" t="s">
        <v>176</v>
      </c>
      <c r="N305" s="214" t="s">
        <v>2480</v>
      </c>
      <c r="O305" s="214" t="s">
        <v>2041</v>
      </c>
      <c r="P305" s="214" t="s"/>
      <c r="Q305" s="225" t="s">
        <v>2782</v>
      </c>
      <c r="R305" s="214" t="s">
        <v>2787</v>
      </c>
      <c r="S305" s="213" t="s"/>
      <c r="T305" s="214" t="s">
        <v>2782</v>
      </c>
      <c r="U305" s="214" t="s">
        <v>2782</v>
      </c>
      <c r="V305" s="214" t="s">
        <v>2782</v>
      </c>
      <c r="W305" s="214" t="s"/>
      <c r="X305" s="214" t="s">
        <v>2787</v>
      </c>
    </row>
    <row r="306" spans="1:24" ht="15" customHeight="true">
      <c r="A306" s="212" t="s"/>
      <c r="B306" s="214" t="s">
        <v>170</v>
      </c>
      <c r="C306" s="214" t="s">
        <v>830</v>
      </c>
      <c r="D306" s="214" t="s">
        <v>176</v>
      </c>
      <c r="E306" s="214" t="s">
        <v>2751</v>
      </c>
      <c r="F306" s="215" t="s">
        <v>2788</v>
      </c>
      <c r="G306" s="223" t="s">
        <v>2789</v>
      </c>
      <c r="H306" s="248" t="s">
        <v>174</v>
      </c>
      <c r="I306" s="225">
        <v>2</v>
      </c>
      <c r="J306" s="214" t="s">
        <v>184</v>
      </c>
      <c r="K306" s="214" t="s"/>
      <c r="L306" s="214" t="s"/>
      <c r="M306" s="214" t="s">
        <v>176</v>
      </c>
      <c r="N306" s="214" t="s">
        <v>2480</v>
      </c>
      <c r="O306" s="214" t="s">
        <v>2041</v>
      </c>
      <c r="P306" s="213" t="s"/>
      <c r="Q306" s="95" t="s">
        <v>2790</v>
      </c>
      <c r="R306" s="214" t="s"/>
      <c r="S306" s="213" t="s"/>
      <c r="T306" s="213" t="s">
        <v>2790</v>
      </c>
      <c r="U306" s="214" t="s">
        <v>2790</v>
      </c>
      <c r="V306" s="214" t="s">
        <v>2790</v>
      </c>
      <c r="W306" s="214" t="s"/>
      <c r="X306" s="214" t="s"/>
    </row>
    <row r="307" spans="1:24" ht="15" customHeight="true">
      <c r="A307" s="212" t="s"/>
      <c r="B307" s="214" t="s">
        <v>170</v>
      </c>
      <c r="C307" s="214" t="s">
        <v>830</v>
      </c>
      <c r="D307" s="214" t="s">
        <v>176</v>
      </c>
      <c r="E307" s="214" t="s">
        <v>2751</v>
      </c>
      <c r="F307" s="213" t="s">
        <v>2791</v>
      </c>
      <c r="G307" s="223" t="s">
        <v>2792</v>
      </c>
      <c r="H307" s="248" t="s">
        <v>174</v>
      </c>
      <c r="I307" s="225">
        <v>2</v>
      </c>
      <c r="J307" s="214" t="s">
        <v>184</v>
      </c>
      <c r="K307" s="214" t="s"/>
      <c r="L307" s="214" t="s"/>
      <c r="M307" s="214" t="s">
        <v>176</v>
      </c>
      <c r="N307" s="214" t="s">
        <v>2480</v>
      </c>
      <c r="O307" s="214" t="s">
        <v>2041</v>
      </c>
      <c r="P307" s="213" t="s"/>
      <c r="Q307" s="95" t="s">
        <v>2793</v>
      </c>
      <c r="R307" s="214" t="s"/>
      <c r="S307" s="213" t="s"/>
      <c r="T307" s="213" t="s">
        <v>2793</v>
      </c>
      <c r="U307" s="214" t="s">
        <v>2793</v>
      </c>
      <c r="V307" s="214" t="s">
        <v>2793</v>
      </c>
      <c r="W307" s="214" t="s"/>
      <c r="X307" s="214" t="s"/>
    </row>
    <row r="308" spans="1:24" ht="15" customHeight="true">
      <c r="A308" s="212" t="s"/>
      <c r="B308" s="214" t="s">
        <v>170</v>
      </c>
      <c r="C308" s="214" t="s">
        <v>830</v>
      </c>
      <c r="D308" s="214" t="s">
        <v>176</v>
      </c>
      <c r="E308" s="214" t="s">
        <v>2751</v>
      </c>
      <c r="F308" s="213" t="s">
        <v>2794</v>
      </c>
      <c r="G308" s="223" t="s">
        <v>2795</v>
      </c>
      <c r="H308" s="248" t="s">
        <v>174</v>
      </c>
      <c r="I308" s="225">
        <v>2</v>
      </c>
      <c r="J308" s="214" t="s">
        <v>184</v>
      </c>
      <c r="K308" s="214" t="s"/>
      <c r="L308" s="214" t="s"/>
      <c r="M308" s="214" t="s">
        <v>176</v>
      </c>
      <c r="N308" s="214" t="s">
        <v>2480</v>
      </c>
      <c r="O308" s="214" t="s">
        <v>2041</v>
      </c>
      <c r="P308" s="213" t="s"/>
      <c r="Q308" s="95" t="s">
        <v>2796</v>
      </c>
      <c r="R308" s="214" t="s"/>
      <c r="S308" s="213" t="s"/>
      <c r="T308" s="213" t="s">
        <v>2796</v>
      </c>
      <c r="U308" s="214" t="s">
        <v>2796</v>
      </c>
      <c r="V308" s="214" t="s">
        <v>2796</v>
      </c>
      <c r="W308" s="214" t="s"/>
      <c r="X308" s="214" t="s"/>
    </row>
    <row r="309" spans="1:24" ht="15" customHeight="true">
      <c r="A309" s="212" t="s"/>
      <c r="B309" s="214" t="s">
        <v>170</v>
      </c>
      <c r="C309" s="214" t="s">
        <v>830</v>
      </c>
      <c r="D309" s="214" t="s">
        <v>176</v>
      </c>
      <c r="E309" s="214" t="s">
        <v>2751</v>
      </c>
      <c r="F309" s="213" t="s">
        <v>2797</v>
      </c>
      <c r="G309" s="223" t="s">
        <v>2798</v>
      </c>
      <c r="H309" s="248" t="s">
        <v>174</v>
      </c>
      <c r="I309" s="225">
        <v>2</v>
      </c>
      <c r="J309" s="214" t="s">
        <v>184</v>
      </c>
      <c r="K309" s="214" t="s"/>
      <c r="L309" s="214" t="s"/>
      <c r="M309" s="214" t="s">
        <v>176</v>
      </c>
      <c r="N309" s="214" t="s">
        <v>2480</v>
      </c>
      <c r="O309" s="214" t="s">
        <v>2041</v>
      </c>
      <c r="P309" s="213" t="s"/>
      <c r="Q309" s="95" t="s">
        <v>2799</v>
      </c>
      <c r="R309" s="214" t="s"/>
      <c r="S309" s="213" t="s"/>
      <c r="T309" s="213" t="s">
        <v>2799</v>
      </c>
      <c r="U309" s="214" t="s">
        <v>2799</v>
      </c>
      <c r="V309" s="214" t="s">
        <v>2799</v>
      </c>
      <c r="W309" s="214" t="s"/>
      <c r="X309" s="214" t="s"/>
    </row>
    <row r="310" spans="1:24" ht="15" customHeight="true">
      <c r="A310" s="212" t="s"/>
      <c r="B310" s="214" t="s">
        <v>170</v>
      </c>
      <c r="C310" s="214" t="s">
        <v>830</v>
      </c>
      <c r="D310" s="214" t="s">
        <v>176</v>
      </c>
      <c r="E310" s="214" t="s">
        <v>2751</v>
      </c>
      <c r="F310" s="213" t="s">
        <v>2800</v>
      </c>
      <c r="G310" s="223" t="s">
        <v>2801</v>
      </c>
      <c r="H310" s="248" t="s">
        <v>174</v>
      </c>
      <c r="I310" s="225">
        <v>2</v>
      </c>
      <c r="J310" s="214" t="s">
        <v>184</v>
      </c>
      <c r="K310" s="214" t="s"/>
      <c r="L310" s="214" t="s"/>
      <c r="M310" s="214" t="s">
        <v>176</v>
      </c>
      <c r="N310" s="214" t="s">
        <v>2480</v>
      </c>
      <c r="O310" s="214" t="s">
        <v>2041</v>
      </c>
      <c r="P310" s="213" t="s"/>
      <c r="Q310" s="95" t="s">
        <v>2802</v>
      </c>
      <c r="R310" s="214" t="s"/>
      <c r="S310" s="213" t="s"/>
      <c r="T310" s="213" t="s">
        <v>2802</v>
      </c>
      <c r="U310" s="214" t="s">
        <v>2802</v>
      </c>
      <c r="V310" s="214" t="s">
        <v>2802</v>
      </c>
      <c r="W310" s="214" t="s"/>
      <c r="X310" s="214" t="s"/>
    </row>
    <row r="311" spans="1:24" ht="15" customHeight="true">
      <c r="A311" s="212" t="s"/>
      <c r="B311" s="214" t="s">
        <v>170</v>
      </c>
      <c r="C311" s="214" t="s">
        <v>830</v>
      </c>
      <c r="D311" s="214" t="s">
        <v>176</v>
      </c>
      <c r="E311" s="214" t="s">
        <v>2751</v>
      </c>
      <c r="F311" s="213" t="s">
        <v>2803</v>
      </c>
      <c r="G311" s="223" t="s">
        <v>2804</v>
      </c>
      <c r="H311" s="248" t="s">
        <v>174</v>
      </c>
      <c r="I311" s="225">
        <v>2</v>
      </c>
      <c r="J311" s="214" t="s">
        <v>184</v>
      </c>
      <c r="K311" s="214" t="s"/>
      <c r="L311" s="214" t="s"/>
      <c r="M311" s="214" t="s">
        <v>176</v>
      </c>
      <c r="N311" s="214" t="s">
        <v>2480</v>
      </c>
      <c r="O311" s="214" t="s">
        <v>2041</v>
      </c>
      <c r="P311" s="213" t="s"/>
      <c r="Q311" s="95" t="s">
        <v>2805</v>
      </c>
      <c r="R311" s="214" t="s"/>
      <c r="S311" s="213" t="s"/>
      <c r="T311" s="213" t="s">
        <v>2805</v>
      </c>
      <c r="U311" s="214" t="s">
        <v>2805</v>
      </c>
      <c r="V311" s="214" t="s">
        <v>2805</v>
      </c>
      <c r="W311" s="214" t="s"/>
      <c r="X311" s="214" t="s"/>
    </row>
    <row r="312" spans="1:24" ht="15" customHeight="true">
      <c r="A312" s="212" t="s"/>
      <c r="B312" s="214" t="s">
        <v>170</v>
      </c>
      <c r="C312" s="214" t="s">
        <v>830</v>
      </c>
      <c r="D312" s="214" t="s">
        <v>176</v>
      </c>
      <c r="E312" s="214" t="s">
        <v>2751</v>
      </c>
      <c r="F312" s="213" t="s">
        <v>2806</v>
      </c>
      <c r="G312" s="223" t="s">
        <v>2807</v>
      </c>
      <c r="H312" s="248" t="s">
        <v>174</v>
      </c>
      <c r="I312" s="225">
        <v>2</v>
      </c>
      <c r="J312" s="214" t="s">
        <v>184</v>
      </c>
      <c r="K312" s="214" t="s"/>
      <c r="L312" s="214" t="s"/>
      <c r="M312" s="214" t="s">
        <v>176</v>
      </c>
      <c r="N312" s="214" t="s">
        <v>2480</v>
      </c>
      <c r="O312" s="214" t="s">
        <v>2041</v>
      </c>
      <c r="P312" s="213" t="s"/>
      <c r="Q312" s="95" t="s">
        <v>2808</v>
      </c>
      <c r="R312" s="214" t="s"/>
      <c r="S312" s="213" t="s"/>
      <c r="T312" s="213" t="s">
        <v>2808</v>
      </c>
      <c r="U312" s="214" t="s">
        <v>2808</v>
      </c>
      <c r="V312" s="214" t="s">
        <v>2808</v>
      </c>
      <c r="W312" s="214" t="s"/>
      <c r="X312" s="214" t="s"/>
    </row>
    <row r="313" spans="1:24" ht="15" customHeight="true">
      <c r="A313" s="212" t="s"/>
      <c r="B313" s="214" t="s">
        <v>170</v>
      </c>
      <c r="C313" s="214" t="s">
        <v>830</v>
      </c>
      <c r="D313" s="214" t="s">
        <v>176</v>
      </c>
      <c r="E313" s="214" t="s">
        <v>2751</v>
      </c>
      <c r="F313" s="213" t="s">
        <v>2809</v>
      </c>
      <c r="G313" s="223" t="s">
        <v>2810</v>
      </c>
      <c r="H313" s="248" t="s">
        <v>174</v>
      </c>
      <c r="I313" s="225">
        <v>2</v>
      </c>
      <c r="J313" s="214" t="s">
        <v>184</v>
      </c>
      <c r="K313" s="214" t="s"/>
      <c r="L313" s="214" t="s"/>
      <c r="M313" s="214" t="s">
        <v>176</v>
      </c>
      <c r="N313" s="214" t="s">
        <v>2480</v>
      </c>
      <c r="O313" s="214" t="s">
        <v>2041</v>
      </c>
      <c r="P313" s="213" t="s"/>
      <c r="Q313" s="95" t="s">
        <v>2811</v>
      </c>
      <c r="R313" s="214" t="s"/>
      <c r="S313" s="213" t="s"/>
      <c r="T313" s="213" t="s">
        <v>2811</v>
      </c>
      <c r="U313" s="214" t="s">
        <v>2811</v>
      </c>
      <c r="V313" s="214" t="s">
        <v>2811</v>
      </c>
      <c r="W313" s="214" t="s"/>
      <c r="X313" s="214" t="s"/>
    </row>
    <row r="314" spans="1:24" ht="15" customHeight="true">
      <c r="A314" s="212" t="s"/>
      <c r="B314" s="214" t="s">
        <v>170</v>
      </c>
      <c r="C314" s="214" t="s">
        <v>830</v>
      </c>
      <c r="D314" s="214" t="s">
        <v>176</v>
      </c>
      <c r="E314" s="214" t="s">
        <v>2751</v>
      </c>
      <c r="F314" s="213" t="s">
        <v>2812</v>
      </c>
      <c r="G314" s="223" t="s">
        <v>2813</v>
      </c>
      <c r="H314" s="248" t="s">
        <v>174</v>
      </c>
      <c r="I314" s="225">
        <v>2</v>
      </c>
      <c r="J314" s="214" t="s">
        <v>184</v>
      </c>
      <c r="K314" s="214" t="s"/>
      <c r="L314" s="214" t="s"/>
      <c r="M314" s="214" t="s">
        <v>176</v>
      </c>
      <c r="N314" s="214" t="s">
        <v>2480</v>
      </c>
      <c r="O314" s="214" t="s">
        <v>2041</v>
      </c>
      <c r="P314" s="213" t="s"/>
      <c r="Q314" s="95" t="s">
        <v>2814</v>
      </c>
      <c r="R314" s="214" t="s"/>
      <c r="S314" s="213" t="s"/>
      <c r="T314" s="213" t="s">
        <v>2814</v>
      </c>
      <c r="U314" s="214" t="s">
        <v>2814</v>
      </c>
      <c r="V314" s="214" t="s">
        <v>2814</v>
      </c>
      <c r="W314" s="214" t="s"/>
      <c r="X314" s="214" t="s"/>
    </row>
    <row r="315" spans="1:24" ht="15" customHeight="true">
      <c r="A315" s="212" t="s"/>
      <c r="B315" s="214" t="s">
        <v>170</v>
      </c>
      <c r="C315" s="214" t="s">
        <v>830</v>
      </c>
      <c r="D315" s="214" t="s">
        <v>176</v>
      </c>
      <c r="E315" s="214" t="s">
        <v>2751</v>
      </c>
      <c r="F315" s="213" t="s">
        <v>2815</v>
      </c>
      <c r="G315" s="223" t="s">
        <v>2816</v>
      </c>
      <c r="H315" s="248" t="s">
        <v>174</v>
      </c>
      <c r="I315" s="225">
        <v>2</v>
      </c>
      <c r="J315" s="214" t="s">
        <v>184</v>
      </c>
      <c r="K315" s="214" t="s"/>
      <c r="L315" s="214" t="s"/>
      <c r="M315" s="214" t="s">
        <v>176</v>
      </c>
      <c r="N315" s="214" t="s">
        <v>2480</v>
      </c>
      <c r="O315" s="214" t="s">
        <v>2041</v>
      </c>
      <c r="P315" s="213" t="s"/>
      <c r="Q315" s="95" t="s">
        <v>2817</v>
      </c>
      <c r="R315" s="214" t="s"/>
      <c r="S315" s="213" t="s"/>
      <c r="T315" s="213" t="s">
        <v>2817</v>
      </c>
      <c r="U315" s="214" t="s">
        <v>2817</v>
      </c>
      <c r="V315" s="214" t="s">
        <v>2817</v>
      </c>
      <c r="W315" s="214" t="s"/>
      <c r="X315" s="214" t="s"/>
    </row>
    <row r="316" spans="1:24" ht="15" customHeight="true">
      <c r="A316" s="212" t="s"/>
      <c r="B316" s="214" t="s">
        <v>170</v>
      </c>
      <c r="C316" s="214" t="s">
        <v>830</v>
      </c>
      <c r="D316" s="214" t="s">
        <v>176</v>
      </c>
      <c r="E316" s="214" t="s">
        <v>2751</v>
      </c>
      <c r="F316" s="213" t="s">
        <v>2818</v>
      </c>
      <c r="G316" s="223" t="s">
        <v>2819</v>
      </c>
      <c r="H316" s="248" t="s">
        <v>174</v>
      </c>
      <c r="I316" s="225">
        <v>2</v>
      </c>
      <c r="J316" s="214" t="s">
        <v>184</v>
      </c>
      <c r="K316" s="214" t="s"/>
      <c r="L316" s="214" t="s"/>
      <c r="M316" s="214" t="s">
        <v>176</v>
      </c>
      <c r="N316" s="214" t="s">
        <v>2480</v>
      </c>
      <c r="O316" s="214" t="s">
        <v>2041</v>
      </c>
      <c r="P316" s="213" t="s"/>
      <c r="Q316" s="95" t="s">
        <v>2820</v>
      </c>
      <c r="R316" s="214" t="s"/>
      <c r="S316" s="213" t="s"/>
      <c r="T316" s="213" t="s">
        <v>2820</v>
      </c>
      <c r="U316" s="214" t="s">
        <v>2820</v>
      </c>
      <c r="V316" s="214" t="s">
        <v>2820</v>
      </c>
      <c r="W316" s="214" t="s"/>
      <c r="X316" s="214" t="s"/>
    </row>
    <row r="317" spans="1:24" ht="15" customHeight="true">
      <c r="A317" s="212" t="s"/>
      <c r="B317" s="214" t="s">
        <v>170</v>
      </c>
      <c r="C317" s="214" t="s">
        <v>830</v>
      </c>
      <c r="D317" s="214" t="s">
        <v>176</v>
      </c>
      <c r="E317" s="214" t="s">
        <v>2751</v>
      </c>
      <c r="F317" s="213" t="s">
        <v>2821</v>
      </c>
      <c r="G317" s="223" t="s">
        <v>2822</v>
      </c>
      <c r="H317" s="248" t="s">
        <v>174</v>
      </c>
      <c r="I317" s="225">
        <v>2</v>
      </c>
      <c r="J317" s="214" t="s">
        <v>184</v>
      </c>
      <c r="K317" s="214" t="s"/>
      <c r="L317" s="214" t="s"/>
      <c r="M317" s="214" t="s">
        <v>176</v>
      </c>
      <c r="N317" s="214" t="s">
        <v>2480</v>
      </c>
      <c r="O317" s="214" t="s">
        <v>2041</v>
      </c>
      <c r="P317" s="213" t="s"/>
      <c r="Q317" s="95" t="s">
        <v>2823</v>
      </c>
      <c r="R317" s="214" t="s"/>
      <c r="S317" s="213" t="s"/>
      <c r="T317" s="213" t="s">
        <v>2823</v>
      </c>
      <c r="U317" s="214" t="s">
        <v>2823</v>
      </c>
      <c r="V317" s="214" t="s">
        <v>2823</v>
      </c>
      <c r="W317" s="214" t="s"/>
      <c r="X317" s="214" t="s"/>
    </row>
    <row r="318" spans="1:24" ht="15" customHeight="true">
      <c r="A318" s="212" t="s"/>
      <c r="B318" s="214" t="s">
        <v>170</v>
      </c>
      <c r="C318" s="214" t="s">
        <v>830</v>
      </c>
      <c r="D318" s="214" t="s">
        <v>176</v>
      </c>
      <c r="E318" s="214" t="s">
        <v>2751</v>
      </c>
      <c r="F318" s="213" t="s">
        <v>2824</v>
      </c>
      <c r="G318" s="223" t="s">
        <v>2825</v>
      </c>
      <c r="H318" s="248" t="s">
        <v>174</v>
      </c>
      <c r="I318" s="225">
        <v>2</v>
      </c>
      <c r="J318" s="214" t="s">
        <v>184</v>
      </c>
      <c r="K318" s="214" t="s"/>
      <c r="L318" s="214" t="s"/>
      <c r="M318" s="214" t="s">
        <v>176</v>
      </c>
      <c r="N318" s="214" t="s">
        <v>2480</v>
      </c>
      <c r="O318" s="214" t="s">
        <v>2041</v>
      </c>
      <c r="P318" s="213" t="s"/>
      <c r="Q318" s="95" t="s">
        <v>2826</v>
      </c>
      <c r="R318" s="214" t="s"/>
      <c r="S318" s="213" t="s"/>
      <c r="T318" s="213" t="s">
        <v>2826</v>
      </c>
      <c r="U318" s="214" t="s">
        <v>2826</v>
      </c>
      <c r="V318" s="214" t="s">
        <v>2826</v>
      </c>
      <c r="W318" s="214" t="s"/>
      <c r="X318" s="214" t="s"/>
    </row>
    <row r="319" spans="1:24" ht="15" customHeight="true">
      <c r="A319" s="212" t="s"/>
      <c r="B319" s="214" t="s">
        <v>170</v>
      </c>
      <c r="C319" s="214" t="s">
        <v>830</v>
      </c>
      <c r="D319" s="214" t="s">
        <v>176</v>
      </c>
      <c r="E319" s="214" t="s">
        <v>2751</v>
      </c>
      <c r="F319" s="213" t="s">
        <v>2827</v>
      </c>
      <c r="G319" s="223" t="s">
        <v>2828</v>
      </c>
      <c r="H319" s="248" t="s">
        <v>174</v>
      </c>
      <c r="I319" s="225">
        <v>2</v>
      </c>
      <c r="J319" s="214" t="s">
        <v>184</v>
      </c>
      <c r="K319" s="214" t="s"/>
      <c r="L319" s="214" t="s"/>
      <c r="M319" s="214" t="s">
        <v>176</v>
      </c>
      <c r="N319" s="214" t="s">
        <v>2480</v>
      </c>
      <c r="O319" s="214" t="s">
        <v>2041</v>
      </c>
      <c r="P319" s="213" t="s"/>
      <c r="Q319" s="95" t="s">
        <v>2829</v>
      </c>
      <c r="R319" s="214" t="s"/>
      <c r="S319" s="213" t="s"/>
      <c r="T319" s="213" t="s">
        <v>2829</v>
      </c>
      <c r="U319" s="214" t="s">
        <v>2829</v>
      </c>
      <c r="V319" s="214" t="s">
        <v>2829</v>
      </c>
      <c r="W319" s="214" t="s"/>
      <c r="X319" s="214" t="s"/>
    </row>
    <row r="320" spans="1:24" ht="15" customHeight="true">
      <c r="A320" s="212" t="s"/>
      <c r="B320" s="214" t="s">
        <v>170</v>
      </c>
      <c r="C320" s="214" t="s">
        <v>830</v>
      </c>
      <c r="D320" s="214" t="s">
        <v>176</v>
      </c>
      <c r="E320" s="214" t="s">
        <v>2751</v>
      </c>
      <c r="F320" s="213" t="s">
        <v>2830</v>
      </c>
      <c r="G320" s="223" t="s">
        <v>2831</v>
      </c>
      <c r="H320" s="248" t="s">
        <v>174</v>
      </c>
      <c r="I320" s="225">
        <v>2</v>
      </c>
      <c r="J320" s="214" t="s">
        <v>184</v>
      </c>
      <c r="K320" s="214" t="s"/>
      <c r="L320" s="214" t="s"/>
      <c r="M320" s="214" t="s">
        <v>176</v>
      </c>
      <c r="N320" s="214" t="s">
        <v>2480</v>
      </c>
      <c r="O320" s="214" t="s">
        <v>2041</v>
      </c>
      <c r="P320" s="213" t="s"/>
      <c r="Q320" s="95" t="s">
        <v>2832</v>
      </c>
      <c r="R320" s="214" t="s"/>
      <c r="S320" s="213" t="s"/>
      <c r="T320" s="213" t="s">
        <v>2832</v>
      </c>
      <c r="U320" s="214" t="s">
        <v>2832</v>
      </c>
      <c r="V320" s="214" t="s">
        <v>2832</v>
      </c>
      <c r="W320" s="214" t="s"/>
      <c r="X320" s="214" t="s"/>
    </row>
    <row r="321" spans="1:24" ht="15" customHeight="true">
      <c r="A321" s="212" t="s"/>
      <c r="B321" s="214" t="s">
        <v>170</v>
      </c>
      <c r="C321" s="214" t="s">
        <v>830</v>
      </c>
      <c r="D321" s="214" t="s">
        <v>176</v>
      </c>
      <c r="E321" s="214" t="s">
        <v>2751</v>
      </c>
      <c r="F321" s="213" t="s">
        <v>2833</v>
      </c>
      <c r="G321" s="223" t="s">
        <v>2834</v>
      </c>
      <c r="H321" s="248" t="s">
        <v>174</v>
      </c>
      <c r="I321" s="225">
        <v>2</v>
      </c>
      <c r="J321" s="214" t="s">
        <v>184</v>
      </c>
      <c r="K321" s="214" t="s"/>
      <c r="L321" s="214" t="s"/>
      <c r="M321" s="214" t="s">
        <v>176</v>
      </c>
      <c r="N321" s="214" t="s">
        <v>2480</v>
      </c>
      <c r="O321" s="214" t="s">
        <v>2041</v>
      </c>
      <c r="P321" s="213" t="s"/>
      <c r="Q321" s="95" t="s">
        <v>2835</v>
      </c>
      <c r="R321" s="214" t="s"/>
      <c r="S321" s="213" t="s"/>
      <c r="T321" s="213" t="s">
        <v>2835</v>
      </c>
      <c r="U321" s="214" t="s">
        <v>2835</v>
      </c>
      <c r="V321" s="214" t="s">
        <v>2835</v>
      </c>
      <c r="W321" s="214" t="s"/>
      <c r="X321" s="214" t="s"/>
    </row>
    <row r="322" spans="1:24" ht="15" customHeight="true">
      <c r="A322" s="212" t="s"/>
      <c r="B322" s="214" t="s">
        <v>170</v>
      </c>
      <c r="C322" s="214" t="s">
        <v>830</v>
      </c>
      <c r="D322" s="214" t="s">
        <v>176</v>
      </c>
      <c r="E322" s="214" t="s">
        <v>2751</v>
      </c>
      <c r="F322" s="213" t="s">
        <v>2836</v>
      </c>
      <c r="G322" s="223" t="s">
        <v>2837</v>
      </c>
      <c r="H322" s="248" t="s">
        <v>174</v>
      </c>
      <c r="I322" s="225">
        <v>2</v>
      </c>
      <c r="J322" s="214" t="s">
        <v>184</v>
      </c>
      <c r="K322" s="214" t="s"/>
      <c r="L322" s="214" t="s"/>
      <c r="M322" s="214" t="s">
        <v>176</v>
      </c>
      <c r="N322" s="214" t="s">
        <v>2480</v>
      </c>
      <c r="O322" s="214" t="s">
        <v>2041</v>
      </c>
      <c r="P322" s="213" t="s"/>
      <c r="Q322" s="95" t="s">
        <v>2838</v>
      </c>
      <c r="R322" s="214" t="s"/>
      <c r="S322" s="213" t="s"/>
      <c r="T322" s="213" t="s">
        <v>2838</v>
      </c>
      <c r="U322" s="214" t="s">
        <v>2838</v>
      </c>
      <c r="V322" s="214" t="s">
        <v>2838</v>
      </c>
      <c r="W322" s="214" t="s"/>
      <c r="X322" s="214" t="s"/>
    </row>
    <row r="323" spans="1:24" ht="15" customHeight="true">
      <c r="A323" s="212" t="s"/>
      <c r="B323" s="214" t="s">
        <v>170</v>
      </c>
      <c r="C323" s="214" t="s">
        <v>830</v>
      </c>
      <c r="D323" s="214" t="s">
        <v>176</v>
      </c>
      <c r="E323" s="214" t="s">
        <v>2751</v>
      </c>
      <c r="F323" s="213" t="s">
        <v>2839</v>
      </c>
      <c r="G323" s="223" t="s">
        <v>2840</v>
      </c>
      <c r="H323" s="248" t="s">
        <v>174</v>
      </c>
      <c r="I323" s="225">
        <v>2</v>
      </c>
      <c r="J323" s="214" t="s">
        <v>184</v>
      </c>
      <c r="K323" s="214" t="s"/>
      <c r="L323" s="214" t="s"/>
      <c r="M323" s="214" t="s">
        <v>176</v>
      </c>
      <c r="N323" s="214" t="s">
        <v>2480</v>
      </c>
      <c r="O323" s="214" t="s">
        <v>2041</v>
      </c>
      <c r="P323" s="213" t="s"/>
      <c r="Q323" s="95" t="s">
        <v>2841</v>
      </c>
      <c r="R323" s="214" t="s"/>
      <c r="S323" s="213" t="s"/>
      <c r="T323" s="213" t="s">
        <v>2841</v>
      </c>
      <c r="U323" s="214" t="s">
        <v>2841</v>
      </c>
      <c r="V323" s="214" t="s">
        <v>2841</v>
      </c>
      <c r="W323" s="214" t="s"/>
      <c r="X323" s="214" t="s"/>
    </row>
    <row r="324" spans="1:24" ht="15" customHeight="true">
      <c r="A324" s="212" t="s"/>
      <c r="B324" s="214" t="s">
        <v>170</v>
      </c>
      <c r="C324" s="214" t="s">
        <v>830</v>
      </c>
      <c r="D324" s="214" t="s">
        <v>176</v>
      </c>
      <c r="E324" s="214" t="s">
        <v>2751</v>
      </c>
      <c r="F324" s="213" t="s">
        <v>2842</v>
      </c>
      <c r="G324" s="223" t="s">
        <v>2843</v>
      </c>
      <c r="H324" s="248" t="s">
        <v>174</v>
      </c>
      <c r="I324" s="225">
        <v>2</v>
      </c>
      <c r="J324" s="214" t="s">
        <v>184</v>
      </c>
      <c r="K324" s="214" t="s"/>
      <c r="L324" s="214" t="s"/>
      <c r="M324" s="214" t="s">
        <v>176</v>
      </c>
      <c r="N324" s="214" t="s">
        <v>2480</v>
      </c>
      <c r="O324" s="214" t="s">
        <v>2041</v>
      </c>
      <c r="P324" s="213" t="s"/>
      <c r="Q324" s="95" t="s">
        <v>2844</v>
      </c>
      <c r="R324" s="214" t="s"/>
      <c r="S324" s="213" t="s"/>
      <c r="T324" s="213" t="s">
        <v>2844</v>
      </c>
      <c r="U324" s="214" t="s">
        <v>2844</v>
      </c>
      <c r="V324" s="214" t="s">
        <v>2844</v>
      </c>
      <c r="W324" s="214" t="s"/>
      <c r="X324" s="214" t="s"/>
    </row>
    <row r="325" spans="1:24" ht="15" customHeight="true">
      <c r="A325" s="212" t="s"/>
      <c r="B325" s="214" t="s">
        <v>170</v>
      </c>
      <c r="C325" s="214" t="s">
        <v>830</v>
      </c>
      <c r="D325" s="214" t="s">
        <v>176</v>
      </c>
      <c r="E325" s="214" t="s">
        <v>2751</v>
      </c>
      <c r="F325" s="213" t="s">
        <v>2845</v>
      </c>
      <c r="G325" s="223" t="s">
        <v>2846</v>
      </c>
      <c r="H325" s="248" t="s">
        <v>174</v>
      </c>
      <c r="I325" s="225">
        <v>2</v>
      </c>
      <c r="J325" s="214" t="s">
        <v>184</v>
      </c>
      <c r="K325" s="214" t="s"/>
      <c r="L325" s="214" t="s"/>
      <c r="M325" s="214" t="s">
        <v>176</v>
      </c>
      <c r="N325" s="214" t="s">
        <v>2480</v>
      </c>
      <c r="O325" s="214" t="s">
        <v>2041</v>
      </c>
      <c r="P325" s="213" t="s"/>
      <c r="Q325" s="95" t="s">
        <v>2847</v>
      </c>
      <c r="R325" s="214" t="s"/>
      <c r="S325" s="213" t="s"/>
      <c r="T325" s="213" t="s">
        <v>2847</v>
      </c>
      <c r="U325" s="214" t="s">
        <v>2847</v>
      </c>
      <c r="V325" s="214" t="s">
        <v>2847</v>
      </c>
      <c r="W325" s="214" t="s"/>
      <c r="X325" s="214" t="s"/>
    </row>
    <row r="326" spans="1:24" ht="15" customHeight="true">
      <c r="A326" s="212" t="s"/>
      <c r="B326" s="214" t="s">
        <v>170</v>
      </c>
      <c r="C326" s="214" t="s">
        <v>830</v>
      </c>
      <c r="D326" s="214" t="s">
        <v>176</v>
      </c>
      <c r="E326" s="214" t="s">
        <v>2751</v>
      </c>
      <c r="F326" s="213" t="s">
        <v>2848</v>
      </c>
      <c r="G326" s="223" t="s">
        <v>2849</v>
      </c>
      <c r="H326" s="248" t="s">
        <v>174</v>
      </c>
      <c r="I326" s="225">
        <v>2</v>
      </c>
      <c r="J326" s="214" t="s">
        <v>184</v>
      </c>
      <c r="K326" s="214" t="s"/>
      <c r="L326" s="214" t="s"/>
      <c r="M326" s="214" t="s">
        <v>176</v>
      </c>
      <c r="N326" s="214" t="s">
        <v>2480</v>
      </c>
      <c r="O326" s="214" t="s">
        <v>2041</v>
      </c>
      <c r="P326" s="213" t="s"/>
      <c r="Q326" s="95" t="s">
        <v>2850</v>
      </c>
      <c r="R326" s="214" t="s"/>
      <c r="S326" s="213" t="s"/>
      <c r="T326" s="213" t="s">
        <v>2850</v>
      </c>
      <c r="U326" s="214" t="s">
        <v>2850</v>
      </c>
      <c r="V326" s="214" t="s">
        <v>2850</v>
      </c>
      <c r="W326" s="214" t="s"/>
      <c r="X326" s="214" t="s"/>
    </row>
    <row r="327" spans="1:24" ht="15" customHeight="true">
      <c r="A327" s="212" t="s"/>
      <c r="B327" s="214" t="s">
        <v>170</v>
      </c>
      <c r="C327" s="214" t="s">
        <v>830</v>
      </c>
      <c r="D327" s="214" t="s">
        <v>176</v>
      </c>
      <c r="E327" s="214" t="s">
        <v>2751</v>
      </c>
      <c r="F327" s="213" t="s">
        <v>2851</v>
      </c>
      <c r="G327" s="223" t="s">
        <v>2852</v>
      </c>
      <c r="H327" s="248" t="s">
        <v>174</v>
      </c>
      <c r="I327" s="225">
        <v>2</v>
      </c>
      <c r="J327" s="214" t="s">
        <v>184</v>
      </c>
      <c r="K327" s="214" t="s"/>
      <c r="L327" s="214" t="s"/>
      <c r="M327" s="214" t="s">
        <v>176</v>
      </c>
      <c r="N327" s="214" t="s">
        <v>2480</v>
      </c>
      <c r="O327" s="214" t="s">
        <v>2041</v>
      </c>
      <c r="P327" s="213" t="s"/>
      <c r="Q327" s="95" t="s">
        <v>2853</v>
      </c>
      <c r="R327" s="214" t="s"/>
      <c r="S327" s="213" t="s"/>
      <c r="T327" s="213" t="s">
        <v>2853</v>
      </c>
      <c r="U327" s="214" t="s">
        <v>2853</v>
      </c>
      <c r="V327" s="214" t="s">
        <v>2853</v>
      </c>
      <c r="W327" s="214" t="s"/>
      <c r="X327" s="214" t="s"/>
    </row>
    <row r="328" spans="1:24" ht="15" customHeight="true">
      <c r="A328" s="212" t="s"/>
      <c r="B328" s="214" t="s">
        <v>170</v>
      </c>
      <c r="C328" s="214" t="s">
        <v>830</v>
      </c>
      <c r="D328" s="214" t="s">
        <v>176</v>
      </c>
      <c r="E328" s="214" t="s">
        <v>2751</v>
      </c>
      <c r="F328" s="213" t="s">
        <v>2854</v>
      </c>
      <c r="G328" s="223" t="s">
        <v>2855</v>
      </c>
      <c r="H328" s="248" t="s">
        <v>174</v>
      </c>
      <c r="I328" s="225">
        <v>2</v>
      </c>
      <c r="J328" s="214" t="s">
        <v>184</v>
      </c>
      <c r="K328" s="214" t="s"/>
      <c r="L328" s="214" t="s"/>
      <c r="M328" s="214" t="s">
        <v>176</v>
      </c>
      <c r="N328" s="214" t="s">
        <v>2480</v>
      </c>
      <c r="O328" s="214" t="s">
        <v>2041</v>
      </c>
      <c r="P328" s="213" t="s"/>
      <c r="Q328" s="95" t="s">
        <v>2856</v>
      </c>
      <c r="R328" s="214" t="s"/>
      <c r="S328" s="213" t="s"/>
      <c r="T328" s="213" t="s">
        <v>2856</v>
      </c>
      <c r="U328" s="214" t="s">
        <v>2856</v>
      </c>
      <c r="V328" s="214" t="s">
        <v>2856</v>
      </c>
      <c r="W328" s="214" t="s"/>
      <c r="X328" s="214" t="s"/>
    </row>
    <row r="329" spans="1:24" ht="15" customHeight="true">
      <c r="A329" s="212" t="s"/>
      <c r="B329" s="214" t="s">
        <v>170</v>
      </c>
      <c r="C329" s="214" t="s">
        <v>830</v>
      </c>
      <c r="D329" s="214" t="s">
        <v>176</v>
      </c>
      <c r="E329" s="214" t="s">
        <v>2751</v>
      </c>
      <c r="F329" s="213" t="s">
        <v>2857</v>
      </c>
      <c r="G329" s="223" t="s">
        <v>2858</v>
      </c>
      <c r="H329" s="248" t="s">
        <v>174</v>
      </c>
      <c r="I329" s="225">
        <v>2</v>
      </c>
      <c r="J329" s="214" t="s">
        <v>184</v>
      </c>
      <c r="K329" s="214" t="s"/>
      <c r="L329" s="214" t="s"/>
      <c r="M329" s="214" t="s">
        <v>176</v>
      </c>
      <c r="N329" s="214" t="s">
        <v>2480</v>
      </c>
      <c r="O329" s="214" t="s">
        <v>2041</v>
      </c>
      <c r="P329" s="213" t="s"/>
      <c r="Q329" s="95" t="s">
        <v>2859</v>
      </c>
      <c r="R329" s="214" t="s"/>
      <c r="S329" s="213" t="s"/>
      <c r="T329" s="213" t="s">
        <v>2859</v>
      </c>
      <c r="U329" s="214" t="s">
        <v>2859</v>
      </c>
      <c r="V329" s="214" t="s">
        <v>2859</v>
      </c>
      <c r="W329" s="214" t="s"/>
      <c r="X329" s="214" t="s"/>
    </row>
    <row r="330" spans="1:24" ht="15" customHeight="true">
      <c r="A330" s="212" t="s"/>
      <c r="B330" s="214" t="s">
        <v>170</v>
      </c>
      <c r="C330" s="214" t="s">
        <v>830</v>
      </c>
      <c r="D330" s="214" t="s">
        <v>176</v>
      </c>
      <c r="E330" s="214" t="s">
        <v>2751</v>
      </c>
      <c r="F330" s="213" t="s">
        <v>2860</v>
      </c>
      <c r="G330" s="223" t="s">
        <v>2861</v>
      </c>
      <c r="H330" s="248" t="s">
        <v>174</v>
      </c>
      <c r="I330" s="225">
        <v>2</v>
      </c>
      <c r="J330" s="214" t="s">
        <v>184</v>
      </c>
      <c r="K330" s="214" t="s"/>
      <c r="L330" s="214" t="s"/>
      <c r="M330" s="214" t="s">
        <v>176</v>
      </c>
      <c r="N330" s="214" t="s">
        <v>2480</v>
      </c>
      <c r="O330" s="214" t="s">
        <v>2041</v>
      </c>
      <c r="P330" s="213" t="s"/>
      <c r="Q330" s="95" t="s">
        <v>2862</v>
      </c>
      <c r="R330" s="214" t="s"/>
      <c r="S330" s="213" t="s"/>
      <c r="T330" s="213" t="s">
        <v>2862</v>
      </c>
      <c r="U330" s="214" t="s">
        <v>2862</v>
      </c>
      <c r="V330" s="214" t="s">
        <v>2862</v>
      </c>
      <c r="W330" s="214" t="s"/>
      <c r="X330" s="214" t="s"/>
    </row>
    <row r="331" spans="1:24" ht="15" customHeight="true">
      <c r="A331" s="212" t="s"/>
      <c r="B331" s="214" t="s">
        <v>170</v>
      </c>
      <c r="C331" s="214" t="s">
        <v>830</v>
      </c>
      <c r="D331" s="214" t="s">
        <v>176</v>
      </c>
      <c r="E331" s="214" t="s">
        <v>2751</v>
      </c>
      <c r="F331" s="213" t="s">
        <v>2863</v>
      </c>
      <c r="G331" s="223" t="s">
        <v>2864</v>
      </c>
      <c r="H331" s="248" t="s">
        <v>174</v>
      </c>
      <c r="I331" s="225">
        <v>2</v>
      </c>
      <c r="J331" s="214" t="s">
        <v>184</v>
      </c>
      <c r="K331" s="214" t="s"/>
      <c r="L331" s="214" t="s"/>
      <c r="M331" s="214" t="s">
        <v>176</v>
      </c>
      <c r="N331" s="214" t="s">
        <v>2480</v>
      </c>
      <c r="O331" s="214" t="s">
        <v>2041</v>
      </c>
      <c r="P331" s="213" t="s"/>
      <c r="Q331" s="95" t="s">
        <v>2865</v>
      </c>
      <c r="R331" s="214" t="s"/>
      <c r="S331" s="213" t="s"/>
      <c r="T331" s="213" t="s">
        <v>2865</v>
      </c>
      <c r="U331" s="214" t="s">
        <v>2865</v>
      </c>
      <c r="V331" s="214" t="s">
        <v>2865</v>
      </c>
      <c r="W331" s="214" t="s"/>
      <c r="X331" s="214" t="s"/>
    </row>
    <row r="332" spans="1:24" ht="15" customHeight="true">
      <c r="A332" s="212" t="s"/>
      <c r="B332" s="214" t="s">
        <v>170</v>
      </c>
      <c r="C332" s="214" t="s">
        <v>830</v>
      </c>
      <c r="D332" s="214" t="s">
        <v>176</v>
      </c>
      <c r="E332" s="214" t="s">
        <v>2751</v>
      </c>
      <c r="F332" s="213" t="s">
        <v>2866</v>
      </c>
      <c r="G332" s="223" t="s">
        <v>2867</v>
      </c>
      <c r="H332" s="248" t="s">
        <v>174</v>
      </c>
      <c r="I332" s="225">
        <v>2</v>
      </c>
      <c r="J332" s="214" t="s">
        <v>184</v>
      </c>
      <c r="K332" s="214" t="s"/>
      <c r="L332" s="214" t="s"/>
      <c r="M332" s="214" t="s">
        <v>176</v>
      </c>
      <c r="N332" s="214" t="s">
        <v>2480</v>
      </c>
      <c r="O332" s="214" t="s">
        <v>2041</v>
      </c>
      <c r="P332" s="213" t="s"/>
      <c r="Q332" s="95" t="s">
        <v>2868</v>
      </c>
      <c r="R332" s="214" t="s"/>
      <c r="S332" s="213" t="s"/>
      <c r="T332" s="213" t="s">
        <v>2868</v>
      </c>
      <c r="U332" s="214" t="s">
        <v>2868</v>
      </c>
      <c r="V332" s="214" t="s">
        <v>2868</v>
      </c>
      <c r="W332" s="214" t="s"/>
      <c r="X332" s="214" t="s"/>
    </row>
    <row r="333" spans="1:24" ht="15" customHeight="true">
      <c r="A333" s="212" t="s"/>
      <c r="B333" s="214" t="s">
        <v>170</v>
      </c>
      <c r="C333" s="214" t="s">
        <v>830</v>
      </c>
      <c r="D333" s="214" t="s">
        <v>176</v>
      </c>
      <c r="E333" s="214" t="s">
        <v>2751</v>
      </c>
      <c r="F333" s="213" t="s">
        <v>2869</v>
      </c>
      <c r="G333" s="223" t="s">
        <v>2870</v>
      </c>
      <c r="H333" s="248" t="s">
        <v>174</v>
      </c>
      <c r="I333" s="225">
        <v>2</v>
      </c>
      <c r="J333" s="214" t="s">
        <v>184</v>
      </c>
      <c r="K333" s="214" t="s"/>
      <c r="L333" s="214" t="s"/>
      <c r="M333" s="214" t="s">
        <v>176</v>
      </c>
      <c r="N333" s="214" t="s">
        <v>2480</v>
      </c>
      <c r="O333" s="214" t="s">
        <v>2041</v>
      </c>
      <c r="P333" s="213" t="s"/>
      <c r="Q333" s="95" t="s">
        <v>2871</v>
      </c>
      <c r="R333" s="214" t="s"/>
      <c r="S333" s="213" t="s"/>
      <c r="T333" s="213" t="s">
        <v>2871</v>
      </c>
      <c r="U333" s="214" t="s">
        <v>2871</v>
      </c>
      <c r="V333" s="214" t="s">
        <v>2871</v>
      </c>
      <c r="W333" s="214" t="s"/>
      <c r="X333" s="214" t="s"/>
    </row>
    <row r="334" spans="1:24" ht="15" customHeight="true">
      <c r="A334" s="212" t="s"/>
      <c r="B334" s="214" t="s">
        <v>170</v>
      </c>
      <c r="C334" s="214" t="s">
        <v>830</v>
      </c>
      <c r="D334" s="214" t="s">
        <v>176</v>
      </c>
      <c r="E334" s="214" t="s">
        <v>2751</v>
      </c>
      <c r="F334" s="213" t="s">
        <v>2872</v>
      </c>
      <c r="G334" s="223" t="s">
        <v>2873</v>
      </c>
      <c r="H334" s="248" t="s">
        <v>174</v>
      </c>
      <c r="I334" s="225">
        <v>2</v>
      </c>
      <c r="J334" s="214" t="s">
        <v>184</v>
      </c>
      <c r="K334" s="214" t="s"/>
      <c r="L334" s="214" t="s"/>
      <c r="M334" s="214" t="s">
        <v>176</v>
      </c>
      <c r="N334" s="214" t="s">
        <v>2480</v>
      </c>
      <c r="O334" s="214" t="s">
        <v>2041</v>
      </c>
      <c r="P334" s="213" t="s"/>
      <c r="Q334" s="95" t="s">
        <v>2874</v>
      </c>
      <c r="R334" s="214" t="s"/>
      <c r="S334" s="213" t="s"/>
      <c r="T334" s="213" t="s">
        <v>2874</v>
      </c>
      <c r="U334" s="214" t="s">
        <v>2874</v>
      </c>
      <c r="V334" s="214" t="s">
        <v>2874</v>
      </c>
      <c r="W334" s="214" t="s"/>
      <c r="X334" s="214" t="s"/>
    </row>
    <row r="335" spans="1:24" ht="15" customHeight="true">
      <c r="A335" s="212" t="s"/>
      <c r="B335" s="214" t="s">
        <v>170</v>
      </c>
      <c r="C335" s="214" t="s">
        <v>830</v>
      </c>
      <c r="D335" s="214" t="s">
        <v>176</v>
      </c>
      <c r="E335" s="214" t="s">
        <v>2751</v>
      </c>
      <c r="F335" s="213" t="s">
        <v>2875</v>
      </c>
      <c r="G335" s="223" t="s">
        <v>2876</v>
      </c>
      <c r="H335" s="248" t="s">
        <v>174</v>
      </c>
      <c r="I335" s="225">
        <v>2</v>
      </c>
      <c r="J335" s="214" t="s">
        <v>184</v>
      </c>
      <c r="K335" s="214" t="s"/>
      <c r="L335" s="214" t="s"/>
      <c r="M335" s="214" t="s">
        <v>176</v>
      </c>
      <c r="N335" s="214" t="s">
        <v>2480</v>
      </c>
      <c r="O335" s="214" t="s">
        <v>2041</v>
      </c>
      <c r="P335" s="213" t="s"/>
      <c r="Q335" s="95" t="s">
        <v>2877</v>
      </c>
      <c r="R335" s="214" t="s"/>
      <c r="S335" s="213" t="s"/>
      <c r="T335" s="213" t="s">
        <v>2877</v>
      </c>
      <c r="U335" s="214" t="s">
        <v>2877</v>
      </c>
      <c r="V335" s="214" t="s">
        <v>2877</v>
      </c>
      <c r="W335" s="214" t="s"/>
      <c r="X335" s="214" t="s"/>
    </row>
    <row r="336" spans="1:25" s="863" ht="15" customHeight="true">
      <c r="A336" s="212" t="s"/>
      <c r="B336" s="214" t="s">
        <v>170</v>
      </c>
      <c r="C336" s="214" t="s">
        <v>830</v>
      </c>
      <c r="D336" s="214" t="s">
        <v>176</v>
      </c>
      <c r="E336" s="214" t="s">
        <v>2751</v>
      </c>
      <c r="F336" s="213" t="s">
        <v>2878</v>
      </c>
      <c r="G336" s="223" t="s">
        <v>2879</v>
      </c>
      <c r="H336" s="248" t="s">
        <v>174</v>
      </c>
      <c r="I336" s="225">
        <v>2</v>
      </c>
      <c r="J336" s="214" t="s">
        <v>184</v>
      </c>
      <c r="K336" s="214" t="s"/>
      <c r="L336" s="214" t="s"/>
      <c r="M336" s="214" t="s">
        <v>176</v>
      </c>
      <c r="N336" s="214" t="s">
        <v>2480</v>
      </c>
      <c r="O336" s="214" t="s">
        <v>2041</v>
      </c>
      <c r="P336" s="213" t="s"/>
      <c r="Q336" s="95" t="s">
        <v>2880</v>
      </c>
      <c r="R336" s="214" t="s">
        <v>2880</v>
      </c>
      <c r="S336" s="213" t="s"/>
      <c r="T336" s="213" t="s">
        <v>2880</v>
      </c>
      <c r="U336" s="214" t="s">
        <v>2880</v>
      </c>
      <c r="V336" s="214" t="s">
        <v>2880</v>
      </c>
      <c r="W336" s="214" t="s"/>
      <c r="X336" s="214" t="s">
        <v>2880</v>
      </c>
      <c r="Y336" s="221" t="s"/>
    </row>
    <row r="337" spans="1:25" s="863" ht="15" customHeight="true">
      <c r="A337" s="212" t="s"/>
      <c r="B337" s="214" t="s">
        <v>170</v>
      </c>
      <c r="C337" s="214" t="s">
        <v>830</v>
      </c>
      <c r="D337" s="214" t="s">
        <v>176</v>
      </c>
      <c r="E337" s="214" t="s">
        <v>2751</v>
      </c>
      <c r="F337" s="213" t="s">
        <v>2881</v>
      </c>
      <c r="G337" s="223" t="s">
        <v>2882</v>
      </c>
      <c r="H337" s="248" t="s">
        <v>174</v>
      </c>
      <c r="I337" s="225">
        <v>2</v>
      </c>
      <c r="J337" s="214" t="s">
        <v>184</v>
      </c>
      <c r="K337" s="214" t="s"/>
      <c r="L337" s="214" t="s"/>
      <c r="M337" s="214" t="s">
        <v>176</v>
      </c>
      <c r="N337" s="214" t="s">
        <v>2480</v>
      </c>
      <c r="O337" s="214" t="s">
        <v>2041</v>
      </c>
      <c r="P337" s="213" t="s"/>
      <c r="Q337" s="95" t="s">
        <v>2883</v>
      </c>
      <c r="R337" s="214" t="s">
        <v>2883</v>
      </c>
      <c r="S337" s="213" t="s"/>
      <c r="T337" s="213" t="s">
        <v>2883</v>
      </c>
      <c r="U337" s="214" t="s">
        <v>2883</v>
      </c>
      <c r="V337" s="214" t="s">
        <v>2883</v>
      </c>
      <c r="W337" s="214" t="s"/>
      <c r="X337" s="214" t="s">
        <v>2883</v>
      </c>
      <c r="Y337" s="221" t="s"/>
    </row>
    <row r="338" spans="1:25" s="863" ht="15" customHeight="true">
      <c r="A338" s="212" t="s"/>
      <c r="B338" s="214" t="s">
        <v>170</v>
      </c>
      <c r="C338" s="214" t="s">
        <v>830</v>
      </c>
      <c r="D338" s="214" t="s">
        <v>176</v>
      </c>
      <c r="E338" s="214" t="s">
        <v>2751</v>
      </c>
      <c r="F338" s="213" t="s">
        <v>2884</v>
      </c>
      <c r="G338" s="223" t="s">
        <v>2885</v>
      </c>
      <c r="H338" s="248" t="s">
        <v>174</v>
      </c>
      <c r="I338" s="225">
        <v>2</v>
      </c>
      <c r="J338" s="214" t="s">
        <v>184</v>
      </c>
      <c r="K338" s="214" t="s"/>
      <c r="L338" s="214" t="s"/>
      <c r="M338" s="214" t="s">
        <v>176</v>
      </c>
      <c r="N338" s="214" t="s">
        <v>2480</v>
      </c>
      <c r="O338" s="214" t="s">
        <v>2041</v>
      </c>
      <c r="P338" s="213" t="s"/>
      <c r="Q338" s="95" t="s">
        <v>2886</v>
      </c>
      <c r="R338" s="214" t="s">
        <v>2886</v>
      </c>
      <c r="S338" s="213" t="s"/>
      <c r="T338" s="213" t="s">
        <v>2886</v>
      </c>
      <c r="U338" s="214" t="s">
        <v>2886</v>
      </c>
      <c r="V338" s="214" t="s">
        <v>2886</v>
      </c>
      <c r="W338" s="214" t="s"/>
      <c r="X338" s="214" t="s">
        <v>2886</v>
      </c>
      <c r="Y338" s="221" t="s"/>
    </row>
    <row r="339" spans="1:25" s="863" ht="15" customHeight="true">
      <c r="A339" s="212" t="s"/>
      <c r="B339" s="214" t="s">
        <v>170</v>
      </c>
      <c r="C339" s="214" t="s">
        <v>830</v>
      </c>
      <c r="D339" s="214" t="s">
        <v>176</v>
      </c>
      <c r="E339" s="214" t="s">
        <v>2751</v>
      </c>
      <c r="F339" s="213" t="s">
        <v>2887</v>
      </c>
      <c r="G339" s="223" t="s">
        <v>2888</v>
      </c>
      <c r="H339" s="248" t="s">
        <v>174</v>
      </c>
      <c r="I339" s="225">
        <v>2</v>
      </c>
      <c r="J339" s="214" t="s">
        <v>184</v>
      </c>
      <c r="K339" s="214" t="s"/>
      <c r="L339" s="214" t="s"/>
      <c r="M339" s="214" t="s">
        <v>176</v>
      </c>
      <c r="N339" s="214" t="s">
        <v>2480</v>
      </c>
      <c r="O339" s="214" t="s">
        <v>2041</v>
      </c>
      <c r="P339" s="213" t="s"/>
      <c r="Q339" s="95" t="s">
        <v>2889</v>
      </c>
      <c r="R339" s="214" t="s">
        <v>2889</v>
      </c>
      <c r="S339" s="213" t="s"/>
      <c r="T339" s="213" t="s">
        <v>2889</v>
      </c>
      <c r="U339" s="214" t="s">
        <v>2889</v>
      </c>
      <c r="V339" s="214" t="s">
        <v>2889</v>
      </c>
      <c r="W339" s="214" t="s"/>
      <c r="X339" s="214" t="s">
        <v>2889</v>
      </c>
      <c r="Y339" s="221" t="s"/>
    </row>
    <row r="340" spans="1:25" s="863" ht="15" customHeight="true">
      <c r="A340" s="212" t="s"/>
      <c r="B340" s="214" t="s">
        <v>170</v>
      </c>
      <c r="C340" s="214" t="s">
        <v>830</v>
      </c>
      <c r="D340" s="214" t="s">
        <v>176</v>
      </c>
      <c r="E340" s="214" t="s">
        <v>2751</v>
      </c>
      <c r="F340" s="213" t="s">
        <v>2890</v>
      </c>
      <c r="G340" s="223" t="s">
        <v>2891</v>
      </c>
      <c r="H340" s="248" t="s">
        <v>174</v>
      </c>
      <c r="I340" s="225">
        <v>2</v>
      </c>
      <c r="J340" s="214" t="s">
        <v>184</v>
      </c>
      <c r="K340" s="214" t="s"/>
      <c r="L340" s="214" t="s"/>
      <c r="M340" s="214" t="s">
        <v>176</v>
      </c>
      <c r="N340" s="214" t="s">
        <v>2480</v>
      </c>
      <c r="O340" s="214" t="s">
        <v>2041</v>
      </c>
      <c r="P340" s="213" t="s"/>
      <c r="Q340" s="95" t="s">
        <v>2892</v>
      </c>
      <c r="R340" s="214" t="s">
        <v>2892</v>
      </c>
      <c r="S340" s="213" t="s"/>
      <c r="T340" s="213" t="s">
        <v>2892</v>
      </c>
      <c r="U340" s="214" t="s">
        <v>2892</v>
      </c>
      <c r="V340" s="214" t="s">
        <v>2892</v>
      </c>
      <c r="W340" s="214" t="s"/>
      <c r="X340" s="214" t="s">
        <v>2892</v>
      </c>
      <c r="Y340" s="221" t="s"/>
    </row>
    <row r="341" spans="1:25" s="863" ht="15" customHeight="true">
      <c r="A341" s="212" t="s"/>
      <c r="B341" s="214" t="s">
        <v>170</v>
      </c>
      <c r="C341" s="214" t="s">
        <v>830</v>
      </c>
      <c r="D341" s="214" t="s">
        <v>176</v>
      </c>
      <c r="E341" s="214" t="s">
        <v>2751</v>
      </c>
      <c r="F341" s="213" t="s">
        <v>2893</v>
      </c>
      <c r="G341" s="223" t="s">
        <v>2894</v>
      </c>
      <c r="H341" s="248" t="s">
        <v>174</v>
      </c>
      <c r="I341" s="225">
        <v>2</v>
      </c>
      <c r="J341" s="214" t="s">
        <v>184</v>
      </c>
      <c r="K341" s="214" t="s"/>
      <c r="L341" s="214" t="s"/>
      <c r="M341" s="214" t="s">
        <v>176</v>
      </c>
      <c r="N341" s="214" t="s">
        <v>2480</v>
      </c>
      <c r="O341" s="214" t="s">
        <v>2041</v>
      </c>
      <c r="P341" s="213" t="s"/>
      <c r="Q341" s="95" t="s">
        <v>2895</v>
      </c>
      <c r="R341" s="214" t="s">
        <v>2895</v>
      </c>
      <c r="S341" s="213" t="s"/>
      <c r="T341" s="213" t="s">
        <v>2895</v>
      </c>
      <c r="U341" s="214" t="s">
        <v>2895</v>
      </c>
      <c r="V341" s="214" t="s">
        <v>2895</v>
      </c>
      <c r="W341" s="214" t="s"/>
      <c r="X341" s="214" t="s">
        <v>2895</v>
      </c>
      <c r="Y341" s="221" t="s"/>
    </row>
    <row r="342" spans="1:25" s="863" ht="15" customHeight="true">
      <c r="A342" s="212" t="s"/>
      <c r="B342" s="214" t="s">
        <v>170</v>
      </c>
      <c r="C342" s="214" t="s">
        <v>830</v>
      </c>
      <c r="D342" s="214" t="s">
        <v>176</v>
      </c>
      <c r="E342" s="214" t="s">
        <v>2751</v>
      </c>
      <c r="F342" s="213" t="s">
        <v>2896</v>
      </c>
      <c r="G342" s="223" t="s">
        <v>2897</v>
      </c>
      <c r="H342" s="248" t="s">
        <v>174</v>
      </c>
      <c r="I342" s="225">
        <v>2</v>
      </c>
      <c r="J342" s="214" t="s">
        <v>184</v>
      </c>
      <c r="K342" s="214" t="s"/>
      <c r="L342" s="214" t="s"/>
      <c r="M342" s="214" t="s">
        <v>176</v>
      </c>
      <c r="N342" s="214" t="s">
        <v>2480</v>
      </c>
      <c r="O342" s="214" t="s">
        <v>2041</v>
      </c>
      <c r="P342" s="213" t="s"/>
      <c r="Q342" s="95" t="s">
        <v>2898</v>
      </c>
      <c r="R342" s="214" t="s">
        <v>2898</v>
      </c>
      <c r="S342" s="213" t="s"/>
      <c r="T342" s="213" t="s">
        <v>2898</v>
      </c>
      <c r="U342" s="214" t="s">
        <v>2898</v>
      </c>
      <c r="V342" s="214" t="s">
        <v>2898</v>
      </c>
      <c r="W342" s="214" t="s"/>
      <c r="X342" s="214" t="s">
        <v>2898</v>
      </c>
      <c r="Y342" s="221" t="s"/>
    </row>
    <row r="343" spans="1:25" s="863" ht="15" customHeight="true">
      <c r="A343" s="212" t="s"/>
      <c r="B343" s="214" t="s">
        <v>170</v>
      </c>
      <c r="C343" s="214" t="s">
        <v>830</v>
      </c>
      <c r="D343" s="214" t="s">
        <v>176</v>
      </c>
      <c r="E343" s="214" t="s">
        <v>2751</v>
      </c>
      <c r="F343" s="213" t="s">
        <v>2899</v>
      </c>
      <c r="G343" s="223" t="s">
        <v>2900</v>
      </c>
      <c r="H343" s="248" t="s">
        <v>174</v>
      </c>
      <c r="I343" s="225">
        <v>2</v>
      </c>
      <c r="J343" s="214" t="s">
        <v>184</v>
      </c>
      <c r="K343" s="214" t="s"/>
      <c r="L343" s="214" t="s"/>
      <c r="M343" s="214" t="s">
        <v>176</v>
      </c>
      <c r="N343" s="214" t="s">
        <v>2480</v>
      </c>
      <c r="O343" s="214" t="s">
        <v>2041</v>
      </c>
      <c r="P343" s="213" t="s"/>
      <c r="Q343" s="95" t="s">
        <v>2901</v>
      </c>
      <c r="R343" s="214" t="s">
        <v>2901</v>
      </c>
      <c r="S343" s="213" t="s"/>
      <c r="T343" s="213" t="s">
        <v>2901</v>
      </c>
      <c r="U343" s="214" t="s">
        <v>2901</v>
      </c>
      <c r="V343" s="214" t="s">
        <v>2901</v>
      </c>
      <c r="W343" s="214" t="s"/>
      <c r="X343" s="214" t="s">
        <v>2901</v>
      </c>
      <c r="Y343" s="221" t="s"/>
    </row>
    <row r="344" spans="1:25" s="863" ht="15" customHeight="true">
      <c r="A344" s="212" t="s"/>
      <c r="B344" s="214" t="s">
        <v>170</v>
      </c>
      <c r="C344" s="214" t="s">
        <v>830</v>
      </c>
      <c r="D344" s="214" t="s">
        <v>176</v>
      </c>
      <c r="E344" s="214" t="s">
        <v>2751</v>
      </c>
      <c r="F344" s="213" t="s">
        <v>2902</v>
      </c>
      <c r="G344" s="223" t="s">
        <v>2903</v>
      </c>
      <c r="H344" s="248" t="s">
        <v>174</v>
      </c>
      <c r="I344" s="225">
        <v>2</v>
      </c>
      <c r="J344" s="214" t="s">
        <v>184</v>
      </c>
      <c r="K344" s="214" t="s"/>
      <c r="L344" s="214" t="s"/>
      <c r="M344" s="214" t="s">
        <v>176</v>
      </c>
      <c r="N344" s="214" t="s">
        <v>2480</v>
      </c>
      <c r="O344" s="214" t="s">
        <v>2041</v>
      </c>
      <c r="P344" s="213" t="s"/>
      <c r="Q344" s="95" t="s">
        <v>2904</v>
      </c>
      <c r="R344" s="214" t="s">
        <v>2904</v>
      </c>
      <c r="S344" s="213" t="s"/>
      <c r="T344" s="213" t="s">
        <v>2904</v>
      </c>
      <c r="U344" s="214" t="s">
        <v>2904</v>
      </c>
      <c r="V344" s="214" t="s">
        <v>2904</v>
      </c>
      <c r="W344" s="214" t="s"/>
      <c r="X344" s="214" t="s">
        <v>2904</v>
      </c>
      <c r="Y344" s="221" t="s"/>
    </row>
    <row r="345" spans="1:25" s="863" ht="15" customHeight="true">
      <c r="A345" s="212" t="s"/>
      <c r="B345" s="214" t="s">
        <v>170</v>
      </c>
      <c r="C345" s="214" t="s">
        <v>830</v>
      </c>
      <c r="D345" s="214" t="s">
        <v>176</v>
      </c>
      <c r="E345" s="214" t="s">
        <v>2751</v>
      </c>
      <c r="F345" s="213" t="s">
        <v>2905</v>
      </c>
      <c r="G345" s="223" t="s">
        <v>2906</v>
      </c>
      <c r="H345" s="248" t="s">
        <v>174</v>
      </c>
      <c r="I345" s="225">
        <v>2</v>
      </c>
      <c r="J345" s="214" t="s">
        <v>184</v>
      </c>
      <c r="K345" s="214" t="s"/>
      <c r="L345" s="214" t="s"/>
      <c r="M345" s="214" t="s">
        <v>176</v>
      </c>
      <c r="N345" s="214" t="s">
        <v>2480</v>
      </c>
      <c r="O345" s="214" t="s">
        <v>2041</v>
      </c>
      <c r="P345" s="213" t="s"/>
      <c r="Q345" s="95" t="s">
        <v>2907</v>
      </c>
      <c r="R345" s="214" t="s">
        <v>2907</v>
      </c>
      <c r="S345" s="213" t="s"/>
      <c r="T345" s="213" t="s">
        <v>2907</v>
      </c>
      <c r="U345" s="214" t="s">
        <v>2907</v>
      </c>
      <c r="V345" s="214" t="s">
        <v>2907</v>
      </c>
      <c r="W345" s="214" t="s"/>
      <c r="X345" s="214" t="s">
        <v>2907</v>
      </c>
      <c r="Y345" s="221" t="s"/>
    </row>
    <row r="346" spans="1:25" s="863" ht="15" customHeight="true">
      <c r="A346" s="212" t="s"/>
      <c r="B346" s="214" t="s">
        <v>170</v>
      </c>
      <c r="C346" s="214" t="s">
        <v>830</v>
      </c>
      <c r="D346" s="214" t="s">
        <v>176</v>
      </c>
      <c r="E346" s="214" t="s">
        <v>2751</v>
      </c>
      <c r="F346" s="213" t="s">
        <v>2908</v>
      </c>
      <c r="G346" s="223" t="s">
        <v>2909</v>
      </c>
      <c r="H346" s="248" t="s">
        <v>174</v>
      </c>
      <c r="I346" s="225">
        <v>2</v>
      </c>
      <c r="J346" s="214" t="s">
        <v>184</v>
      </c>
      <c r="K346" s="214" t="s"/>
      <c r="L346" s="214" t="s"/>
      <c r="M346" s="214" t="s">
        <v>176</v>
      </c>
      <c r="N346" s="214" t="s">
        <v>2480</v>
      </c>
      <c r="O346" s="214" t="s">
        <v>2041</v>
      </c>
      <c r="P346" s="213" t="s"/>
      <c r="Q346" s="95" t="s">
        <v>2910</v>
      </c>
      <c r="R346" s="214" t="s">
        <v>2910</v>
      </c>
      <c r="S346" s="213" t="s"/>
      <c r="T346" s="213" t="s">
        <v>2910</v>
      </c>
      <c r="U346" s="214" t="s">
        <v>2910</v>
      </c>
      <c r="V346" s="214" t="s">
        <v>2910</v>
      </c>
      <c r="W346" s="214" t="s"/>
      <c r="X346" s="214" t="s">
        <v>2910</v>
      </c>
      <c r="Y346" s="221" t="s"/>
    </row>
    <row r="347" spans="1:25" s="863" ht="15" customHeight="true">
      <c r="A347" s="212" t="s"/>
      <c r="B347" s="214" t="s">
        <v>170</v>
      </c>
      <c r="C347" s="214" t="s">
        <v>830</v>
      </c>
      <c r="D347" s="214" t="s">
        <v>176</v>
      </c>
      <c r="E347" s="214" t="s">
        <v>2751</v>
      </c>
      <c r="F347" s="213" t="s">
        <v>2911</v>
      </c>
      <c r="G347" s="223" t="s">
        <v>2912</v>
      </c>
      <c r="H347" s="248" t="s">
        <v>174</v>
      </c>
      <c r="I347" s="225">
        <v>2</v>
      </c>
      <c r="J347" s="214" t="s">
        <v>184</v>
      </c>
      <c r="K347" s="214" t="s"/>
      <c r="L347" s="214" t="s"/>
      <c r="M347" s="214" t="s">
        <v>176</v>
      </c>
      <c r="N347" s="214" t="s">
        <v>2480</v>
      </c>
      <c r="O347" s="214" t="s">
        <v>2041</v>
      </c>
      <c r="P347" s="213" t="s"/>
      <c r="Q347" s="95" t="s">
        <v>2913</v>
      </c>
      <c r="R347" s="214" t="s">
        <v>2913</v>
      </c>
      <c r="S347" s="213" t="s"/>
      <c r="T347" s="213" t="s">
        <v>2913</v>
      </c>
      <c r="U347" s="214" t="s">
        <v>2913</v>
      </c>
      <c r="V347" s="214" t="s">
        <v>2913</v>
      </c>
      <c r="W347" s="214" t="s"/>
      <c r="X347" s="214" t="s">
        <v>2913</v>
      </c>
      <c r="Y347" s="221" t="s"/>
    </row>
    <row r="348" spans="1:25" ht="15" customHeight="true">
      <c r="A348" s="212" t="s"/>
      <c r="B348" s="214" t="s">
        <v>170</v>
      </c>
      <c r="C348" s="214" t="s">
        <v>830</v>
      </c>
      <c r="D348" s="214" t="s">
        <v>176</v>
      </c>
      <c r="E348" s="214" t="s">
        <v>2751</v>
      </c>
      <c r="F348" s="213" t="s">
        <v>2914</v>
      </c>
      <c r="G348" s="223" t="s">
        <v>2915</v>
      </c>
      <c r="H348" s="248" t="s">
        <v>174</v>
      </c>
      <c r="I348" s="225">
        <v>2</v>
      </c>
      <c r="J348" s="214" t="s">
        <v>184</v>
      </c>
      <c r="K348" s="214" t="s"/>
      <c r="L348" s="214" t="s"/>
      <c r="M348" s="214" t="s">
        <v>176</v>
      </c>
      <c r="N348" s="214" t="s">
        <v>2480</v>
      </c>
      <c r="O348" s="214" t="s">
        <v>2041</v>
      </c>
      <c r="P348" s="213" t="s"/>
      <c r="Q348" s="95" t="s">
        <v>2916</v>
      </c>
      <c r="R348" s="214" t="s">
        <v>2916</v>
      </c>
      <c r="S348" s="213" t="s"/>
      <c r="T348" s="213" t="s">
        <v>2916</v>
      </c>
      <c r="U348" s="214" t="s">
        <v>2916</v>
      </c>
      <c r="V348" s="214" t="s">
        <v>2916</v>
      </c>
      <c r="W348" s="214" t="s"/>
      <c r="X348" s="214" t="s">
        <v>2916</v>
      </c>
      <c r="Y348" s="221" t="s"/>
    </row>
    <row r="349" spans="1:25" s="863" ht="15" customHeight="true">
      <c r="A349" s="212" t="s"/>
      <c r="B349" s="214" t="s">
        <v>170</v>
      </c>
      <c r="C349" s="214" t="s">
        <v>830</v>
      </c>
      <c r="D349" s="214" t="s">
        <v>176</v>
      </c>
      <c r="E349" s="214" t="s">
        <v>2751</v>
      </c>
      <c r="F349" s="213" t="s">
        <v>2917</v>
      </c>
      <c r="G349" s="223" t="s">
        <v>2918</v>
      </c>
      <c r="H349" s="248" t="s">
        <v>174</v>
      </c>
      <c r="I349" s="225">
        <v>2</v>
      </c>
      <c r="J349" s="214" t="s">
        <v>184</v>
      </c>
      <c r="K349" s="214" t="s"/>
      <c r="L349" s="214" t="s"/>
      <c r="M349" s="214" t="s">
        <v>176</v>
      </c>
      <c r="N349" s="214" t="s">
        <v>2480</v>
      </c>
      <c r="O349" s="214" t="s">
        <v>2041</v>
      </c>
      <c r="P349" s="213" t="s"/>
      <c r="Q349" s="95" t="s">
        <v>2919</v>
      </c>
      <c r="R349" s="214" t="s">
        <v>2919</v>
      </c>
      <c r="S349" s="213" t="s"/>
      <c r="T349" s="213" t="s">
        <v>2919</v>
      </c>
      <c r="U349" s="214" t="s">
        <v>2919</v>
      </c>
      <c r="V349" s="214" t="s">
        <v>2919</v>
      </c>
      <c r="W349" s="214" t="s"/>
      <c r="X349" s="214" t="s">
        <v>2919</v>
      </c>
      <c r="Y349" s="221" t="s"/>
    </row>
    <row r="350" spans="1:25" s="863" ht="15" customHeight="true">
      <c r="A350" s="212" t="s"/>
      <c r="B350" s="214" t="s">
        <v>170</v>
      </c>
      <c r="C350" s="214" t="s">
        <v>830</v>
      </c>
      <c r="D350" s="214" t="s">
        <v>176</v>
      </c>
      <c r="E350" s="214" t="s">
        <v>2751</v>
      </c>
      <c r="F350" s="213" t="s">
        <v>2920</v>
      </c>
      <c r="G350" s="223" t="s">
        <v>2921</v>
      </c>
      <c r="H350" s="248" t="s">
        <v>174</v>
      </c>
      <c r="I350" s="225">
        <v>2</v>
      </c>
      <c r="J350" s="214" t="s">
        <v>184</v>
      </c>
      <c r="K350" s="214" t="s"/>
      <c r="L350" s="214" t="s"/>
      <c r="M350" s="214" t="s">
        <v>176</v>
      </c>
      <c r="N350" s="214" t="s">
        <v>2480</v>
      </c>
      <c r="O350" s="214" t="s">
        <v>2041</v>
      </c>
      <c r="P350" s="213" t="s"/>
      <c r="Q350" s="95" t="s">
        <v>2922</v>
      </c>
      <c r="R350" s="214" t="s">
        <v>2922</v>
      </c>
      <c r="S350" s="213" t="s"/>
      <c r="T350" s="213" t="s">
        <v>2922</v>
      </c>
      <c r="U350" s="214" t="s">
        <v>2922</v>
      </c>
      <c r="V350" s="214" t="s">
        <v>2922</v>
      </c>
      <c r="W350" s="214" t="s"/>
      <c r="X350" s="214" t="s">
        <v>2922</v>
      </c>
      <c r="Y350" s="221" t="s"/>
    </row>
    <row r="351" spans="1:25" s="863" ht="15" customHeight="true">
      <c r="A351" s="212" t="s"/>
      <c r="B351" s="214" t="s">
        <v>170</v>
      </c>
      <c r="C351" s="214" t="s">
        <v>830</v>
      </c>
      <c r="D351" s="214" t="s">
        <v>176</v>
      </c>
      <c r="E351" s="214" t="s">
        <v>2751</v>
      </c>
      <c r="F351" s="215" t="s">
        <v>2923</v>
      </c>
      <c r="G351" s="223" t="s">
        <v>2924</v>
      </c>
      <c r="H351" s="248" t="s">
        <v>174</v>
      </c>
      <c r="I351" s="225">
        <v>2</v>
      </c>
      <c r="J351" s="214" t="s">
        <v>184</v>
      </c>
      <c r="K351" s="214" t="s"/>
      <c r="L351" s="214" t="s"/>
      <c r="M351" s="214" t="s">
        <v>176</v>
      </c>
      <c r="N351" s="214" t="s">
        <v>2480</v>
      </c>
      <c r="O351" s="214" t="s">
        <v>2041</v>
      </c>
      <c r="P351" s="213" t="s"/>
      <c r="Q351" s="225" t="s">
        <v>2925</v>
      </c>
      <c r="R351" s="214" t="s">
        <v>2925</v>
      </c>
      <c r="S351" s="213" t="s"/>
      <c r="T351" s="214" t="s">
        <v>2925</v>
      </c>
      <c r="U351" s="214" t="s">
        <v>2925</v>
      </c>
      <c r="V351" s="214" t="s">
        <v>2925</v>
      </c>
      <c r="W351" s="214" t="s"/>
      <c r="X351" s="214" t="s">
        <v>2925</v>
      </c>
      <c r="Y351" s="214" t="s">
        <v>2926</v>
      </c>
    </row>
    <row r="352" spans="1:25" s="863" ht="15" customHeight="true">
      <c r="A352" s="212" t="s"/>
      <c r="B352" s="214" t="s">
        <v>170</v>
      </c>
      <c r="C352" s="214" t="s">
        <v>830</v>
      </c>
      <c r="D352" s="214" t="s">
        <v>176</v>
      </c>
      <c r="E352" s="214" t="s">
        <v>2751</v>
      </c>
      <c r="F352" s="215" t="s">
        <v>2927</v>
      </c>
      <c r="G352" s="223" t="s">
        <v>2928</v>
      </c>
      <c r="H352" s="248" t="s">
        <v>174</v>
      </c>
      <c r="I352" s="225">
        <v>2</v>
      </c>
      <c r="J352" s="214" t="s">
        <v>184</v>
      </c>
      <c r="K352" s="214" t="s"/>
      <c r="L352" s="214" t="s"/>
      <c r="M352" s="214" t="s">
        <v>176</v>
      </c>
      <c r="N352" s="214" t="s">
        <v>2480</v>
      </c>
      <c r="O352" s="214" t="s">
        <v>2041</v>
      </c>
      <c r="P352" s="213" t="s"/>
      <c r="Q352" s="225" t="s">
        <v>2929</v>
      </c>
      <c r="R352" s="214" t="s">
        <v>2929</v>
      </c>
      <c r="S352" s="213" t="s"/>
      <c r="T352" s="214" t="s">
        <v>2929</v>
      </c>
      <c r="U352" s="214" t="s">
        <v>2929</v>
      </c>
      <c r="V352" s="214" t="s">
        <v>2929</v>
      </c>
      <c r="W352" s="214" t="s"/>
      <c r="X352" s="214" t="s">
        <v>2929</v>
      </c>
      <c r="Y352" s="214" t="s">
        <v>2930</v>
      </c>
    </row>
    <row r="353" spans="1:25" s="863" ht="15" customHeight="true">
      <c r="A353" s="212" t="s"/>
      <c r="B353" s="214" t="s">
        <v>170</v>
      </c>
      <c r="C353" s="214" t="s">
        <v>830</v>
      </c>
      <c r="D353" s="214" t="s">
        <v>176</v>
      </c>
      <c r="E353" s="214" t="s">
        <v>2751</v>
      </c>
      <c r="F353" s="215" t="s">
        <v>2931</v>
      </c>
      <c r="G353" s="223" t="s">
        <v>2932</v>
      </c>
      <c r="H353" s="248" t="s">
        <v>174</v>
      </c>
      <c r="I353" s="225">
        <v>2</v>
      </c>
      <c r="J353" s="214" t="s">
        <v>184</v>
      </c>
      <c r="K353" s="214" t="s"/>
      <c r="L353" s="214" t="s"/>
      <c r="M353" s="214" t="s">
        <v>176</v>
      </c>
      <c r="N353" s="214" t="s">
        <v>2480</v>
      </c>
      <c r="O353" s="214" t="s">
        <v>2041</v>
      </c>
      <c r="P353" s="213" t="s"/>
      <c r="Q353" s="225" t="s">
        <v>2933</v>
      </c>
      <c r="R353" s="214" t="s">
        <v>2933</v>
      </c>
      <c r="S353" s="213" t="s"/>
      <c r="T353" s="214" t="s">
        <v>2933</v>
      </c>
      <c r="U353" s="214" t="s">
        <v>2933</v>
      </c>
      <c r="V353" s="214" t="s">
        <v>2933</v>
      </c>
      <c r="W353" s="214" t="s"/>
      <c r="X353" s="214" t="s">
        <v>2933</v>
      </c>
      <c r="Y353" s="214" t="s">
        <v>2934</v>
      </c>
    </row>
    <row r="354" spans="1:25" ht="15" customHeight="true">
      <c r="A354" s="212" t="s"/>
      <c r="B354" s="214" t="s">
        <v>170</v>
      </c>
      <c r="C354" s="214" t="s">
        <v>830</v>
      </c>
      <c r="D354" s="214" t="s">
        <v>176</v>
      </c>
      <c r="E354" s="214" t="s">
        <v>2751</v>
      </c>
      <c r="F354" s="213" t="s">
        <v>2935</v>
      </c>
      <c r="G354" s="223" t="s">
        <v>2936</v>
      </c>
      <c r="H354" s="248" t="s">
        <v>174</v>
      </c>
      <c r="I354" s="225">
        <v>2</v>
      </c>
      <c r="J354" s="214" t="s">
        <v>184</v>
      </c>
      <c r="K354" s="214" t="s"/>
      <c r="L354" s="214" t="s"/>
      <c r="M354" s="214" t="s">
        <v>176</v>
      </c>
      <c r="N354" s="214" t="s">
        <v>2480</v>
      </c>
      <c r="O354" s="214" t="s">
        <v>2041</v>
      </c>
      <c r="P354" s="213" t="s"/>
      <c r="Q354" s="95" t="s">
        <v>2937</v>
      </c>
      <c r="R354" s="214" t="s">
        <v>2937</v>
      </c>
      <c r="S354" s="213" t="s"/>
      <c r="T354" s="213" t="s">
        <v>2937</v>
      </c>
      <c r="U354" s="214" t="s">
        <v>2937</v>
      </c>
      <c r="V354" s="214" t="s">
        <v>2937</v>
      </c>
      <c r="W354" s="214" t="s"/>
      <c r="X354" s="214" t="s">
        <v>2937</v>
      </c>
      <c r="Y354" s="221" t="s"/>
    </row>
    <row r="355" spans="1:25" s="863" ht="15" customHeight="true">
      <c r="A355" s="212" t="s"/>
      <c r="B355" s="214" t="s">
        <v>170</v>
      </c>
      <c r="C355" s="214" t="s">
        <v>830</v>
      </c>
      <c r="D355" s="214" t="s">
        <v>176</v>
      </c>
      <c r="E355" s="214" t="s">
        <v>2751</v>
      </c>
      <c r="F355" s="213" t="s">
        <v>2938</v>
      </c>
      <c r="G355" s="223" t="s">
        <v>2939</v>
      </c>
      <c r="H355" s="248" t="s">
        <v>174</v>
      </c>
      <c r="I355" s="225">
        <v>2</v>
      </c>
      <c r="J355" s="214" t="s">
        <v>184</v>
      </c>
      <c r="K355" s="214" t="s"/>
      <c r="L355" s="214" t="s"/>
      <c r="M355" s="214" t="s">
        <v>176</v>
      </c>
      <c r="N355" s="214" t="s">
        <v>2480</v>
      </c>
      <c r="O355" s="214" t="s">
        <v>2041</v>
      </c>
      <c r="P355" s="213" t="s"/>
      <c r="Q355" s="95" t="s">
        <v>2940</v>
      </c>
      <c r="R355" s="214" t="s">
        <v>2940</v>
      </c>
      <c r="S355" s="213" t="s"/>
      <c r="T355" s="213" t="s">
        <v>2940</v>
      </c>
      <c r="U355" s="214" t="s">
        <v>2940</v>
      </c>
      <c r="V355" s="214" t="s">
        <v>2940</v>
      </c>
      <c r="W355" s="214" t="s"/>
      <c r="X355" s="214" t="s">
        <v>2940</v>
      </c>
      <c r="Y355" s="221" t="s"/>
    </row>
    <row r="356" spans="1:25" s="863" ht="15" customHeight="true">
      <c r="A356" s="212" t="s"/>
      <c r="B356" s="214" t="s">
        <v>170</v>
      </c>
      <c r="C356" s="214" t="s">
        <v>830</v>
      </c>
      <c r="D356" s="214" t="s">
        <v>176</v>
      </c>
      <c r="E356" s="214" t="s">
        <v>2751</v>
      </c>
      <c r="F356" s="213" t="s">
        <v>2941</v>
      </c>
      <c r="G356" s="223" t="s">
        <v>2942</v>
      </c>
      <c r="H356" s="248" t="s">
        <v>174</v>
      </c>
      <c r="I356" s="225">
        <v>2</v>
      </c>
      <c r="J356" s="214" t="s">
        <v>184</v>
      </c>
      <c r="K356" s="214" t="s"/>
      <c r="L356" s="214" t="s"/>
      <c r="M356" s="214" t="s">
        <v>176</v>
      </c>
      <c r="N356" s="214" t="s">
        <v>2480</v>
      </c>
      <c r="O356" s="214" t="s">
        <v>2041</v>
      </c>
      <c r="P356" s="213" t="s"/>
      <c r="Q356" s="95" t="s">
        <v>2943</v>
      </c>
      <c r="R356" s="214" t="s">
        <v>2943</v>
      </c>
      <c r="S356" s="213" t="s"/>
      <c r="T356" s="213" t="s">
        <v>2943</v>
      </c>
      <c r="U356" s="214" t="s">
        <v>2943</v>
      </c>
      <c r="V356" s="214" t="s">
        <v>2943</v>
      </c>
      <c r="W356" s="214" t="s"/>
      <c r="X356" s="214" t="s">
        <v>2943</v>
      </c>
      <c r="Y356" s="221" t="s"/>
    </row>
    <row r="357" spans="1:25" s="863" ht="15" customHeight="true">
      <c r="A357" s="212" t="s"/>
      <c r="B357" s="214" t="s">
        <v>170</v>
      </c>
      <c r="C357" s="214" t="s">
        <v>830</v>
      </c>
      <c r="D357" s="214" t="s">
        <v>176</v>
      </c>
      <c r="E357" s="214" t="s">
        <v>2751</v>
      </c>
      <c r="F357" s="213" t="s">
        <v>2944</v>
      </c>
      <c r="G357" s="223" t="s">
        <v>2945</v>
      </c>
      <c r="H357" s="248" t="s">
        <v>174</v>
      </c>
      <c r="I357" s="225">
        <v>2</v>
      </c>
      <c r="J357" s="214" t="s">
        <v>184</v>
      </c>
      <c r="K357" s="214" t="s"/>
      <c r="L357" s="214" t="s"/>
      <c r="M357" s="214" t="s">
        <v>176</v>
      </c>
      <c r="N357" s="214" t="s">
        <v>2480</v>
      </c>
      <c r="O357" s="214" t="s">
        <v>2041</v>
      </c>
      <c r="P357" s="213" t="s"/>
      <c r="Q357" s="95" t="s">
        <v>2946</v>
      </c>
      <c r="R357" s="214" t="s">
        <v>2946</v>
      </c>
      <c r="S357" s="213" t="s"/>
      <c r="T357" s="213" t="s">
        <v>2946</v>
      </c>
      <c r="U357" s="214" t="s">
        <v>2946</v>
      </c>
      <c r="V357" s="214" t="s">
        <v>2946</v>
      </c>
      <c r="W357" s="214" t="s"/>
      <c r="X357" s="214" t="s">
        <v>2946</v>
      </c>
      <c r="Y357" s="221" t="s"/>
    </row>
    <row r="358" spans="1:25" s="863" ht="15" customHeight="true">
      <c r="A358" s="212" t="s"/>
      <c r="B358" s="214" t="s">
        <v>170</v>
      </c>
      <c r="C358" s="214" t="s">
        <v>830</v>
      </c>
      <c r="D358" s="214" t="s">
        <v>176</v>
      </c>
      <c r="E358" s="214" t="s">
        <v>2751</v>
      </c>
      <c r="F358" s="213" t="s">
        <v>2947</v>
      </c>
      <c r="G358" s="223" t="s">
        <v>2948</v>
      </c>
      <c r="H358" s="248" t="s">
        <v>174</v>
      </c>
      <c r="I358" s="225">
        <v>2</v>
      </c>
      <c r="J358" s="214" t="s">
        <v>184</v>
      </c>
      <c r="K358" s="214" t="s"/>
      <c r="L358" s="214" t="s"/>
      <c r="M358" s="214" t="s">
        <v>176</v>
      </c>
      <c r="N358" s="214" t="s">
        <v>2480</v>
      </c>
      <c r="O358" s="214" t="s">
        <v>2041</v>
      </c>
      <c r="P358" s="213" t="s"/>
      <c r="Q358" s="95" t="s">
        <v>2949</v>
      </c>
      <c r="R358" s="214" t="s">
        <v>2949</v>
      </c>
      <c r="S358" s="213" t="s"/>
      <c r="T358" s="213" t="s">
        <v>2949</v>
      </c>
      <c r="U358" s="214" t="s">
        <v>2949</v>
      </c>
      <c r="V358" s="214" t="s">
        <v>2949</v>
      </c>
      <c r="W358" s="214" t="s"/>
      <c r="X358" s="214" t="s">
        <v>2949</v>
      </c>
      <c r="Y358" s="221" t="s"/>
    </row>
    <row r="359" spans="1:25" s="863" ht="15" customHeight="true">
      <c r="A359" s="212" t="s"/>
      <c r="B359" s="214" t="s">
        <v>170</v>
      </c>
      <c r="C359" s="214" t="s">
        <v>830</v>
      </c>
      <c r="D359" s="214" t="s">
        <v>176</v>
      </c>
      <c r="E359" s="214" t="s">
        <v>2751</v>
      </c>
      <c r="F359" s="213" t="s">
        <v>2950</v>
      </c>
      <c r="G359" s="223" t="s">
        <v>2951</v>
      </c>
      <c r="H359" s="248" t="s">
        <v>174</v>
      </c>
      <c r="I359" s="225">
        <v>2</v>
      </c>
      <c r="J359" s="214" t="s">
        <v>184</v>
      </c>
      <c r="K359" s="214" t="s"/>
      <c r="L359" s="214" t="s"/>
      <c r="M359" s="214" t="s">
        <v>176</v>
      </c>
      <c r="N359" s="214" t="s">
        <v>2480</v>
      </c>
      <c r="O359" s="214" t="s">
        <v>2041</v>
      </c>
      <c r="P359" s="213" t="s"/>
      <c r="Q359" s="95" t="s">
        <v>2952</v>
      </c>
      <c r="R359" s="214" t="s">
        <v>2952</v>
      </c>
      <c r="S359" s="213" t="s"/>
      <c r="T359" s="213" t="s">
        <v>2952</v>
      </c>
      <c r="U359" s="214" t="s">
        <v>2952</v>
      </c>
      <c r="V359" s="214" t="s">
        <v>2952</v>
      </c>
      <c r="W359" s="214" t="s"/>
      <c r="X359" s="214" t="s">
        <v>2952</v>
      </c>
      <c r="Y359" s="221" t="s"/>
    </row>
    <row r="360" spans="1:25" s="14" ht="15" customHeight="true">
      <c r="A360" s="230" t="s"/>
      <c r="B360" s="214" t="s">
        <v>170</v>
      </c>
      <c r="C360" s="214" t="s">
        <v>830</v>
      </c>
      <c r="D360" s="214" t="s">
        <v>176</v>
      </c>
      <c r="E360" s="214" t="s">
        <v>2751</v>
      </c>
      <c r="F360" s="268" t="s">
        <v>2953</v>
      </c>
      <c r="G360" s="214" t="s">
        <v>2954</v>
      </c>
      <c r="H360" s="248" t="s">
        <v>174</v>
      </c>
      <c r="I360" s="225">
        <v>2</v>
      </c>
      <c r="J360" s="214" t="s">
        <v>184</v>
      </c>
      <c r="K360" s="221" t="s"/>
      <c r="L360" s="221" t="s"/>
      <c r="M360" s="214" t="s">
        <v>176</v>
      </c>
      <c r="N360" s="214" t="s">
        <v>177</v>
      </c>
      <c r="O360" s="214" t="s">
        <v>2041</v>
      </c>
      <c r="P360" s="213" t="s"/>
      <c r="Q360" s="95" t="s">
        <v>2955</v>
      </c>
      <c r="R360" s="221" t="s"/>
      <c r="S360" s="221" t="s"/>
      <c r="T360" s="213" t="s">
        <v>2955</v>
      </c>
      <c r="U360" s="213" t="s">
        <v>2955</v>
      </c>
      <c r="V360" s="213" t="s">
        <v>2955</v>
      </c>
      <c r="W360" s="221" t="s"/>
      <c r="X360" s="221" t="s"/>
      <c r="Y360" s="221" t="s"/>
    </row>
    <row r="361" spans="1:25" s="14" ht="15" customHeight="true">
      <c r="A361" s="230" t="s"/>
      <c r="B361" s="214" t="s">
        <v>170</v>
      </c>
      <c r="C361" s="214" t="s">
        <v>830</v>
      </c>
      <c r="D361" s="214" t="s">
        <v>176</v>
      </c>
      <c r="E361" s="214" t="s">
        <v>2751</v>
      </c>
      <c r="F361" s="268" t="s">
        <v>2956</v>
      </c>
      <c r="G361" s="214" t="s">
        <v>2957</v>
      </c>
      <c r="H361" s="248" t="s">
        <v>174</v>
      </c>
      <c r="I361" s="225">
        <v>2</v>
      </c>
      <c r="J361" s="214" t="s">
        <v>184</v>
      </c>
      <c r="K361" s="221" t="s"/>
      <c r="L361" s="221" t="s"/>
      <c r="M361" s="214" t="s">
        <v>176</v>
      </c>
      <c r="N361" s="214" t="s">
        <v>177</v>
      </c>
      <c r="O361" s="214" t="s">
        <v>2041</v>
      </c>
      <c r="P361" s="213" t="s"/>
      <c r="Q361" s="95" t="s">
        <v>2958</v>
      </c>
      <c r="R361" s="221" t="s"/>
      <c r="S361" s="221" t="s"/>
      <c r="T361" s="213" t="s">
        <v>2958</v>
      </c>
      <c r="U361" s="213" t="s">
        <v>2958</v>
      </c>
      <c r="V361" s="213" t="s">
        <v>2958</v>
      </c>
      <c r="W361" s="221" t="s"/>
      <c r="X361" s="221" t="s"/>
      <c r="Y361" s="221" t="s"/>
    </row>
    <row r="362" spans="1:25" s="14" ht="15" customHeight="true">
      <c r="A362" s="230" t="s"/>
      <c r="B362" s="214" t="s">
        <v>170</v>
      </c>
      <c r="C362" s="214" t="s">
        <v>830</v>
      </c>
      <c r="D362" s="214" t="s">
        <v>176</v>
      </c>
      <c r="E362" s="214" t="s">
        <v>2751</v>
      </c>
      <c r="F362" s="268" t="s">
        <v>2959</v>
      </c>
      <c r="G362" s="214" t="s">
        <v>2960</v>
      </c>
      <c r="H362" s="248" t="s">
        <v>174</v>
      </c>
      <c r="I362" s="225">
        <v>2</v>
      </c>
      <c r="J362" s="214" t="s">
        <v>184</v>
      </c>
      <c r="K362" s="221" t="s"/>
      <c r="L362" s="221" t="s"/>
      <c r="M362" s="214" t="s">
        <v>176</v>
      </c>
      <c r="N362" s="214" t="s">
        <v>177</v>
      </c>
      <c r="O362" s="214" t="s">
        <v>2041</v>
      </c>
      <c r="P362" s="213" t="s"/>
      <c r="Q362" s="95" t="s">
        <v>2961</v>
      </c>
      <c r="R362" s="221" t="s"/>
      <c r="S362" s="221" t="s"/>
      <c r="T362" s="213" t="s">
        <v>2961</v>
      </c>
      <c r="U362" s="213" t="s">
        <v>2961</v>
      </c>
      <c r="V362" s="213" t="s">
        <v>2961</v>
      </c>
      <c r="W362" s="221" t="s"/>
      <c r="X362" s="221" t="s"/>
      <c r="Y362" s="221" t="s"/>
    </row>
    <row r="363" spans="1:25" s="14" ht="15" customHeight="true">
      <c r="A363" s="230" t="s"/>
      <c r="B363" s="214" t="s">
        <v>170</v>
      </c>
      <c r="C363" s="214" t="s">
        <v>830</v>
      </c>
      <c r="D363" s="214" t="s">
        <v>176</v>
      </c>
      <c r="E363" s="214" t="s">
        <v>2751</v>
      </c>
      <c r="F363" s="268" t="s">
        <v>2962</v>
      </c>
      <c r="G363" s="214" t="s">
        <v>2963</v>
      </c>
      <c r="H363" s="248" t="s">
        <v>174</v>
      </c>
      <c r="I363" s="225">
        <v>2</v>
      </c>
      <c r="J363" s="214" t="s">
        <v>184</v>
      </c>
      <c r="K363" s="221" t="s"/>
      <c r="L363" s="221" t="s"/>
      <c r="M363" s="214" t="s">
        <v>176</v>
      </c>
      <c r="N363" s="214" t="s">
        <v>177</v>
      </c>
      <c r="O363" s="214" t="s">
        <v>2041</v>
      </c>
      <c r="P363" s="213" t="s"/>
      <c r="Q363" s="95" t="s">
        <v>2964</v>
      </c>
      <c r="R363" s="221" t="s"/>
      <c r="S363" s="221" t="s"/>
      <c r="T363" s="213" t="s">
        <v>2964</v>
      </c>
      <c r="U363" s="213" t="s">
        <v>2964</v>
      </c>
      <c r="V363" s="213" t="s">
        <v>2964</v>
      </c>
      <c r="W363" s="221" t="s"/>
      <c r="X363" s="221" t="s"/>
      <c r="Y363" s="221" t="s"/>
    </row>
    <row r="364" spans="1:25" s="14" ht="15" customHeight="true">
      <c r="A364" s="230" t="s"/>
      <c r="B364" s="214" t="s">
        <v>170</v>
      </c>
      <c r="C364" s="214" t="s">
        <v>830</v>
      </c>
      <c r="D364" s="214" t="s">
        <v>176</v>
      </c>
      <c r="E364" s="214" t="s">
        <v>2751</v>
      </c>
      <c r="F364" s="268" t="s">
        <v>2965</v>
      </c>
      <c r="G364" s="214" t="s">
        <v>2966</v>
      </c>
      <c r="H364" s="248" t="s">
        <v>174</v>
      </c>
      <c r="I364" s="225">
        <v>2</v>
      </c>
      <c r="J364" s="214" t="s">
        <v>184</v>
      </c>
      <c r="K364" s="221" t="s"/>
      <c r="L364" s="221" t="s"/>
      <c r="M364" s="214" t="s">
        <v>176</v>
      </c>
      <c r="N364" s="214" t="s">
        <v>177</v>
      </c>
      <c r="O364" s="214" t="s">
        <v>2041</v>
      </c>
      <c r="P364" s="213" t="s"/>
      <c r="Q364" s="95" t="s">
        <v>2967</v>
      </c>
      <c r="R364" s="221" t="s"/>
      <c r="S364" s="221" t="s"/>
      <c r="T364" s="213" t="s">
        <v>2967</v>
      </c>
      <c r="U364" s="213" t="s">
        <v>2967</v>
      </c>
      <c r="V364" s="213" t="s">
        <v>2967</v>
      </c>
      <c r="W364" s="221" t="s"/>
      <c r="X364" s="221" t="s"/>
      <c r="Y364" s="221" t="s"/>
    </row>
    <row r="365" spans="1:25" s="14" ht="15" customHeight="true">
      <c r="A365" s="230" t="s"/>
      <c r="B365" s="214" t="s">
        <v>170</v>
      </c>
      <c r="C365" s="214" t="s">
        <v>830</v>
      </c>
      <c r="D365" s="214" t="s">
        <v>176</v>
      </c>
      <c r="E365" s="214" t="s">
        <v>2751</v>
      </c>
      <c r="F365" s="268" t="s">
        <v>2968</v>
      </c>
      <c r="G365" s="214" t="s">
        <v>2969</v>
      </c>
      <c r="H365" s="248" t="s">
        <v>174</v>
      </c>
      <c r="I365" s="225">
        <v>2</v>
      </c>
      <c r="J365" s="214" t="s">
        <v>184</v>
      </c>
      <c r="K365" s="221" t="s"/>
      <c r="L365" s="221" t="s"/>
      <c r="M365" s="214" t="s">
        <v>176</v>
      </c>
      <c r="N365" s="214" t="s">
        <v>177</v>
      </c>
      <c r="O365" s="214" t="s">
        <v>2041</v>
      </c>
      <c r="P365" s="213" t="s"/>
      <c r="Q365" s="95" t="s">
        <v>2970</v>
      </c>
      <c r="R365" s="221" t="s"/>
      <c r="S365" s="221" t="s"/>
      <c r="T365" s="213" t="s">
        <v>2970</v>
      </c>
      <c r="U365" s="213" t="s">
        <v>2970</v>
      </c>
      <c r="V365" s="213" t="s">
        <v>2970</v>
      </c>
      <c r="W365" s="221" t="s"/>
      <c r="X365" s="221" t="s"/>
      <c r="Y365" s="221" t="s"/>
    </row>
    <row r="366" spans="1:25" s="14" ht="15" customHeight="true">
      <c r="A366" s="230" t="s"/>
      <c r="B366" s="214" t="s">
        <v>170</v>
      </c>
      <c r="C366" s="214" t="s">
        <v>830</v>
      </c>
      <c r="D366" s="214" t="s">
        <v>176</v>
      </c>
      <c r="E366" s="214" t="s">
        <v>2751</v>
      </c>
      <c r="F366" s="268" t="s">
        <v>2971</v>
      </c>
      <c r="G366" s="214" t="s">
        <v>2972</v>
      </c>
      <c r="H366" s="248" t="s">
        <v>174</v>
      </c>
      <c r="I366" s="225">
        <v>2</v>
      </c>
      <c r="J366" s="214" t="s">
        <v>184</v>
      </c>
      <c r="K366" s="221" t="s"/>
      <c r="L366" s="221" t="s"/>
      <c r="M366" s="214" t="s">
        <v>176</v>
      </c>
      <c r="N366" s="214" t="s">
        <v>177</v>
      </c>
      <c r="O366" s="214" t="s">
        <v>2041</v>
      </c>
      <c r="P366" s="213" t="s"/>
      <c r="Q366" s="95" t="s">
        <v>2973</v>
      </c>
      <c r="R366" s="221" t="s"/>
      <c r="S366" s="221" t="s"/>
      <c r="T366" s="213" t="s">
        <v>2973</v>
      </c>
      <c r="U366" s="213" t="s">
        <v>2973</v>
      </c>
      <c r="V366" s="213" t="s">
        <v>2973</v>
      </c>
      <c r="W366" s="221" t="s"/>
      <c r="X366" s="221" t="s"/>
      <c r="Y366" s="221" t="s"/>
    </row>
    <row r="367" spans="1:25" s="14" ht="15" customHeight="true">
      <c r="A367" s="230" t="s"/>
      <c r="B367" s="214" t="s">
        <v>170</v>
      </c>
      <c r="C367" s="214" t="s">
        <v>830</v>
      </c>
      <c r="D367" s="214" t="s">
        <v>176</v>
      </c>
      <c r="E367" s="214" t="s">
        <v>2751</v>
      </c>
      <c r="F367" s="268" t="s">
        <v>2974</v>
      </c>
      <c r="G367" s="214" t="s">
        <v>2975</v>
      </c>
      <c r="H367" s="248" t="s">
        <v>174</v>
      </c>
      <c r="I367" s="225">
        <v>2</v>
      </c>
      <c r="J367" s="214" t="s">
        <v>184</v>
      </c>
      <c r="K367" s="221" t="s"/>
      <c r="L367" s="221" t="s"/>
      <c r="M367" s="214" t="s">
        <v>176</v>
      </c>
      <c r="N367" s="214" t="s">
        <v>177</v>
      </c>
      <c r="O367" s="214" t="s">
        <v>2041</v>
      </c>
      <c r="P367" s="213" t="s"/>
      <c r="Q367" s="95" t="s">
        <v>2976</v>
      </c>
      <c r="R367" s="221" t="s"/>
      <c r="S367" s="221" t="s"/>
      <c r="T367" s="213" t="s">
        <v>2976</v>
      </c>
      <c r="U367" s="213" t="s">
        <v>2976</v>
      </c>
      <c r="V367" s="213" t="s">
        <v>2976</v>
      </c>
      <c r="W367" s="221" t="s"/>
      <c r="X367" s="221" t="s"/>
      <c r="Y367" s="221" t="s"/>
    </row>
    <row r="368" spans="1:25" s="14" ht="15" customHeight="true">
      <c r="A368" s="230" t="s"/>
      <c r="B368" s="214" t="s">
        <v>170</v>
      </c>
      <c r="C368" s="214" t="s">
        <v>830</v>
      </c>
      <c r="D368" s="214" t="s">
        <v>176</v>
      </c>
      <c r="E368" s="214" t="s">
        <v>2751</v>
      </c>
      <c r="F368" s="268" t="s">
        <v>2977</v>
      </c>
      <c r="G368" s="214" t="s">
        <v>2978</v>
      </c>
      <c r="H368" s="248" t="s">
        <v>174</v>
      </c>
      <c r="I368" s="225">
        <v>2</v>
      </c>
      <c r="J368" s="214" t="s">
        <v>184</v>
      </c>
      <c r="K368" s="221" t="s"/>
      <c r="L368" s="221" t="s"/>
      <c r="M368" s="214" t="s">
        <v>176</v>
      </c>
      <c r="N368" s="214" t="s">
        <v>177</v>
      </c>
      <c r="O368" s="214" t="s">
        <v>2041</v>
      </c>
      <c r="P368" s="213" t="s"/>
      <c r="Q368" s="95" t="s">
        <v>2979</v>
      </c>
      <c r="R368" s="221" t="s"/>
      <c r="S368" s="221" t="s"/>
      <c r="T368" s="213" t="s">
        <v>2979</v>
      </c>
      <c r="U368" s="213" t="s">
        <v>2979</v>
      </c>
      <c r="V368" s="213" t="s">
        <v>2979</v>
      </c>
      <c r="W368" s="221" t="s"/>
      <c r="X368" s="221" t="s"/>
      <c r="Y368" s="221" t="s"/>
    </row>
    <row r="369" spans="1:25" s="14" ht="15" customHeight="true">
      <c r="A369" s="230" t="s"/>
      <c r="B369" s="214" t="s">
        <v>170</v>
      </c>
      <c r="C369" s="214" t="s">
        <v>830</v>
      </c>
      <c r="D369" s="214" t="s">
        <v>176</v>
      </c>
      <c r="E369" s="214" t="s">
        <v>2751</v>
      </c>
      <c r="F369" s="268" t="s">
        <v>2980</v>
      </c>
      <c r="G369" s="214" t="s">
        <v>2981</v>
      </c>
      <c r="H369" s="248" t="s">
        <v>174</v>
      </c>
      <c r="I369" s="225">
        <v>2</v>
      </c>
      <c r="J369" s="214" t="s">
        <v>184</v>
      </c>
      <c r="K369" s="221" t="s"/>
      <c r="L369" s="221" t="s"/>
      <c r="M369" s="214" t="s">
        <v>176</v>
      </c>
      <c r="N369" s="214" t="s">
        <v>177</v>
      </c>
      <c r="O369" s="214" t="s">
        <v>2041</v>
      </c>
      <c r="P369" s="213" t="s"/>
      <c r="Q369" s="95" t="s">
        <v>2982</v>
      </c>
      <c r="R369" s="221" t="s"/>
      <c r="S369" s="221" t="s"/>
      <c r="T369" s="213" t="s">
        <v>2982</v>
      </c>
      <c r="U369" s="213" t="s">
        <v>2982</v>
      </c>
      <c r="V369" s="213" t="s">
        <v>2982</v>
      </c>
      <c r="W369" s="221" t="s"/>
      <c r="X369" s="221" t="s"/>
      <c r="Y369" s="221" t="s"/>
    </row>
    <row r="370" spans="1:25" s="14" ht="15" customHeight="true">
      <c r="A370" s="230" t="s"/>
      <c r="B370" s="214" t="s">
        <v>170</v>
      </c>
      <c r="C370" s="214" t="s">
        <v>830</v>
      </c>
      <c r="D370" s="214" t="s">
        <v>176</v>
      </c>
      <c r="E370" s="214" t="s">
        <v>2751</v>
      </c>
      <c r="F370" s="268" t="s">
        <v>2983</v>
      </c>
      <c r="G370" s="214" t="s">
        <v>2984</v>
      </c>
      <c r="H370" s="248" t="s">
        <v>174</v>
      </c>
      <c r="I370" s="225">
        <v>2</v>
      </c>
      <c r="J370" s="214" t="s">
        <v>184</v>
      </c>
      <c r="K370" s="221" t="s"/>
      <c r="L370" s="221" t="s"/>
      <c r="M370" s="214" t="s">
        <v>176</v>
      </c>
      <c r="N370" s="214" t="s">
        <v>177</v>
      </c>
      <c r="O370" s="214" t="s">
        <v>2041</v>
      </c>
      <c r="P370" s="213" t="s"/>
      <c r="Q370" s="95" t="s">
        <v>2985</v>
      </c>
      <c r="R370" s="221" t="s"/>
      <c r="S370" s="221" t="s"/>
      <c r="T370" s="213" t="s">
        <v>2985</v>
      </c>
      <c r="U370" s="213" t="s">
        <v>2985</v>
      </c>
      <c r="V370" s="213" t="s">
        <v>2985</v>
      </c>
      <c r="W370" s="221" t="s"/>
      <c r="X370" s="221" t="s"/>
      <c r="Y370" s="221" t="s"/>
    </row>
    <row r="371" spans="1:25" s="14" ht="15" customHeight="true">
      <c r="A371" s="230" t="s"/>
      <c r="B371" s="214" t="s">
        <v>170</v>
      </c>
      <c r="C371" s="214" t="s">
        <v>830</v>
      </c>
      <c r="D371" s="214" t="s">
        <v>176</v>
      </c>
      <c r="E371" s="214" t="s">
        <v>2751</v>
      </c>
      <c r="F371" s="268" t="s">
        <v>2986</v>
      </c>
      <c r="G371" s="214" t="s">
        <v>2987</v>
      </c>
      <c r="H371" s="248" t="s">
        <v>174</v>
      </c>
      <c r="I371" s="225">
        <v>2</v>
      </c>
      <c r="J371" s="214" t="s">
        <v>184</v>
      </c>
      <c r="K371" s="221" t="s"/>
      <c r="L371" s="221" t="s"/>
      <c r="M371" s="214" t="s">
        <v>176</v>
      </c>
      <c r="N371" s="214" t="s">
        <v>177</v>
      </c>
      <c r="O371" s="214" t="s">
        <v>2041</v>
      </c>
      <c r="P371" s="213" t="s"/>
      <c r="Q371" s="95" t="s">
        <v>2988</v>
      </c>
      <c r="R371" s="221" t="s"/>
      <c r="S371" s="221" t="s"/>
      <c r="T371" s="213" t="s">
        <v>2988</v>
      </c>
      <c r="U371" s="213" t="s">
        <v>2988</v>
      </c>
      <c r="V371" s="213" t="s">
        <v>2988</v>
      </c>
      <c r="W371" s="221" t="s"/>
      <c r="X371" s="221" t="s"/>
      <c r="Y371" s="221" t="s"/>
    </row>
    <row r="372" spans="1:25" s="14" ht="15" customHeight="true">
      <c r="A372" s="230" t="s"/>
      <c r="B372" s="214" t="s">
        <v>170</v>
      </c>
      <c r="C372" s="214" t="s">
        <v>830</v>
      </c>
      <c r="D372" s="214" t="s">
        <v>176</v>
      </c>
      <c r="E372" s="214" t="s">
        <v>2751</v>
      </c>
      <c r="F372" s="268" t="s">
        <v>2989</v>
      </c>
      <c r="G372" s="214" t="s">
        <v>2990</v>
      </c>
      <c r="H372" s="248" t="s">
        <v>174</v>
      </c>
      <c r="I372" s="225">
        <v>2</v>
      </c>
      <c r="J372" s="214" t="s">
        <v>184</v>
      </c>
      <c r="K372" s="221" t="s"/>
      <c r="L372" s="221" t="s"/>
      <c r="M372" s="214" t="s">
        <v>176</v>
      </c>
      <c r="N372" s="214" t="s">
        <v>177</v>
      </c>
      <c r="O372" s="214" t="s">
        <v>2041</v>
      </c>
      <c r="P372" s="213" t="s"/>
      <c r="Q372" s="95" t="s">
        <v>2991</v>
      </c>
      <c r="R372" s="221" t="s"/>
      <c r="S372" s="221" t="s"/>
      <c r="T372" s="213" t="s">
        <v>2991</v>
      </c>
      <c r="U372" s="213" t="s">
        <v>2991</v>
      </c>
      <c r="V372" s="213" t="s">
        <v>2991</v>
      </c>
      <c r="W372" s="221" t="s"/>
      <c r="X372" s="221" t="s"/>
      <c r="Y372" s="221" t="s"/>
    </row>
    <row r="373" spans="1:25" s="14" ht="15" customHeight="true">
      <c r="A373" s="230" t="s"/>
      <c r="B373" s="214" t="s">
        <v>170</v>
      </c>
      <c r="C373" s="214" t="s">
        <v>830</v>
      </c>
      <c r="D373" s="214" t="s">
        <v>176</v>
      </c>
      <c r="E373" s="214" t="s">
        <v>2751</v>
      </c>
      <c r="F373" s="268" t="s">
        <v>2992</v>
      </c>
      <c r="G373" s="214" t="s">
        <v>2993</v>
      </c>
      <c r="H373" s="248" t="s">
        <v>174</v>
      </c>
      <c r="I373" s="225">
        <v>2</v>
      </c>
      <c r="J373" s="214" t="s">
        <v>184</v>
      </c>
      <c r="K373" s="221" t="s"/>
      <c r="L373" s="221" t="s"/>
      <c r="M373" s="214" t="s">
        <v>176</v>
      </c>
      <c r="N373" s="214" t="s">
        <v>177</v>
      </c>
      <c r="O373" s="214" t="s">
        <v>2041</v>
      </c>
      <c r="P373" s="213" t="s"/>
      <c r="Q373" s="95" t="s">
        <v>2994</v>
      </c>
      <c r="R373" s="221" t="s"/>
      <c r="S373" s="221" t="s"/>
      <c r="T373" s="213" t="s">
        <v>2994</v>
      </c>
      <c r="U373" s="213" t="s">
        <v>2994</v>
      </c>
      <c r="V373" s="213" t="s">
        <v>2994</v>
      </c>
      <c r="W373" s="221" t="s"/>
      <c r="X373" s="221" t="s"/>
      <c r="Y373" s="221" t="s"/>
    </row>
    <row r="374" spans="1:25" s="14" ht="15" customHeight="true">
      <c r="A374" s="230" t="s"/>
      <c r="B374" s="214" t="s">
        <v>170</v>
      </c>
      <c r="C374" s="214" t="s">
        <v>830</v>
      </c>
      <c r="D374" s="214" t="s">
        <v>176</v>
      </c>
      <c r="E374" s="214" t="s">
        <v>2751</v>
      </c>
      <c r="F374" s="268" t="s">
        <v>2995</v>
      </c>
      <c r="G374" s="214" t="s">
        <v>2996</v>
      </c>
      <c r="H374" s="248" t="s">
        <v>174</v>
      </c>
      <c r="I374" s="225">
        <v>2</v>
      </c>
      <c r="J374" s="214" t="s">
        <v>184</v>
      </c>
      <c r="K374" s="221" t="s"/>
      <c r="L374" s="221" t="s"/>
      <c r="M374" s="214" t="s">
        <v>176</v>
      </c>
      <c r="N374" s="214" t="s">
        <v>177</v>
      </c>
      <c r="O374" s="214" t="s">
        <v>2041</v>
      </c>
      <c r="P374" s="213" t="s"/>
      <c r="Q374" s="95" t="s">
        <v>2997</v>
      </c>
      <c r="R374" s="221" t="s"/>
      <c r="S374" s="221" t="s"/>
      <c r="T374" s="213" t="s">
        <v>2997</v>
      </c>
      <c r="U374" s="213" t="s">
        <v>2997</v>
      </c>
      <c r="V374" s="213" t="s">
        <v>2997</v>
      </c>
      <c r="W374" s="221" t="s"/>
      <c r="X374" s="221" t="s"/>
      <c r="Y374" s="221" t="s"/>
    </row>
    <row r="375" spans="1:25" s="14" ht="15" customHeight="true">
      <c r="A375" s="230" t="s"/>
      <c r="B375" s="214" t="s">
        <v>170</v>
      </c>
      <c r="C375" s="214" t="s">
        <v>830</v>
      </c>
      <c r="D375" s="214" t="s">
        <v>176</v>
      </c>
      <c r="E375" s="214" t="s">
        <v>2751</v>
      </c>
      <c r="F375" s="268" t="s">
        <v>2998</v>
      </c>
      <c r="G375" s="214" t="s">
        <v>2999</v>
      </c>
      <c r="H375" s="248" t="s">
        <v>174</v>
      </c>
      <c r="I375" s="225">
        <v>2</v>
      </c>
      <c r="J375" s="214" t="s">
        <v>184</v>
      </c>
      <c r="K375" s="221" t="s"/>
      <c r="L375" s="221" t="s"/>
      <c r="M375" s="214" t="s">
        <v>176</v>
      </c>
      <c r="N375" s="214" t="s">
        <v>177</v>
      </c>
      <c r="O375" s="214" t="s">
        <v>2041</v>
      </c>
      <c r="P375" s="213" t="s"/>
      <c r="Q375" s="95" t="s">
        <v>3000</v>
      </c>
      <c r="R375" s="221" t="s"/>
      <c r="S375" s="221" t="s"/>
      <c r="T375" s="213" t="s">
        <v>3000</v>
      </c>
      <c r="U375" s="213" t="s">
        <v>3000</v>
      </c>
      <c r="V375" s="213" t="s">
        <v>3000</v>
      </c>
      <c r="W375" s="221" t="s"/>
      <c r="X375" s="221" t="s"/>
      <c r="Y375" s="221" t="s"/>
    </row>
    <row r="376" spans="1:25" s="14" ht="15" customHeight="true">
      <c r="A376" s="230" t="s"/>
      <c r="B376" s="214" t="s">
        <v>170</v>
      </c>
      <c r="C376" s="214" t="s">
        <v>830</v>
      </c>
      <c r="D376" s="214" t="s">
        <v>176</v>
      </c>
      <c r="E376" s="214" t="s">
        <v>2751</v>
      </c>
      <c r="F376" s="268" t="s">
        <v>3001</v>
      </c>
      <c r="G376" s="214" t="s">
        <v>3002</v>
      </c>
      <c r="H376" s="248" t="s">
        <v>174</v>
      </c>
      <c r="I376" s="225">
        <v>2</v>
      </c>
      <c r="J376" s="214" t="s">
        <v>184</v>
      </c>
      <c r="K376" s="221" t="s"/>
      <c r="L376" s="221" t="s"/>
      <c r="M376" s="214" t="s">
        <v>176</v>
      </c>
      <c r="N376" s="214" t="s">
        <v>177</v>
      </c>
      <c r="O376" s="214" t="s">
        <v>2041</v>
      </c>
      <c r="P376" s="213" t="s"/>
      <c r="Q376" s="95" t="s">
        <v>3003</v>
      </c>
      <c r="R376" s="221" t="s"/>
      <c r="S376" s="221" t="s"/>
      <c r="T376" s="213" t="s">
        <v>3003</v>
      </c>
      <c r="U376" s="213" t="s">
        <v>3003</v>
      </c>
      <c r="V376" s="213" t="s">
        <v>3003</v>
      </c>
      <c r="W376" s="221" t="s"/>
      <c r="X376" s="221" t="s"/>
      <c r="Y376" s="221" t="s"/>
    </row>
    <row r="377" spans="1:25" s="14" ht="15" customHeight="true">
      <c r="A377" s="230" t="s"/>
      <c r="B377" s="214" t="s">
        <v>170</v>
      </c>
      <c r="C377" s="214" t="s">
        <v>830</v>
      </c>
      <c r="D377" s="214" t="s">
        <v>176</v>
      </c>
      <c r="E377" s="214" t="s">
        <v>2751</v>
      </c>
      <c r="F377" s="268" t="s">
        <v>3004</v>
      </c>
      <c r="G377" s="214" t="s">
        <v>3005</v>
      </c>
      <c r="H377" s="248" t="s">
        <v>174</v>
      </c>
      <c r="I377" s="225">
        <v>2</v>
      </c>
      <c r="J377" s="214" t="s">
        <v>184</v>
      </c>
      <c r="K377" s="221" t="s"/>
      <c r="L377" s="221" t="s"/>
      <c r="M377" s="214" t="s">
        <v>176</v>
      </c>
      <c r="N377" s="214" t="s">
        <v>177</v>
      </c>
      <c r="O377" s="214" t="s">
        <v>2041</v>
      </c>
      <c r="P377" s="213" t="s"/>
      <c r="Q377" s="95" t="s">
        <v>3006</v>
      </c>
      <c r="R377" s="221" t="s"/>
      <c r="S377" s="221" t="s"/>
      <c r="T377" s="213" t="s">
        <v>3006</v>
      </c>
      <c r="U377" s="213" t="s">
        <v>3006</v>
      </c>
      <c r="V377" s="213" t="s">
        <v>3006</v>
      </c>
      <c r="W377" s="221" t="s"/>
      <c r="X377" s="221" t="s"/>
      <c r="Y377" s="221" t="s"/>
    </row>
    <row r="378" spans="1:25" s="14" ht="15" customHeight="true">
      <c r="A378" s="230" t="s"/>
      <c r="B378" s="214" t="s">
        <v>170</v>
      </c>
      <c r="C378" s="214" t="s">
        <v>830</v>
      </c>
      <c r="D378" s="214" t="s">
        <v>176</v>
      </c>
      <c r="E378" s="214" t="s">
        <v>2751</v>
      </c>
      <c r="F378" s="268" t="s">
        <v>3007</v>
      </c>
      <c r="G378" s="214" t="s">
        <v>3008</v>
      </c>
      <c r="H378" s="248" t="s">
        <v>174</v>
      </c>
      <c r="I378" s="225">
        <v>2</v>
      </c>
      <c r="J378" s="214" t="s">
        <v>184</v>
      </c>
      <c r="K378" s="221" t="s"/>
      <c r="L378" s="221" t="s"/>
      <c r="M378" s="214" t="s">
        <v>176</v>
      </c>
      <c r="N378" s="214" t="s">
        <v>177</v>
      </c>
      <c r="O378" s="214" t="s">
        <v>2041</v>
      </c>
      <c r="P378" s="213" t="s"/>
      <c r="Q378" s="95" t="s">
        <v>3009</v>
      </c>
      <c r="R378" s="221" t="s"/>
      <c r="S378" s="221" t="s"/>
      <c r="T378" s="213" t="s">
        <v>3009</v>
      </c>
      <c r="U378" s="213" t="s">
        <v>3009</v>
      </c>
      <c r="V378" s="213" t="s">
        <v>3009</v>
      </c>
      <c r="W378" s="221" t="s"/>
      <c r="X378" s="221" t="s"/>
      <c r="Y378" s="221" t="s"/>
    </row>
    <row r="379" spans="1:25" s="14" ht="15" customHeight="true">
      <c r="A379" s="230" t="s"/>
      <c r="B379" s="214" t="s">
        <v>170</v>
      </c>
      <c r="C379" s="214" t="s">
        <v>830</v>
      </c>
      <c r="D379" s="214" t="s">
        <v>176</v>
      </c>
      <c r="E379" s="214" t="s">
        <v>2751</v>
      </c>
      <c r="F379" s="268" t="s">
        <v>3010</v>
      </c>
      <c r="G379" s="214" t="s">
        <v>3011</v>
      </c>
      <c r="H379" s="248" t="s">
        <v>174</v>
      </c>
      <c r="I379" s="225">
        <v>2</v>
      </c>
      <c r="J379" s="214" t="s">
        <v>184</v>
      </c>
      <c r="K379" s="221" t="s"/>
      <c r="L379" s="221" t="s"/>
      <c r="M379" s="214" t="s">
        <v>176</v>
      </c>
      <c r="N379" s="214" t="s">
        <v>177</v>
      </c>
      <c r="O379" s="214" t="s">
        <v>2041</v>
      </c>
      <c r="P379" s="213" t="s"/>
      <c r="Q379" s="95" t="s">
        <v>3012</v>
      </c>
      <c r="R379" s="221" t="s"/>
      <c r="S379" s="221" t="s"/>
      <c r="T379" s="213" t="s">
        <v>3012</v>
      </c>
      <c r="U379" s="213" t="s">
        <v>3012</v>
      </c>
      <c r="V379" s="213" t="s">
        <v>3012</v>
      </c>
      <c r="W379" s="221" t="s"/>
      <c r="X379" s="221" t="s"/>
      <c r="Y379" s="221" t="s"/>
    </row>
    <row r="380" spans="1:25" s="14" ht="15" customHeight="true">
      <c r="A380" s="230" t="s"/>
      <c r="B380" s="214" t="s">
        <v>170</v>
      </c>
      <c r="C380" s="214" t="s">
        <v>830</v>
      </c>
      <c r="D380" s="214" t="s">
        <v>176</v>
      </c>
      <c r="E380" s="214" t="s">
        <v>2751</v>
      </c>
      <c r="F380" s="268" t="s">
        <v>3013</v>
      </c>
      <c r="G380" s="214" t="s">
        <v>3014</v>
      </c>
      <c r="H380" s="248" t="s">
        <v>174</v>
      </c>
      <c r="I380" s="225">
        <v>2</v>
      </c>
      <c r="J380" s="214" t="s">
        <v>184</v>
      </c>
      <c r="K380" s="221" t="s"/>
      <c r="L380" s="221" t="s"/>
      <c r="M380" s="214" t="s">
        <v>176</v>
      </c>
      <c r="N380" s="214" t="s">
        <v>177</v>
      </c>
      <c r="O380" s="214" t="s">
        <v>2041</v>
      </c>
      <c r="P380" s="213" t="s"/>
      <c r="Q380" s="95" t="s">
        <v>3015</v>
      </c>
      <c r="R380" s="221" t="s"/>
      <c r="S380" s="221" t="s"/>
      <c r="T380" s="213" t="s">
        <v>3015</v>
      </c>
      <c r="U380" s="213" t="s">
        <v>3015</v>
      </c>
      <c r="V380" s="213" t="s">
        <v>3015</v>
      </c>
      <c r="W380" s="221" t="s"/>
      <c r="X380" s="221" t="s"/>
      <c r="Y380" s="221" t="s"/>
    </row>
    <row r="381" spans="1:25" s="14" ht="15" customHeight="true">
      <c r="A381" s="230" t="s"/>
      <c r="B381" s="214" t="s">
        <v>170</v>
      </c>
      <c r="C381" s="214" t="s">
        <v>830</v>
      </c>
      <c r="D381" s="214" t="s">
        <v>176</v>
      </c>
      <c r="E381" s="214" t="s">
        <v>2751</v>
      </c>
      <c r="F381" s="268" t="s">
        <v>3016</v>
      </c>
      <c r="G381" s="214" t="s">
        <v>3017</v>
      </c>
      <c r="H381" s="248" t="s">
        <v>174</v>
      </c>
      <c r="I381" s="225">
        <v>2</v>
      </c>
      <c r="J381" s="214" t="s">
        <v>184</v>
      </c>
      <c r="K381" s="221" t="s"/>
      <c r="L381" s="221" t="s"/>
      <c r="M381" s="214" t="s">
        <v>176</v>
      </c>
      <c r="N381" s="214" t="s">
        <v>177</v>
      </c>
      <c r="O381" s="214" t="s">
        <v>2041</v>
      </c>
      <c r="P381" s="213" t="s"/>
      <c r="Q381" s="95" t="s">
        <v>3018</v>
      </c>
      <c r="R381" s="221" t="s"/>
      <c r="S381" s="221" t="s"/>
      <c r="T381" s="213" t="s">
        <v>3018</v>
      </c>
      <c r="U381" s="213" t="s">
        <v>3018</v>
      </c>
      <c r="V381" s="213" t="s">
        <v>3018</v>
      </c>
      <c r="W381" s="221" t="s"/>
      <c r="X381" s="221" t="s"/>
      <c r="Y381" s="221" t="s"/>
    </row>
    <row r="382" spans="1:25" s="14" ht="15" customHeight="true">
      <c r="A382" s="230" t="s"/>
      <c r="B382" s="214" t="s">
        <v>170</v>
      </c>
      <c r="C382" s="214" t="s">
        <v>830</v>
      </c>
      <c r="D382" s="214" t="s">
        <v>176</v>
      </c>
      <c r="E382" s="214" t="s">
        <v>2751</v>
      </c>
      <c r="F382" s="268" t="s">
        <v>3019</v>
      </c>
      <c r="G382" s="214" t="s">
        <v>3020</v>
      </c>
      <c r="H382" s="248" t="s">
        <v>174</v>
      </c>
      <c r="I382" s="225">
        <v>2</v>
      </c>
      <c r="J382" s="214" t="s">
        <v>184</v>
      </c>
      <c r="K382" s="221" t="s"/>
      <c r="L382" s="221" t="s"/>
      <c r="M382" s="214" t="s">
        <v>176</v>
      </c>
      <c r="N382" s="214" t="s">
        <v>177</v>
      </c>
      <c r="O382" s="214" t="s">
        <v>2041</v>
      </c>
      <c r="P382" s="213" t="s"/>
      <c r="Q382" s="95" t="s">
        <v>3021</v>
      </c>
      <c r="R382" s="221" t="s"/>
      <c r="S382" s="221" t="s"/>
      <c r="T382" s="213" t="s">
        <v>3021</v>
      </c>
      <c r="U382" s="213" t="s">
        <v>3021</v>
      </c>
      <c r="V382" s="213" t="s">
        <v>3021</v>
      </c>
      <c r="W382" s="221" t="s"/>
      <c r="X382" s="221" t="s"/>
      <c r="Y382" s="221" t="s"/>
    </row>
    <row r="383" spans="1:25" s="14" ht="15" customHeight="true">
      <c r="A383" s="230" t="s"/>
      <c r="B383" s="214" t="s">
        <v>170</v>
      </c>
      <c r="C383" s="214" t="s">
        <v>830</v>
      </c>
      <c r="D383" s="214" t="s">
        <v>176</v>
      </c>
      <c r="E383" s="214" t="s">
        <v>2751</v>
      </c>
      <c r="F383" s="268" t="s">
        <v>3022</v>
      </c>
      <c r="G383" s="214" t="s">
        <v>3023</v>
      </c>
      <c r="H383" s="248" t="s">
        <v>174</v>
      </c>
      <c r="I383" s="225">
        <v>2</v>
      </c>
      <c r="J383" s="214" t="s">
        <v>184</v>
      </c>
      <c r="K383" s="221" t="s"/>
      <c r="L383" s="221" t="s"/>
      <c r="M383" s="214" t="s">
        <v>176</v>
      </c>
      <c r="N383" s="214" t="s">
        <v>177</v>
      </c>
      <c r="O383" s="214" t="s">
        <v>2041</v>
      </c>
      <c r="P383" s="213" t="s"/>
      <c r="Q383" s="95" t="s">
        <v>3024</v>
      </c>
      <c r="R383" s="221" t="s"/>
      <c r="S383" s="221" t="s"/>
      <c r="T383" s="213" t="s">
        <v>3024</v>
      </c>
      <c r="U383" s="213" t="s">
        <v>3024</v>
      </c>
      <c r="V383" s="213" t="s">
        <v>3024</v>
      </c>
      <c r="W383" s="221" t="s"/>
      <c r="X383" s="221" t="s"/>
      <c r="Y383" s="221" t="s"/>
    </row>
    <row r="384" spans="1:25" s="14" ht="15" customHeight="true">
      <c r="A384" s="230" t="s"/>
      <c r="B384" s="214" t="s">
        <v>170</v>
      </c>
      <c r="C384" s="214" t="s">
        <v>830</v>
      </c>
      <c r="D384" s="214" t="s">
        <v>176</v>
      </c>
      <c r="E384" s="214" t="s">
        <v>2751</v>
      </c>
      <c r="F384" s="268" t="s">
        <v>3025</v>
      </c>
      <c r="G384" s="214" t="s">
        <v>3026</v>
      </c>
      <c r="H384" s="248" t="s">
        <v>174</v>
      </c>
      <c r="I384" s="225">
        <v>2</v>
      </c>
      <c r="J384" s="214" t="s">
        <v>184</v>
      </c>
      <c r="K384" s="221" t="s"/>
      <c r="L384" s="221" t="s"/>
      <c r="M384" s="214" t="s">
        <v>176</v>
      </c>
      <c r="N384" s="214" t="s">
        <v>177</v>
      </c>
      <c r="O384" s="214" t="s">
        <v>2041</v>
      </c>
      <c r="P384" s="213" t="s"/>
      <c r="Q384" s="95" t="s">
        <v>3027</v>
      </c>
      <c r="R384" s="221" t="s"/>
      <c r="S384" s="221" t="s"/>
      <c r="T384" s="213" t="s">
        <v>3027</v>
      </c>
      <c r="U384" s="213" t="s">
        <v>3027</v>
      </c>
      <c r="V384" s="213" t="s">
        <v>3027</v>
      </c>
      <c r="W384" s="221" t="s"/>
      <c r="X384" s="221" t="s"/>
      <c r="Y384" s="221" t="s"/>
    </row>
    <row r="385" spans="1:25" s="14" ht="15" customHeight="true">
      <c r="A385" s="230" t="s"/>
      <c r="B385" s="214" t="s">
        <v>170</v>
      </c>
      <c r="C385" s="214" t="s">
        <v>830</v>
      </c>
      <c r="D385" s="214" t="s">
        <v>176</v>
      </c>
      <c r="E385" s="214" t="s">
        <v>2751</v>
      </c>
      <c r="F385" s="268" t="s">
        <v>3028</v>
      </c>
      <c r="G385" s="214" t="s">
        <v>3029</v>
      </c>
      <c r="H385" s="248" t="s">
        <v>174</v>
      </c>
      <c r="I385" s="225">
        <v>2</v>
      </c>
      <c r="J385" s="214" t="s">
        <v>184</v>
      </c>
      <c r="K385" s="221" t="s"/>
      <c r="L385" s="221" t="s"/>
      <c r="M385" s="214" t="s">
        <v>176</v>
      </c>
      <c r="N385" s="214" t="s">
        <v>177</v>
      </c>
      <c r="O385" s="214" t="s">
        <v>2041</v>
      </c>
      <c r="P385" s="213" t="s"/>
      <c r="Q385" s="95" t="s">
        <v>3030</v>
      </c>
      <c r="R385" s="221" t="s"/>
      <c r="S385" s="221" t="s"/>
      <c r="T385" s="213" t="s">
        <v>3030</v>
      </c>
      <c r="U385" s="213" t="s">
        <v>3030</v>
      </c>
      <c r="V385" s="213" t="s">
        <v>3030</v>
      </c>
      <c r="W385" s="221" t="s"/>
      <c r="X385" s="221" t="s"/>
      <c r="Y385" s="221" t="s"/>
    </row>
    <row r="386" spans="1:25" s="14" ht="15" customHeight="true">
      <c r="A386" s="230" t="s"/>
      <c r="B386" s="214" t="s">
        <v>170</v>
      </c>
      <c r="C386" s="214" t="s">
        <v>830</v>
      </c>
      <c r="D386" s="214" t="s">
        <v>176</v>
      </c>
      <c r="E386" s="214" t="s">
        <v>2751</v>
      </c>
      <c r="F386" s="268" t="s">
        <v>3031</v>
      </c>
      <c r="G386" s="214" t="s">
        <v>3032</v>
      </c>
      <c r="H386" s="248" t="s">
        <v>174</v>
      </c>
      <c r="I386" s="225">
        <v>2</v>
      </c>
      <c r="J386" s="214" t="s">
        <v>184</v>
      </c>
      <c r="K386" s="221" t="s"/>
      <c r="L386" s="221" t="s"/>
      <c r="M386" s="214" t="s">
        <v>176</v>
      </c>
      <c r="N386" s="214" t="s">
        <v>177</v>
      </c>
      <c r="O386" s="214" t="s">
        <v>2041</v>
      </c>
      <c r="P386" s="213" t="s"/>
      <c r="Q386" s="95" t="s">
        <v>3033</v>
      </c>
      <c r="R386" s="221" t="s"/>
      <c r="S386" s="221" t="s"/>
      <c r="T386" s="213" t="s">
        <v>3033</v>
      </c>
      <c r="U386" s="213" t="s">
        <v>3033</v>
      </c>
      <c r="V386" s="213" t="s">
        <v>3033</v>
      </c>
      <c r="W386" s="221" t="s"/>
      <c r="X386" s="221" t="s"/>
      <c r="Y386" s="221" t="s"/>
    </row>
    <row r="387" spans="1:25" s="14" ht="15" customHeight="true">
      <c r="A387" s="230" t="s"/>
      <c r="B387" s="214" t="s">
        <v>170</v>
      </c>
      <c r="C387" s="214" t="s">
        <v>830</v>
      </c>
      <c r="D387" s="214" t="s">
        <v>176</v>
      </c>
      <c r="E387" s="214" t="s">
        <v>2751</v>
      </c>
      <c r="F387" s="268" t="s">
        <v>3034</v>
      </c>
      <c r="G387" s="214" t="s">
        <v>3035</v>
      </c>
      <c r="H387" s="248" t="s">
        <v>174</v>
      </c>
      <c r="I387" s="225">
        <v>2</v>
      </c>
      <c r="J387" s="214" t="s">
        <v>184</v>
      </c>
      <c r="K387" s="221" t="s"/>
      <c r="L387" s="221" t="s"/>
      <c r="M387" s="214" t="s">
        <v>176</v>
      </c>
      <c r="N387" s="214" t="s">
        <v>177</v>
      </c>
      <c r="O387" s="214" t="s">
        <v>2041</v>
      </c>
      <c r="P387" s="213" t="s"/>
      <c r="Q387" s="95" t="s">
        <v>3036</v>
      </c>
      <c r="R387" s="221" t="s"/>
      <c r="S387" s="221" t="s"/>
      <c r="T387" s="213" t="s">
        <v>3036</v>
      </c>
      <c r="U387" s="213" t="s">
        <v>3036</v>
      </c>
      <c r="V387" s="213" t="s">
        <v>3036</v>
      </c>
      <c r="W387" s="221" t="s"/>
      <c r="X387" s="221" t="s"/>
      <c r="Y387" s="221" t="s"/>
    </row>
    <row r="388" spans="1:25" s="14" ht="15" customHeight="true">
      <c r="A388" s="230" t="s"/>
      <c r="B388" s="214" t="s">
        <v>170</v>
      </c>
      <c r="C388" s="214" t="s">
        <v>830</v>
      </c>
      <c r="D388" s="214" t="s">
        <v>176</v>
      </c>
      <c r="E388" s="214" t="s">
        <v>2751</v>
      </c>
      <c r="F388" s="268" t="s">
        <v>3037</v>
      </c>
      <c r="G388" s="214" t="s">
        <v>3038</v>
      </c>
      <c r="H388" s="248" t="s">
        <v>174</v>
      </c>
      <c r="I388" s="225">
        <v>2</v>
      </c>
      <c r="J388" s="214" t="s">
        <v>184</v>
      </c>
      <c r="K388" s="221" t="s"/>
      <c r="L388" s="221" t="s"/>
      <c r="M388" s="214" t="s">
        <v>176</v>
      </c>
      <c r="N388" s="214" t="s">
        <v>177</v>
      </c>
      <c r="O388" s="214" t="s">
        <v>2041</v>
      </c>
      <c r="P388" s="213" t="s"/>
      <c r="Q388" s="95" t="s">
        <v>3039</v>
      </c>
      <c r="R388" s="221" t="s"/>
      <c r="S388" s="221" t="s"/>
      <c r="T388" s="213" t="s">
        <v>3039</v>
      </c>
      <c r="U388" s="213" t="s">
        <v>3039</v>
      </c>
      <c r="V388" s="213" t="s">
        <v>3039</v>
      </c>
      <c r="W388" s="221" t="s"/>
      <c r="X388" s="221" t="s"/>
      <c r="Y388" s="221" t="s"/>
    </row>
    <row r="389" spans="1:25" s="14" ht="15" customHeight="true">
      <c r="A389" s="230" t="s"/>
      <c r="B389" s="214" t="s">
        <v>170</v>
      </c>
      <c r="C389" s="214" t="s">
        <v>830</v>
      </c>
      <c r="D389" s="214" t="s">
        <v>176</v>
      </c>
      <c r="E389" s="214" t="s">
        <v>2751</v>
      </c>
      <c r="F389" s="268" t="s">
        <v>3040</v>
      </c>
      <c r="G389" s="214" t="s">
        <v>3041</v>
      </c>
      <c r="H389" s="248" t="s">
        <v>174</v>
      </c>
      <c r="I389" s="225">
        <v>2</v>
      </c>
      <c r="J389" s="214" t="s">
        <v>184</v>
      </c>
      <c r="K389" s="221" t="s"/>
      <c r="L389" s="221" t="s"/>
      <c r="M389" s="214" t="s">
        <v>176</v>
      </c>
      <c r="N389" s="214" t="s">
        <v>177</v>
      </c>
      <c r="O389" s="214" t="s">
        <v>2041</v>
      </c>
      <c r="P389" s="213" t="s"/>
      <c r="Q389" s="95" t="s">
        <v>3042</v>
      </c>
      <c r="R389" s="221" t="s"/>
      <c r="S389" s="221" t="s"/>
      <c r="T389" s="213" t="s">
        <v>3042</v>
      </c>
      <c r="U389" s="213" t="s">
        <v>3042</v>
      </c>
      <c r="V389" s="213" t="s">
        <v>3042</v>
      </c>
      <c r="W389" s="221" t="s"/>
      <c r="X389" s="221" t="s"/>
      <c r="Y389" s="221" t="s"/>
    </row>
    <row r="390" spans="1:25" s="14" ht="15" customHeight="true">
      <c r="A390" s="230" t="s"/>
      <c r="B390" s="214" t="s">
        <v>170</v>
      </c>
      <c r="C390" s="214" t="s">
        <v>830</v>
      </c>
      <c r="D390" s="214" t="s">
        <v>176</v>
      </c>
      <c r="E390" s="214" t="s">
        <v>2751</v>
      </c>
      <c r="F390" s="268" t="s">
        <v>3043</v>
      </c>
      <c r="G390" s="214" t="s">
        <v>3044</v>
      </c>
      <c r="H390" s="248" t="s">
        <v>174</v>
      </c>
      <c r="I390" s="225">
        <v>2</v>
      </c>
      <c r="J390" s="214" t="s">
        <v>184</v>
      </c>
      <c r="K390" s="221" t="s"/>
      <c r="L390" s="221" t="s"/>
      <c r="M390" s="214" t="s">
        <v>176</v>
      </c>
      <c r="N390" s="214" t="s">
        <v>177</v>
      </c>
      <c r="O390" s="214" t="s">
        <v>2041</v>
      </c>
      <c r="P390" s="213" t="s"/>
      <c r="Q390" s="95" t="s">
        <v>3045</v>
      </c>
      <c r="R390" s="221" t="s"/>
      <c r="S390" s="221" t="s"/>
      <c r="T390" s="213" t="s">
        <v>3045</v>
      </c>
      <c r="U390" s="213" t="s">
        <v>3045</v>
      </c>
      <c r="V390" s="213" t="s">
        <v>3045</v>
      </c>
      <c r="W390" s="221" t="s"/>
      <c r="X390" s="221" t="s"/>
      <c r="Y390" s="221" t="s"/>
    </row>
    <row r="391" spans="1:25" s="14" ht="15" customHeight="true">
      <c r="A391" s="230" t="s"/>
      <c r="B391" s="214" t="s">
        <v>170</v>
      </c>
      <c r="C391" s="214" t="s">
        <v>830</v>
      </c>
      <c r="D391" s="214" t="s">
        <v>176</v>
      </c>
      <c r="E391" s="214" t="s">
        <v>2751</v>
      </c>
      <c r="F391" s="268" t="s">
        <v>3046</v>
      </c>
      <c r="G391" s="214" t="s">
        <v>3047</v>
      </c>
      <c r="H391" s="248" t="s">
        <v>174</v>
      </c>
      <c r="I391" s="225">
        <v>2</v>
      </c>
      <c r="J391" s="214" t="s">
        <v>184</v>
      </c>
      <c r="K391" s="221" t="s"/>
      <c r="L391" s="221" t="s"/>
      <c r="M391" s="214" t="s">
        <v>176</v>
      </c>
      <c r="N391" s="214" t="s">
        <v>177</v>
      </c>
      <c r="O391" s="214" t="s">
        <v>2041</v>
      </c>
      <c r="P391" s="213" t="s"/>
      <c r="Q391" s="95" t="s">
        <v>3048</v>
      </c>
      <c r="R391" s="221" t="s"/>
      <c r="S391" s="221" t="s"/>
      <c r="T391" s="213" t="s">
        <v>3048</v>
      </c>
      <c r="U391" s="213" t="s">
        <v>3048</v>
      </c>
      <c r="V391" s="213" t="s">
        <v>3048</v>
      </c>
      <c r="W391" s="221" t="s"/>
      <c r="X391" s="221" t="s"/>
      <c r="Y391" s="221" t="s"/>
    </row>
    <row r="392" spans="1:25" s="14" ht="15" customHeight="true">
      <c r="A392" s="230" t="s"/>
      <c r="B392" s="214" t="s">
        <v>170</v>
      </c>
      <c r="C392" s="214" t="s">
        <v>830</v>
      </c>
      <c r="D392" s="214" t="s">
        <v>176</v>
      </c>
      <c r="E392" s="214" t="s">
        <v>2751</v>
      </c>
      <c r="F392" s="268" t="s">
        <v>3049</v>
      </c>
      <c r="G392" s="214" t="s">
        <v>3050</v>
      </c>
      <c r="H392" s="248" t="s">
        <v>174</v>
      </c>
      <c r="I392" s="225">
        <v>2</v>
      </c>
      <c r="J392" s="214" t="s">
        <v>184</v>
      </c>
      <c r="K392" s="221" t="s"/>
      <c r="L392" s="221" t="s"/>
      <c r="M392" s="214" t="s">
        <v>176</v>
      </c>
      <c r="N392" s="214" t="s">
        <v>177</v>
      </c>
      <c r="O392" s="214" t="s">
        <v>2041</v>
      </c>
      <c r="P392" s="213" t="s"/>
      <c r="Q392" s="95" t="s">
        <v>3051</v>
      </c>
      <c r="R392" s="221" t="s"/>
      <c r="S392" s="221" t="s"/>
      <c r="T392" s="213" t="s">
        <v>3051</v>
      </c>
      <c r="U392" s="213" t="s">
        <v>3051</v>
      </c>
      <c r="V392" s="213" t="s">
        <v>3051</v>
      </c>
      <c r="W392" s="221" t="s"/>
      <c r="X392" s="221" t="s"/>
      <c r="Y392" s="221" t="s"/>
    </row>
    <row r="393" spans="1:25" s="14" ht="15" customHeight="true">
      <c r="A393" s="230" t="s"/>
      <c r="B393" s="214" t="s">
        <v>170</v>
      </c>
      <c r="C393" s="214" t="s">
        <v>830</v>
      </c>
      <c r="D393" s="214" t="s">
        <v>176</v>
      </c>
      <c r="E393" s="214" t="s">
        <v>2751</v>
      </c>
      <c r="F393" s="268" t="s">
        <v>3052</v>
      </c>
      <c r="G393" s="214" t="s">
        <v>3053</v>
      </c>
      <c r="H393" s="248" t="s">
        <v>174</v>
      </c>
      <c r="I393" s="225">
        <v>2</v>
      </c>
      <c r="J393" s="214" t="s">
        <v>184</v>
      </c>
      <c r="K393" s="221" t="s"/>
      <c r="L393" s="221" t="s"/>
      <c r="M393" s="214" t="s">
        <v>176</v>
      </c>
      <c r="N393" s="214" t="s">
        <v>177</v>
      </c>
      <c r="O393" s="214" t="s">
        <v>2041</v>
      </c>
      <c r="P393" s="213" t="s"/>
      <c r="Q393" s="95" t="s">
        <v>3054</v>
      </c>
      <c r="R393" s="221" t="s"/>
      <c r="S393" s="221" t="s"/>
      <c r="T393" s="213" t="s">
        <v>3054</v>
      </c>
      <c r="U393" s="213" t="s">
        <v>3054</v>
      </c>
      <c r="V393" s="213" t="s">
        <v>3054</v>
      </c>
      <c r="W393" s="221" t="s"/>
      <c r="X393" s="221" t="s"/>
      <c r="Y393" s="221" t="s"/>
    </row>
    <row r="394" spans="1:25" s="14" ht="15" customHeight="true">
      <c r="A394" s="230" t="s"/>
      <c r="B394" s="214" t="s">
        <v>170</v>
      </c>
      <c r="C394" s="214" t="s">
        <v>830</v>
      </c>
      <c r="D394" s="214" t="s">
        <v>176</v>
      </c>
      <c r="E394" s="214" t="s">
        <v>2751</v>
      </c>
      <c r="F394" s="268" t="s">
        <v>3055</v>
      </c>
      <c r="G394" s="214" t="s">
        <v>3056</v>
      </c>
      <c r="H394" s="248" t="s">
        <v>174</v>
      </c>
      <c r="I394" s="225">
        <v>2</v>
      </c>
      <c r="J394" s="214" t="s">
        <v>184</v>
      </c>
      <c r="K394" s="221" t="s"/>
      <c r="L394" s="221" t="s"/>
      <c r="M394" s="214" t="s">
        <v>176</v>
      </c>
      <c r="N394" s="214" t="s">
        <v>177</v>
      </c>
      <c r="O394" s="214" t="s">
        <v>2041</v>
      </c>
      <c r="P394" s="213" t="s"/>
      <c r="Q394" s="95" t="s">
        <v>3057</v>
      </c>
      <c r="R394" s="221" t="s"/>
      <c r="S394" s="221" t="s"/>
      <c r="T394" s="213" t="s">
        <v>3057</v>
      </c>
      <c r="U394" s="213" t="s">
        <v>3057</v>
      </c>
      <c r="V394" s="213" t="s">
        <v>3057</v>
      </c>
      <c r="W394" s="221" t="s"/>
      <c r="X394" s="221" t="s"/>
      <c r="Y394" s="221" t="s"/>
    </row>
    <row r="395" spans="1:25" s="14" ht="15" customHeight="true">
      <c r="A395" s="230" t="s"/>
      <c r="B395" s="214" t="s">
        <v>170</v>
      </c>
      <c r="C395" s="214" t="s">
        <v>830</v>
      </c>
      <c r="D395" s="214" t="s">
        <v>176</v>
      </c>
      <c r="E395" s="214" t="s">
        <v>2751</v>
      </c>
      <c r="F395" s="268" t="s">
        <v>3058</v>
      </c>
      <c r="G395" s="214" t="s">
        <v>3059</v>
      </c>
      <c r="H395" s="248" t="s">
        <v>174</v>
      </c>
      <c r="I395" s="225">
        <v>2</v>
      </c>
      <c r="J395" s="214" t="s">
        <v>184</v>
      </c>
      <c r="K395" s="221" t="s"/>
      <c r="L395" s="221" t="s"/>
      <c r="M395" s="214" t="s">
        <v>176</v>
      </c>
      <c r="N395" s="214" t="s">
        <v>177</v>
      </c>
      <c r="O395" s="214" t="s">
        <v>2041</v>
      </c>
      <c r="P395" s="213" t="s"/>
      <c r="Q395" s="95" t="s">
        <v>3060</v>
      </c>
      <c r="R395" s="221" t="s"/>
      <c r="S395" s="221" t="s"/>
      <c r="T395" s="213" t="s">
        <v>3060</v>
      </c>
      <c r="U395" s="213" t="s">
        <v>3060</v>
      </c>
      <c r="V395" s="213" t="s">
        <v>3060</v>
      </c>
      <c r="W395" s="221" t="s"/>
      <c r="X395" s="221" t="s"/>
      <c r="Y395" s="221" t="s"/>
    </row>
    <row r="396" spans="1:25" s="14" ht="15" customHeight="true">
      <c r="A396" s="230" t="s"/>
      <c r="B396" s="214" t="s">
        <v>170</v>
      </c>
      <c r="C396" s="214" t="s">
        <v>830</v>
      </c>
      <c r="D396" s="214" t="s">
        <v>176</v>
      </c>
      <c r="E396" s="214" t="s">
        <v>2751</v>
      </c>
      <c r="F396" s="268" t="s">
        <v>3061</v>
      </c>
      <c r="G396" s="214" t="s">
        <v>3062</v>
      </c>
      <c r="H396" s="248" t="s">
        <v>174</v>
      </c>
      <c r="I396" s="225">
        <v>2</v>
      </c>
      <c r="J396" s="214" t="s">
        <v>184</v>
      </c>
      <c r="K396" s="221" t="s"/>
      <c r="L396" s="221" t="s"/>
      <c r="M396" s="214" t="s">
        <v>176</v>
      </c>
      <c r="N396" s="214" t="s">
        <v>177</v>
      </c>
      <c r="O396" s="214" t="s">
        <v>2041</v>
      </c>
      <c r="P396" s="213" t="s"/>
      <c r="Q396" s="95" t="s">
        <v>3063</v>
      </c>
      <c r="R396" s="221" t="s"/>
      <c r="S396" s="221" t="s"/>
      <c r="T396" s="213" t="s">
        <v>3063</v>
      </c>
      <c r="U396" s="213" t="s">
        <v>3063</v>
      </c>
      <c r="V396" s="213" t="s">
        <v>3063</v>
      </c>
      <c r="W396" s="221" t="s"/>
      <c r="X396" s="221" t="s"/>
      <c r="Y396" s="221" t="s"/>
    </row>
    <row r="397" spans="1:25" s="14" ht="15" customHeight="true">
      <c r="A397" s="230" t="s"/>
      <c r="B397" s="214" t="s">
        <v>170</v>
      </c>
      <c r="C397" s="214" t="s">
        <v>830</v>
      </c>
      <c r="D397" s="214" t="s">
        <v>176</v>
      </c>
      <c r="E397" s="214" t="s">
        <v>2751</v>
      </c>
      <c r="F397" s="268" t="s">
        <v>3064</v>
      </c>
      <c r="G397" s="214" t="s">
        <v>3065</v>
      </c>
      <c r="H397" s="248" t="s">
        <v>174</v>
      </c>
      <c r="I397" s="225">
        <v>2</v>
      </c>
      <c r="J397" s="214" t="s">
        <v>184</v>
      </c>
      <c r="K397" s="221" t="s"/>
      <c r="L397" s="221" t="s"/>
      <c r="M397" s="214" t="s">
        <v>176</v>
      </c>
      <c r="N397" s="214" t="s">
        <v>177</v>
      </c>
      <c r="O397" s="214" t="s">
        <v>2041</v>
      </c>
      <c r="P397" s="213" t="s"/>
      <c r="Q397" s="95" t="s">
        <v>3066</v>
      </c>
      <c r="R397" s="221" t="s"/>
      <c r="S397" s="221" t="s"/>
      <c r="T397" s="213" t="s">
        <v>3066</v>
      </c>
      <c r="U397" s="213" t="s">
        <v>3066</v>
      </c>
      <c r="V397" s="213" t="s">
        <v>3066</v>
      </c>
      <c r="W397" s="221" t="s"/>
      <c r="X397" s="221" t="s"/>
      <c r="Y397" s="221" t="s"/>
    </row>
    <row r="398" spans="1:25" s="14" ht="15" customHeight="true">
      <c r="A398" s="230" t="s"/>
      <c r="B398" s="214" t="s">
        <v>170</v>
      </c>
      <c r="C398" s="214" t="s">
        <v>830</v>
      </c>
      <c r="D398" s="214" t="s">
        <v>176</v>
      </c>
      <c r="E398" s="214" t="s">
        <v>2751</v>
      </c>
      <c r="F398" s="268" t="s">
        <v>3067</v>
      </c>
      <c r="G398" s="214" t="s">
        <v>3068</v>
      </c>
      <c r="H398" s="248" t="s">
        <v>174</v>
      </c>
      <c r="I398" s="225">
        <v>2</v>
      </c>
      <c r="J398" s="214" t="s">
        <v>184</v>
      </c>
      <c r="K398" s="221" t="s"/>
      <c r="L398" s="221" t="s"/>
      <c r="M398" s="214" t="s">
        <v>176</v>
      </c>
      <c r="N398" s="214" t="s">
        <v>177</v>
      </c>
      <c r="O398" s="214" t="s">
        <v>2041</v>
      </c>
      <c r="P398" s="213" t="s"/>
      <c r="Q398" s="95" t="s">
        <v>3069</v>
      </c>
      <c r="R398" s="221" t="s"/>
      <c r="S398" s="221" t="s"/>
      <c r="T398" s="213" t="s">
        <v>3069</v>
      </c>
      <c r="U398" s="213" t="s">
        <v>3069</v>
      </c>
      <c r="V398" s="213" t="s">
        <v>3069</v>
      </c>
      <c r="W398" s="221" t="s"/>
      <c r="X398" s="221" t="s"/>
      <c r="Y398" s="221" t="s"/>
    </row>
    <row r="399" spans="1:25" s="14" ht="15" customHeight="true">
      <c r="A399" s="230" t="s"/>
      <c r="B399" s="214" t="s">
        <v>170</v>
      </c>
      <c r="C399" s="214" t="s">
        <v>830</v>
      </c>
      <c r="D399" s="214" t="s">
        <v>176</v>
      </c>
      <c r="E399" s="214" t="s">
        <v>2751</v>
      </c>
      <c r="F399" s="268" t="s">
        <v>3070</v>
      </c>
      <c r="G399" s="214" t="s">
        <v>3071</v>
      </c>
      <c r="H399" s="248" t="s">
        <v>174</v>
      </c>
      <c r="I399" s="225">
        <v>2</v>
      </c>
      <c r="J399" s="214" t="s">
        <v>184</v>
      </c>
      <c r="K399" s="221" t="s"/>
      <c r="L399" s="221" t="s"/>
      <c r="M399" s="214" t="s">
        <v>176</v>
      </c>
      <c r="N399" s="214" t="s">
        <v>177</v>
      </c>
      <c r="O399" s="214" t="s">
        <v>2041</v>
      </c>
      <c r="P399" s="213" t="s"/>
      <c r="Q399" s="95" t="s">
        <v>3072</v>
      </c>
      <c r="R399" s="221" t="s"/>
      <c r="S399" s="221" t="s"/>
      <c r="T399" s="213" t="s">
        <v>3072</v>
      </c>
      <c r="U399" s="213" t="s">
        <v>3072</v>
      </c>
      <c r="V399" s="213" t="s">
        <v>3072</v>
      </c>
      <c r="W399" s="221" t="s"/>
      <c r="X399" s="221" t="s"/>
      <c r="Y399" s="221" t="s"/>
    </row>
    <row r="400" spans="1:25" s="14" ht="15" customHeight="true">
      <c r="A400" s="230" t="s"/>
      <c r="B400" s="214" t="s">
        <v>170</v>
      </c>
      <c r="C400" s="214" t="s">
        <v>830</v>
      </c>
      <c r="D400" s="214" t="s">
        <v>176</v>
      </c>
      <c r="E400" s="214" t="s">
        <v>2751</v>
      </c>
      <c r="F400" s="268" t="s">
        <v>3073</v>
      </c>
      <c r="G400" s="214" t="s">
        <v>3074</v>
      </c>
      <c r="H400" s="248" t="s">
        <v>174</v>
      </c>
      <c r="I400" s="225">
        <v>2</v>
      </c>
      <c r="J400" s="214" t="s">
        <v>184</v>
      </c>
      <c r="K400" s="221" t="s"/>
      <c r="L400" s="221" t="s"/>
      <c r="M400" s="214" t="s">
        <v>176</v>
      </c>
      <c r="N400" s="214" t="s">
        <v>177</v>
      </c>
      <c r="O400" s="214" t="s">
        <v>2041</v>
      </c>
      <c r="P400" s="213" t="s"/>
      <c r="Q400" s="95" t="s">
        <v>3075</v>
      </c>
      <c r="R400" s="221" t="s"/>
      <c r="S400" s="221" t="s"/>
      <c r="T400" s="213" t="s">
        <v>3075</v>
      </c>
      <c r="U400" s="213" t="s">
        <v>3075</v>
      </c>
      <c r="V400" s="213" t="s">
        <v>3075</v>
      </c>
      <c r="W400" s="221" t="s"/>
      <c r="X400" s="221" t="s"/>
      <c r="Y400" s="221" t="s"/>
    </row>
    <row r="401" spans="1:25" s="14" ht="15" customHeight="true">
      <c r="A401" s="230" t="s"/>
      <c r="B401" s="214" t="s">
        <v>170</v>
      </c>
      <c r="C401" s="214" t="s">
        <v>830</v>
      </c>
      <c r="D401" s="214" t="s">
        <v>176</v>
      </c>
      <c r="E401" s="214" t="s">
        <v>2751</v>
      </c>
      <c r="F401" s="268" t="s">
        <v>3076</v>
      </c>
      <c r="G401" s="214" t="s">
        <v>3077</v>
      </c>
      <c r="H401" s="248" t="s">
        <v>174</v>
      </c>
      <c r="I401" s="225">
        <v>2</v>
      </c>
      <c r="J401" s="214" t="s">
        <v>184</v>
      </c>
      <c r="K401" s="221" t="s"/>
      <c r="L401" s="221" t="s"/>
      <c r="M401" s="214" t="s">
        <v>176</v>
      </c>
      <c r="N401" s="214" t="s">
        <v>177</v>
      </c>
      <c r="O401" s="214" t="s">
        <v>2041</v>
      </c>
      <c r="P401" s="213" t="s"/>
      <c r="Q401" s="95" t="s">
        <v>3078</v>
      </c>
      <c r="R401" s="221" t="s"/>
      <c r="S401" s="221" t="s"/>
      <c r="T401" s="213" t="s">
        <v>3078</v>
      </c>
      <c r="U401" s="213" t="s">
        <v>3078</v>
      </c>
      <c r="V401" s="213" t="s">
        <v>3078</v>
      </c>
      <c r="W401" s="221" t="s"/>
      <c r="X401" s="221" t="s"/>
      <c r="Y401" s="221" t="s"/>
    </row>
    <row r="402" spans="1:25" s="14" ht="15" customHeight="true">
      <c r="A402" s="230" t="s"/>
      <c r="B402" s="214" t="s">
        <v>170</v>
      </c>
      <c r="C402" s="214" t="s">
        <v>830</v>
      </c>
      <c r="D402" s="214" t="s">
        <v>176</v>
      </c>
      <c r="E402" s="214" t="s">
        <v>2751</v>
      </c>
      <c r="F402" s="268" t="s">
        <v>3079</v>
      </c>
      <c r="G402" s="214" t="s">
        <v>3080</v>
      </c>
      <c r="H402" s="248" t="s">
        <v>174</v>
      </c>
      <c r="I402" s="225">
        <v>2</v>
      </c>
      <c r="J402" s="214" t="s">
        <v>184</v>
      </c>
      <c r="K402" s="221" t="s"/>
      <c r="L402" s="221" t="s"/>
      <c r="M402" s="214" t="s">
        <v>176</v>
      </c>
      <c r="N402" s="214" t="s">
        <v>177</v>
      </c>
      <c r="O402" s="214" t="s">
        <v>2041</v>
      </c>
      <c r="P402" s="213" t="s"/>
      <c r="Q402" s="95" t="s">
        <v>3081</v>
      </c>
      <c r="R402" s="221" t="s"/>
      <c r="S402" s="221" t="s"/>
      <c r="T402" s="213" t="s">
        <v>3081</v>
      </c>
      <c r="U402" s="213" t="s">
        <v>3081</v>
      </c>
      <c r="V402" s="213" t="s">
        <v>3081</v>
      </c>
      <c r="W402" s="221" t="s"/>
      <c r="X402" s="221" t="s"/>
      <c r="Y402" s="221" t="s"/>
    </row>
    <row r="403" spans="1:25" s="14" ht="15" customHeight="true">
      <c r="A403" s="230" t="s"/>
      <c r="B403" s="214" t="s">
        <v>170</v>
      </c>
      <c r="C403" s="214" t="s">
        <v>830</v>
      </c>
      <c r="D403" s="214" t="s">
        <v>176</v>
      </c>
      <c r="E403" s="214" t="s">
        <v>2751</v>
      </c>
      <c r="F403" s="268" t="s">
        <v>3082</v>
      </c>
      <c r="G403" s="214" t="s">
        <v>3083</v>
      </c>
      <c r="H403" s="248" t="s">
        <v>174</v>
      </c>
      <c r="I403" s="225">
        <v>2</v>
      </c>
      <c r="J403" s="214" t="s">
        <v>184</v>
      </c>
      <c r="K403" s="221" t="s"/>
      <c r="L403" s="221" t="s"/>
      <c r="M403" s="214" t="s">
        <v>176</v>
      </c>
      <c r="N403" s="214" t="s">
        <v>177</v>
      </c>
      <c r="O403" s="214" t="s">
        <v>2041</v>
      </c>
      <c r="P403" s="213" t="s"/>
      <c r="Q403" s="95" t="s">
        <v>3084</v>
      </c>
      <c r="R403" s="221" t="s"/>
      <c r="S403" s="221" t="s"/>
      <c r="T403" s="213" t="s">
        <v>3084</v>
      </c>
      <c r="U403" s="213" t="s">
        <v>3084</v>
      </c>
      <c r="V403" s="213" t="s">
        <v>3084</v>
      </c>
      <c r="W403" s="221" t="s"/>
      <c r="X403" s="221" t="s"/>
      <c r="Y403" s="221" t="s"/>
    </row>
    <row r="404" spans="1:25" s="14" ht="15" customHeight="true">
      <c r="A404" s="230" t="s"/>
      <c r="B404" s="214" t="s">
        <v>170</v>
      </c>
      <c r="C404" s="214" t="s">
        <v>830</v>
      </c>
      <c r="D404" s="214" t="s">
        <v>176</v>
      </c>
      <c r="E404" s="214" t="s">
        <v>2751</v>
      </c>
      <c r="F404" s="268" t="s">
        <v>3085</v>
      </c>
      <c r="G404" s="214" t="s">
        <v>3086</v>
      </c>
      <c r="H404" s="248" t="s">
        <v>174</v>
      </c>
      <c r="I404" s="225">
        <v>2</v>
      </c>
      <c r="J404" s="214" t="s">
        <v>184</v>
      </c>
      <c r="K404" s="221" t="s"/>
      <c r="L404" s="221" t="s"/>
      <c r="M404" s="214" t="s">
        <v>176</v>
      </c>
      <c r="N404" s="214" t="s">
        <v>177</v>
      </c>
      <c r="O404" s="214" t="s">
        <v>2041</v>
      </c>
      <c r="P404" s="213" t="s"/>
      <c r="Q404" s="95" t="s">
        <v>3087</v>
      </c>
      <c r="R404" s="221" t="s"/>
      <c r="S404" s="221" t="s"/>
      <c r="T404" s="213" t="s">
        <v>3087</v>
      </c>
      <c r="U404" s="213" t="s">
        <v>3087</v>
      </c>
      <c r="V404" s="213" t="s">
        <v>3087</v>
      </c>
      <c r="W404" s="221" t="s"/>
      <c r="X404" s="221" t="s"/>
      <c r="Y404" s="221" t="s"/>
    </row>
    <row r="405" spans="1:25" s="14" ht="15" customHeight="true">
      <c r="A405" s="230" t="s"/>
      <c r="B405" s="214" t="s">
        <v>170</v>
      </c>
      <c r="C405" s="214" t="s">
        <v>830</v>
      </c>
      <c r="D405" s="214" t="s">
        <v>176</v>
      </c>
      <c r="E405" s="214" t="s">
        <v>2751</v>
      </c>
      <c r="F405" s="268" t="s">
        <v>3088</v>
      </c>
      <c r="G405" s="214" t="s">
        <v>3089</v>
      </c>
      <c r="H405" s="248" t="s">
        <v>174</v>
      </c>
      <c r="I405" s="225">
        <v>2</v>
      </c>
      <c r="J405" s="214" t="s">
        <v>184</v>
      </c>
      <c r="K405" s="221" t="s"/>
      <c r="L405" s="221" t="s"/>
      <c r="M405" s="214" t="s">
        <v>176</v>
      </c>
      <c r="N405" s="214" t="s">
        <v>177</v>
      </c>
      <c r="O405" s="214" t="s">
        <v>2041</v>
      </c>
      <c r="P405" s="213" t="s"/>
      <c r="Q405" s="95" t="s">
        <v>3090</v>
      </c>
      <c r="R405" s="221" t="s"/>
      <c r="S405" s="221" t="s"/>
      <c r="T405" s="213" t="s">
        <v>3090</v>
      </c>
      <c r="U405" s="213" t="s">
        <v>3090</v>
      </c>
      <c r="V405" s="213" t="s">
        <v>3090</v>
      </c>
      <c r="W405" s="221" t="s"/>
      <c r="X405" s="221" t="s"/>
      <c r="Y405" s="221" t="s"/>
    </row>
    <row r="406" spans="1:25" s="14" ht="15" customHeight="true">
      <c r="A406" s="230" t="s"/>
      <c r="B406" s="214" t="s">
        <v>170</v>
      </c>
      <c r="C406" s="214" t="s">
        <v>830</v>
      </c>
      <c r="D406" s="214" t="s">
        <v>176</v>
      </c>
      <c r="E406" s="214" t="s">
        <v>2751</v>
      </c>
      <c r="F406" s="268" t="s">
        <v>3091</v>
      </c>
      <c r="G406" s="214" t="s">
        <v>3092</v>
      </c>
      <c r="H406" s="248" t="s">
        <v>174</v>
      </c>
      <c r="I406" s="225">
        <v>2</v>
      </c>
      <c r="J406" s="214" t="s">
        <v>184</v>
      </c>
      <c r="K406" s="221" t="s"/>
      <c r="L406" s="221" t="s"/>
      <c r="M406" s="214" t="s">
        <v>176</v>
      </c>
      <c r="N406" s="214" t="s">
        <v>177</v>
      </c>
      <c r="O406" s="214" t="s">
        <v>2041</v>
      </c>
      <c r="P406" s="213" t="s"/>
      <c r="Q406" s="95" t="s">
        <v>3093</v>
      </c>
      <c r="R406" s="221" t="s"/>
      <c r="S406" s="221" t="s"/>
      <c r="T406" s="213" t="s">
        <v>3093</v>
      </c>
      <c r="U406" s="213" t="s">
        <v>3093</v>
      </c>
      <c r="V406" s="213" t="s">
        <v>3093</v>
      </c>
      <c r="W406" s="221" t="s"/>
      <c r="X406" s="221" t="s"/>
      <c r="Y406" s="221" t="s"/>
    </row>
    <row r="407" spans="1:25" s="14" ht="15" customHeight="true">
      <c r="A407" s="230" t="s"/>
      <c r="B407" s="214" t="s">
        <v>170</v>
      </c>
      <c r="C407" s="214" t="s">
        <v>830</v>
      </c>
      <c r="D407" s="214" t="s">
        <v>176</v>
      </c>
      <c r="E407" s="214" t="s">
        <v>2751</v>
      </c>
      <c r="F407" s="268" t="s">
        <v>3094</v>
      </c>
      <c r="G407" s="214" t="s">
        <v>3095</v>
      </c>
      <c r="H407" s="248" t="s">
        <v>174</v>
      </c>
      <c r="I407" s="225">
        <v>2</v>
      </c>
      <c r="J407" s="214" t="s">
        <v>184</v>
      </c>
      <c r="K407" s="221" t="s"/>
      <c r="L407" s="221" t="s"/>
      <c r="M407" s="214" t="s">
        <v>176</v>
      </c>
      <c r="N407" s="214" t="s">
        <v>177</v>
      </c>
      <c r="O407" s="214" t="s">
        <v>2041</v>
      </c>
      <c r="P407" s="213" t="s"/>
      <c r="Q407" s="95" t="s">
        <v>3096</v>
      </c>
      <c r="R407" s="221" t="s"/>
      <c r="S407" s="221" t="s"/>
      <c r="T407" s="213" t="s">
        <v>3096</v>
      </c>
      <c r="U407" s="213" t="s">
        <v>3096</v>
      </c>
      <c r="V407" s="213" t="s">
        <v>3096</v>
      </c>
      <c r="W407" s="221" t="s"/>
      <c r="X407" s="221" t="s"/>
      <c r="Y407" s="221" t="s"/>
    </row>
    <row r="408" spans="1:25" s="14" ht="15" customHeight="true">
      <c r="A408" s="230" t="s"/>
      <c r="B408" s="214" t="s">
        <v>170</v>
      </c>
      <c r="C408" s="214" t="s">
        <v>830</v>
      </c>
      <c r="D408" s="214" t="s">
        <v>176</v>
      </c>
      <c r="E408" s="214" t="s">
        <v>2751</v>
      </c>
      <c r="F408" s="268" t="s">
        <v>3097</v>
      </c>
      <c r="G408" s="214" t="s">
        <v>3098</v>
      </c>
      <c r="H408" s="248" t="s">
        <v>174</v>
      </c>
      <c r="I408" s="225">
        <v>2</v>
      </c>
      <c r="J408" s="214" t="s">
        <v>184</v>
      </c>
      <c r="K408" s="221" t="s"/>
      <c r="L408" s="221" t="s"/>
      <c r="M408" s="214" t="s">
        <v>176</v>
      </c>
      <c r="N408" s="214" t="s">
        <v>177</v>
      </c>
      <c r="O408" s="214" t="s">
        <v>2041</v>
      </c>
      <c r="P408" s="213" t="s"/>
      <c r="Q408" s="95" t="s">
        <v>3099</v>
      </c>
      <c r="R408" s="221" t="s"/>
      <c r="S408" s="221" t="s"/>
      <c r="T408" s="213" t="s">
        <v>3099</v>
      </c>
      <c r="U408" s="213" t="s">
        <v>3099</v>
      </c>
      <c r="V408" s="213" t="s">
        <v>3099</v>
      </c>
      <c r="W408" s="221" t="s"/>
      <c r="X408" s="221" t="s"/>
      <c r="Y408" s="221" t="s"/>
    </row>
    <row r="409" spans="1:25" s="14" ht="15" customHeight="true">
      <c r="A409" s="230" t="s"/>
      <c r="B409" s="214" t="s">
        <v>170</v>
      </c>
      <c r="C409" s="214" t="s">
        <v>830</v>
      </c>
      <c r="D409" s="214" t="s">
        <v>176</v>
      </c>
      <c r="E409" s="214" t="s">
        <v>2751</v>
      </c>
      <c r="F409" s="268" t="s">
        <v>3100</v>
      </c>
      <c r="G409" s="214" t="s">
        <v>3101</v>
      </c>
      <c r="H409" s="248" t="s">
        <v>174</v>
      </c>
      <c r="I409" s="225">
        <v>2</v>
      </c>
      <c r="J409" s="214" t="s">
        <v>184</v>
      </c>
      <c r="K409" s="221" t="s"/>
      <c r="L409" s="221" t="s"/>
      <c r="M409" s="214" t="s">
        <v>176</v>
      </c>
      <c r="N409" s="214" t="s">
        <v>177</v>
      </c>
      <c r="O409" s="214" t="s">
        <v>2041</v>
      </c>
      <c r="P409" s="213" t="s"/>
      <c r="Q409" s="95" t="s">
        <v>3102</v>
      </c>
      <c r="R409" s="221" t="s"/>
      <c r="S409" s="221" t="s"/>
      <c r="T409" s="213" t="s">
        <v>3102</v>
      </c>
      <c r="U409" s="213" t="s">
        <v>3102</v>
      </c>
      <c r="V409" s="213" t="s">
        <v>3102</v>
      </c>
      <c r="W409" s="221" t="s"/>
      <c r="X409" s="221" t="s"/>
      <c r="Y409" s="221" t="s"/>
    </row>
    <row r="410" spans="1:25" s="14" ht="15" customHeight="true">
      <c r="A410" s="230" t="s"/>
      <c r="B410" s="214" t="s">
        <v>170</v>
      </c>
      <c r="C410" s="214" t="s">
        <v>830</v>
      </c>
      <c r="D410" s="214" t="s">
        <v>176</v>
      </c>
      <c r="E410" s="214" t="s">
        <v>2751</v>
      </c>
      <c r="F410" s="268" t="s">
        <v>3103</v>
      </c>
      <c r="G410" s="214" t="s">
        <v>3104</v>
      </c>
      <c r="H410" s="248" t="s">
        <v>174</v>
      </c>
      <c r="I410" s="225">
        <v>2</v>
      </c>
      <c r="J410" s="214" t="s">
        <v>184</v>
      </c>
      <c r="K410" s="221" t="s"/>
      <c r="L410" s="221" t="s"/>
      <c r="M410" s="214" t="s">
        <v>176</v>
      </c>
      <c r="N410" s="214" t="s">
        <v>177</v>
      </c>
      <c r="O410" s="214" t="s">
        <v>2041</v>
      </c>
      <c r="P410" s="213" t="s"/>
      <c r="Q410" s="95" t="s">
        <v>3105</v>
      </c>
      <c r="R410" s="221" t="s"/>
      <c r="S410" s="221" t="s"/>
      <c r="T410" s="213" t="s">
        <v>3105</v>
      </c>
      <c r="U410" s="213" t="s">
        <v>3105</v>
      </c>
      <c r="V410" s="213" t="s">
        <v>3105</v>
      </c>
      <c r="W410" s="221" t="s"/>
      <c r="X410" s="221" t="s"/>
      <c r="Y410" s="221" t="s"/>
    </row>
    <row r="411" spans="1:25" s="14" ht="15" customHeight="true">
      <c r="A411" s="230" t="s"/>
      <c r="B411" s="214" t="s">
        <v>170</v>
      </c>
      <c r="C411" s="214" t="s">
        <v>830</v>
      </c>
      <c r="D411" s="214" t="s">
        <v>176</v>
      </c>
      <c r="E411" s="214" t="s">
        <v>2751</v>
      </c>
      <c r="F411" s="268" t="s">
        <v>3106</v>
      </c>
      <c r="G411" s="214" t="s">
        <v>3107</v>
      </c>
      <c r="H411" s="248" t="s">
        <v>174</v>
      </c>
      <c r="I411" s="225">
        <v>2</v>
      </c>
      <c r="J411" s="214" t="s">
        <v>184</v>
      </c>
      <c r="K411" s="221" t="s"/>
      <c r="L411" s="221" t="s"/>
      <c r="M411" s="214" t="s">
        <v>176</v>
      </c>
      <c r="N411" s="214" t="s">
        <v>177</v>
      </c>
      <c r="O411" s="214" t="s">
        <v>2041</v>
      </c>
      <c r="P411" s="213" t="s"/>
      <c r="Q411" s="95" t="s">
        <v>3108</v>
      </c>
      <c r="R411" s="221" t="s"/>
      <c r="S411" s="221" t="s"/>
      <c r="T411" s="213" t="s">
        <v>3108</v>
      </c>
      <c r="U411" s="213" t="s">
        <v>3108</v>
      </c>
      <c r="V411" s="213" t="s">
        <v>3108</v>
      </c>
      <c r="W411" s="221" t="s"/>
      <c r="X411" s="221" t="s"/>
      <c r="Y411" s="221" t="s"/>
    </row>
    <row r="412" spans="1:25" s="14" ht="15" customHeight="true">
      <c r="A412" s="230" t="s"/>
      <c r="B412" s="214" t="s">
        <v>170</v>
      </c>
      <c r="C412" s="214" t="s">
        <v>830</v>
      </c>
      <c r="D412" s="214" t="s">
        <v>176</v>
      </c>
      <c r="E412" s="214" t="s">
        <v>2751</v>
      </c>
      <c r="F412" s="268" t="s">
        <v>3109</v>
      </c>
      <c r="G412" s="214" t="s">
        <v>3110</v>
      </c>
      <c r="H412" s="248" t="s">
        <v>174</v>
      </c>
      <c r="I412" s="225">
        <v>2</v>
      </c>
      <c r="J412" s="214" t="s">
        <v>184</v>
      </c>
      <c r="K412" s="221" t="s"/>
      <c r="L412" s="221" t="s"/>
      <c r="M412" s="214" t="s">
        <v>176</v>
      </c>
      <c r="N412" s="214" t="s">
        <v>177</v>
      </c>
      <c r="O412" s="214" t="s">
        <v>2041</v>
      </c>
      <c r="P412" s="213" t="s"/>
      <c r="Q412" s="95" t="s">
        <v>3111</v>
      </c>
      <c r="R412" s="221" t="s"/>
      <c r="S412" s="221" t="s"/>
      <c r="T412" s="213" t="s">
        <v>3111</v>
      </c>
      <c r="U412" s="213" t="s">
        <v>3111</v>
      </c>
      <c r="V412" s="213" t="s">
        <v>3111</v>
      </c>
      <c r="W412" s="221" t="s"/>
      <c r="X412" s="221" t="s"/>
      <c r="Y412" s="221" t="s"/>
    </row>
    <row r="413" spans="1:25" s="14" ht="15" customHeight="true">
      <c r="A413" s="230" t="s"/>
      <c r="B413" s="214" t="s">
        <v>170</v>
      </c>
      <c r="C413" s="214" t="s">
        <v>830</v>
      </c>
      <c r="D413" s="214" t="s">
        <v>176</v>
      </c>
      <c r="E413" s="214" t="s">
        <v>2751</v>
      </c>
      <c r="F413" s="268" t="s">
        <v>3112</v>
      </c>
      <c r="G413" s="214" t="s">
        <v>3113</v>
      </c>
      <c r="H413" s="248" t="s">
        <v>174</v>
      </c>
      <c r="I413" s="225">
        <v>2</v>
      </c>
      <c r="J413" s="214" t="s">
        <v>184</v>
      </c>
      <c r="K413" s="221" t="s"/>
      <c r="L413" s="221" t="s"/>
      <c r="M413" s="214" t="s">
        <v>176</v>
      </c>
      <c r="N413" s="214" t="s">
        <v>177</v>
      </c>
      <c r="O413" s="214" t="s">
        <v>2041</v>
      </c>
      <c r="P413" s="213" t="s"/>
      <c r="Q413" s="95" t="s">
        <v>3114</v>
      </c>
      <c r="R413" s="221" t="s"/>
      <c r="S413" s="221" t="s"/>
      <c r="T413" s="213" t="s">
        <v>3114</v>
      </c>
      <c r="U413" s="213" t="s">
        <v>3114</v>
      </c>
      <c r="V413" s="213" t="s">
        <v>3114</v>
      </c>
      <c r="W413" s="221" t="s"/>
      <c r="X413" s="221" t="s"/>
      <c r="Y413" s="221" t="s"/>
    </row>
    <row r="414" spans="1:25" s="14" ht="15" customHeight="true">
      <c r="A414" s="230" t="s"/>
      <c r="B414" s="214" t="s">
        <v>170</v>
      </c>
      <c r="C414" s="214" t="s">
        <v>830</v>
      </c>
      <c r="D414" s="214" t="s">
        <v>176</v>
      </c>
      <c r="E414" s="214" t="s">
        <v>2751</v>
      </c>
      <c r="F414" s="268" t="s">
        <v>3115</v>
      </c>
      <c r="G414" s="214" t="s">
        <v>3116</v>
      </c>
      <c r="H414" s="248" t="s">
        <v>174</v>
      </c>
      <c r="I414" s="225">
        <v>2</v>
      </c>
      <c r="J414" s="214" t="s">
        <v>184</v>
      </c>
      <c r="K414" s="221" t="s"/>
      <c r="L414" s="221" t="s"/>
      <c r="M414" s="214" t="s">
        <v>176</v>
      </c>
      <c r="N414" s="214" t="s">
        <v>177</v>
      </c>
      <c r="O414" s="214" t="s">
        <v>2041</v>
      </c>
      <c r="P414" s="213" t="s"/>
      <c r="Q414" s="95" t="s">
        <v>3117</v>
      </c>
      <c r="R414" s="221" t="s"/>
      <c r="S414" s="221" t="s"/>
      <c r="T414" s="213" t="s">
        <v>3117</v>
      </c>
      <c r="U414" s="213" t="s">
        <v>3117</v>
      </c>
      <c r="V414" s="213" t="s">
        <v>3117</v>
      </c>
      <c r="W414" s="221" t="s"/>
      <c r="X414" s="221" t="s"/>
      <c r="Y414" s="221" t="s"/>
    </row>
    <row r="415" spans="1:25" s="14" ht="15" customHeight="true">
      <c r="A415" s="230" t="s"/>
      <c r="B415" s="214" t="s">
        <v>170</v>
      </c>
      <c r="C415" s="214" t="s">
        <v>830</v>
      </c>
      <c r="D415" s="214" t="s">
        <v>176</v>
      </c>
      <c r="E415" s="214" t="s">
        <v>2751</v>
      </c>
      <c r="F415" s="268" t="s">
        <v>3118</v>
      </c>
      <c r="G415" s="214" t="s">
        <v>3119</v>
      </c>
      <c r="H415" s="248" t="s">
        <v>174</v>
      </c>
      <c r="I415" s="225">
        <v>2</v>
      </c>
      <c r="J415" s="214" t="s">
        <v>184</v>
      </c>
      <c r="K415" s="221" t="s"/>
      <c r="L415" s="221" t="s"/>
      <c r="M415" s="214" t="s">
        <v>176</v>
      </c>
      <c r="N415" s="214" t="s">
        <v>177</v>
      </c>
      <c r="O415" s="214" t="s">
        <v>2041</v>
      </c>
      <c r="P415" s="214" t="s"/>
      <c r="Q415" s="225" t="s">
        <v>3120</v>
      </c>
      <c r="R415" s="221" t="s"/>
      <c r="S415" s="221" t="s"/>
      <c r="T415" s="214" t="s">
        <v>3120</v>
      </c>
      <c r="U415" s="214" t="s">
        <v>3120</v>
      </c>
      <c r="V415" s="214" t="s">
        <v>3120</v>
      </c>
      <c r="W415" s="221" t="s"/>
      <c r="X415" s="221" t="s"/>
      <c r="Y415" s="221" t="s"/>
    </row>
    <row r="416" spans="1:25" s="14" ht="15" customHeight="true">
      <c r="A416" s="230" t="s"/>
      <c r="B416" s="214" t="s">
        <v>170</v>
      </c>
      <c r="C416" s="214" t="s">
        <v>830</v>
      </c>
      <c r="D416" s="214" t="s">
        <v>176</v>
      </c>
      <c r="E416" s="214" t="s">
        <v>2751</v>
      </c>
      <c r="F416" s="268" t="s">
        <v>3121</v>
      </c>
      <c r="G416" s="214" t="s">
        <v>3122</v>
      </c>
      <c r="H416" s="248" t="s">
        <v>174</v>
      </c>
      <c r="I416" s="225">
        <v>2</v>
      </c>
      <c r="J416" s="214" t="s">
        <v>184</v>
      </c>
      <c r="K416" s="221" t="s"/>
      <c r="L416" s="221" t="s"/>
      <c r="M416" s="214" t="s">
        <v>176</v>
      </c>
      <c r="N416" s="214" t="s">
        <v>177</v>
      </c>
      <c r="O416" s="214" t="s">
        <v>2041</v>
      </c>
      <c r="P416" s="214" t="s"/>
      <c r="Q416" s="225" t="s">
        <v>3123</v>
      </c>
      <c r="R416" s="221" t="s"/>
      <c r="S416" s="221" t="s"/>
      <c r="T416" s="214" t="s">
        <v>3123</v>
      </c>
      <c r="U416" s="214" t="s">
        <v>3123</v>
      </c>
      <c r="V416" s="214" t="s">
        <v>3123</v>
      </c>
      <c r="W416" s="221" t="s"/>
      <c r="X416" s="221" t="s"/>
      <c r="Y416" s="221" t="s"/>
    </row>
    <row r="417" spans="1:25" s="14" ht="15" customHeight="true">
      <c r="A417" s="230" t="s"/>
      <c r="B417" s="214" t="s">
        <v>170</v>
      </c>
      <c r="C417" s="214" t="s">
        <v>830</v>
      </c>
      <c r="D417" s="214" t="s">
        <v>176</v>
      </c>
      <c r="E417" s="214" t="s">
        <v>2751</v>
      </c>
      <c r="F417" s="268" t="s">
        <v>3124</v>
      </c>
      <c r="G417" s="214" t="s">
        <v>3125</v>
      </c>
      <c r="H417" s="248" t="s">
        <v>174</v>
      </c>
      <c r="I417" s="225">
        <v>2</v>
      </c>
      <c r="J417" s="214" t="s">
        <v>184</v>
      </c>
      <c r="K417" s="221" t="s"/>
      <c r="L417" s="221" t="s"/>
      <c r="M417" s="214" t="s">
        <v>176</v>
      </c>
      <c r="N417" s="214" t="s">
        <v>177</v>
      </c>
      <c r="O417" s="214" t="s">
        <v>2041</v>
      </c>
      <c r="P417" s="214" t="s"/>
      <c r="Q417" s="225" t="s">
        <v>3126</v>
      </c>
      <c r="R417" s="221" t="s"/>
      <c r="S417" s="221" t="s"/>
      <c r="T417" s="214" t="s">
        <v>3126</v>
      </c>
      <c r="U417" s="214" t="s">
        <v>3126</v>
      </c>
      <c r="V417" s="214" t="s">
        <v>3126</v>
      </c>
      <c r="W417" s="221" t="s"/>
      <c r="X417" s="221" t="s"/>
      <c r="Y417" s="221" t="s"/>
    </row>
    <row r="418" spans="1:25" s="14" ht="15" customHeight="true">
      <c r="A418" s="230" t="s"/>
      <c r="B418" s="214" t="s">
        <v>170</v>
      </c>
      <c r="C418" s="214" t="s">
        <v>830</v>
      </c>
      <c r="D418" s="214" t="s">
        <v>176</v>
      </c>
      <c r="E418" s="214" t="s">
        <v>2751</v>
      </c>
      <c r="F418" s="268" t="s">
        <v>3127</v>
      </c>
      <c r="G418" s="214" t="s">
        <v>3128</v>
      </c>
      <c r="H418" s="248" t="s">
        <v>174</v>
      </c>
      <c r="I418" s="225">
        <v>2</v>
      </c>
      <c r="J418" s="214" t="s">
        <v>184</v>
      </c>
      <c r="K418" s="221" t="s"/>
      <c r="L418" s="221" t="s"/>
      <c r="M418" s="214" t="s">
        <v>176</v>
      </c>
      <c r="N418" s="214" t="s">
        <v>177</v>
      </c>
      <c r="O418" s="214" t="s">
        <v>2041</v>
      </c>
      <c r="P418" s="214" t="s"/>
      <c r="Q418" s="225" t="s">
        <v>3129</v>
      </c>
      <c r="R418" s="221" t="s"/>
      <c r="S418" s="221" t="s"/>
      <c r="T418" s="214" t="s">
        <v>3129</v>
      </c>
      <c r="U418" s="214" t="s">
        <v>3129</v>
      </c>
      <c r="V418" s="214" t="s">
        <v>3129</v>
      </c>
      <c r="W418" s="221" t="s"/>
      <c r="X418" s="221" t="s"/>
      <c r="Y418" s="221" t="s"/>
    </row>
    <row r="419" spans="1:25" s="14" ht="15" customHeight="true">
      <c r="A419" s="230" t="s"/>
      <c r="B419" s="214" t="s">
        <v>170</v>
      </c>
      <c r="C419" s="214" t="s">
        <v>830</v>
      </c>
      <c r="D419" s="214" t="s">
        <v>176</v>
      </c>
      <c r="E419" s="214" t="s">
        <v>2751</v>
      </c>
      <c r="F419" s="268" t="s">
        <v>3130</v>
      </c>
      <c r="G419" s="214" t="s">
        <v>3131</v>
      </c>
      <c r="H419" s="248" t="s">
        <v>174</v>
      </c>
      <c r="I419" s="225">
        <v>2</v>
      </c>
      <c r="J419" s="214" t="s">
        <v>184</v>
      </c>
      <c r="K419" s="221" t="s"/>
      <c r="L419" s="221" t="s"/>
      <c r="M419" s="214" t="s">
        <v>176</v>
      </c>
      <c r="N419" s="214" t="s">
        <v>177</v>
      </c>
      <c r="O419" s="214" t="s">
        <v>2041</v>
      </c>
      <c r="P419" s="214" t="s"/>
      <c r="Q419" s="225" t="s">
        <v>3132</v>
      </c>
      <c r="R419" s="221" t="s"/>
      <c r="S419" s="221" t="s"/>
      <c r="T419" s="214" t="s">
        <v>3132</v>
      </c>
      <c r="U419" s="214" t="s">
        <v>3132</v>
      </c>
      <c r="V419" s="214" t="s">
        <v>3132</v>
      </c>
      <c r="W419" s="221" t="s"/>
      <c r="X419" s="221" t="s"/>
      <c r="Y419" s="221" t="s"/>
    </row>
    <row r="420" spans="1:25" s="14" ht="15" customHeight="true">
      <c r="A420" s="230" t="s"/>
      <c r="B420" s="214" t="s">
        <v>170</v>
      </c>
      <c r="C420" s="214" t="s">
        <v>830</v>
      </c>
      <c r="D420" s="214" t="s">
        <v>176</v>
      </c>
      <c r="E420" s="214" t="s">
        <v>2751</v>
      </c>
      <c r="F420" s="268" t="s">
        <v>3133</v>
      </c>
      <c r="G420" s="214" t="s">
        <v>3134</v>
      </c>
      <c r="H420" s="248" t="s">
        <v>174</v>
      </c>
      <c r="I420" s="225">
        <v>2</v>
      </c>
      <c r="J420" s="214" t="s">
        <v>184</v>
      </c>
      <c r="K420" s="221" t="s"/>
      <c r="L420" s="221" t="s"/>
      <c r="M420" s="214" t="s">
        <v>176</v>
      </c>
      <c r="N420" s="214" t="s">
        <v>177</v>
      </c>
      <c r="O420" s="214" t="s">
        <v>2041</v>
      </c>
      <c r="P420" s="214" t="s"/>
      <c r="Q420" s="225" t="s">
        <v>3135</v>
      </c>
      <c r="R420" s="221" t="s"/>
      <c r="S420" s="221" t="s"/>
      <c r="T420" s="214" t="s">
        <v>3135</v>
      </c>
      <c r="U420" s="214" t="s">
        <v>3135</v>
      </c>
      <c r="V420" s="214" t="s">
        <v>3135</v>
      </c>
      <c r="W420" s="221" t="s"/>
      <c r="X420" s="221" t="s"/>
      <c r="Y420" s="221" t="s"/>
    </row>
    <row r="421" spans="1:25" s="14" ht="15" customHeight="true">
      <c r="A421" s="230" t="s"/>
      <c r="B421" s="214" t="s">
        <v>170</v>
      </c>
      <c r="C421" s="214" t="s">
        <v>830</v>
      </c>
      <c r="D421" s="214" t="s">
        <v>176</v>
      </c>
      <c r="E421" s="214" t="s">
        <v>2751</v>
      </c>
      <c r="F421" s="268" t="s">
        <v>3136</v>
      </c>
      <c r="G421" s="214" t="s">
        <v>3137</v>
      </c>
      <c r="H421" s="248" t="s">
        <v>174</v>
      </c>
      <c r="I421" s="225">
        <v>2</v>
      </c>
      <c r="J421" s="214" t="s">
        <v>184</v>
      </c>
      <c r="K421" s="221" t="s"/>
      <c r="L421" s="221" t="s"/>
      <c r="M421" s="214" t="s">
        <v>176</v>
      </c>
      <c r="N421" s="214" t="s">
        <v>177</v>
      </c>
      <c r="O421" s="214" t="s">
        <v>2041</v>
      </c>
      <c r="P421" s="214" t="s"/>
      <c r="Q421" s="225" t="s">
        <v>3138</v>
      </c>
      <c r="R421" s="221" t="s"/>
      <c r="S421" s="221" t="s"/>
      <c r="T421" s="214" t="s">
        <v>3138</v>
      </c>
      <c r="U421" s="214" t="s">
        <v>3138</v>
      </c>
      <c r="V421" s="214" t="s">
        <v>3138</v>
      </c>
      <c r="W421" s="221" t="s"/>
      <c r="X421" s="221" t="s"/>
      <c r="Y421" s="221" t="s"/>
    </row>
    <row r="422" spans="1:25" s="14" ht="15" customHeight="true">
      <c r="A422" s="230" t="s"/>
      <c r="B422" s="214" t="s">
        <v>170</v>
      </c>
      <c r="C422" s="214" t="s">
        <v>830</v>
      </c>
      <c r="D422" s="214" t="s">
        <v>176</v>
      </c>
      <c r="E422" s="214" t="s">
        <v>2751</v>
      </c>
      <c r="F422" s="268" t="s">
        <v>3139</v>
      </c>
      <c r="G422" s="214" t="s">
        <v>3140</v>
      </c>
      <c r="H422" s="248" t="s">
        <v>174</v>
      </c>
      <c r="I422" s="225">
        <v>2</v>
      </c>
      <c r="J422" s="214" t="s">
        <v>184</v>
      </c>
      <c r="K422" s="221" t="s"/>
      <c r="L422" s="221" t="s"/>
      <c r="M422" s="214" t="s">
        <v>176</v>
      </c>
      <c r="N422" s="214" t="s">
        <v>177</v>
      </c>
      <c r="O422" s="214" t="s">
        <v>2041</v>
      </c>
      <c r="P422" s="214" t="s"/>
      <c r="Q422" s="225" t="s">
        <v>3141</v>
      </c>
      <c r="R422" s="221" t="s"/>
      <c r="S422" s="221" t="s"/>
      <c r="T422" s="214" t="s">
        <v>3141</v>
      </c>
      <c r="U422" s="214" t="s">
        <v>3141</v>
      </c>
      <c r="V422" s="214" t="s">
        <v>3141</v>
      </c>
      <c r="W422" s="221" t="s"/>
      <c r="X422" s="221" t="s"/>
      <c r="Y422" s="221" t="s"/>
    </row>
    <row r="423" spans="1:25" s="14" ht="15" customHeight="true">
      <c r="A423" s="230" t="s"/>
      <c r="B423" s="214" t="s">
        <v>170</v>
      </c>
      <c r="C423" s="214" t="s">
        <v>830</v>
      </c>
      <c r="D423" s="214" t="s">
        <v>176</v>
      </c>
      <c r="E423" s="214" t="s">
        <v>2751</v>
      </c>
      <c r="F423" s="268" t="s">
        <v>3142</v>
      </c>
      <c r="G423" s="214" t="s">
        <v>3143</v>
      </c>
      <c r="H423" s="248" t="s">
        <v>174</v>
      </c>
      <c r="I423" s="225">
        <v>2</v>
      </c>
      <c r="J423" s="214" t="s">
        <v>184</v>
      </c>
      <c r="K423" s="221" t="s"/>
      <c r="L423" s="221" t="s"/>
      <c r="M423" s="214" t="s">
        <v>176</v>
      </c>
      <c r="N423" s="214" t="s">
        <v>177</v>
      </c>
      <c r="O423" s="214" t="s">
        <v>2041</v>
      </c>
      <c r="P423" s="214" t="s"/>
      <c r="Q423" s="225" t="s">
        <v>3144</v>
      </c>
      <c r="R423" s="221" t="s"/>
      <c r="S423" s="221" t="s"/>
      <c r="T423" s="214" t="s">
        <v>3144</v>
      </c>
      <c r="U423" s="214" t="s">
        <v>3144</v>
      </c>
      <c r="V423" s="214" t="s">
        <v>3144</v>
      </c>
      <c r="W423" s="221" t="s"/>
      <c r="X423" s="221" t="s"/>
      <c r="Y423" s="221" t="s"/>
    </row>
    <row r="424" spans="1:25" s="14" ht="15" customHeight="true">
      <c r="A424" s="230" t="s"/>
      <c r="B424" s="214" t="s">
        <v>170</v>
      </c>
      <c r="C424" s="214" t="s">
        <v>830</v>
      </c>
      <c r="D424" s="214" t="s">
        <v>176</v>
      </c>
      <c r="E424" s="214" t="s">
        <v>2751</v>
      </c>
      <c r="F424" s="268" t="s">
        <v>3145</v>
      </c>
      <c r="G424" s="214" t="s">
        <v>3146</v>
      </c>
      <c r="H424" s="248" t="s">
        <v>174</v>
      </c>
      <c r="I424" s="225">
        <v>2</v>
      </c>
      <c r="J424" s="214" t="s">
        <v>184</v>
      </c>
      <c r="K424" s="221" t="s"/>
      <c r="L424" s="221" t="s"/>
      <c r="M424" s="214" t="s">
        <v>176</v>
      </c>
      <c r="N424" s="214" t="s">
        <v>177</v>
      </c>
      <c r="O424" s="214" t="s">
        <v>2041</v>
      </c>
      <c r="P424" s="214" t="s"/>
      <c r="Q424" s="225" t="s">
        <v>3147</v>
      </c>
      <c r="R424" s="221" t="s"/>
      <c r="S424" s="221" t="s"/>
      <c r="T424" s="214" t="s">
        <v>3147</v>
      </c>
      <c r="U424" s="214" t="s">
        <v>3147</v>
      </c>
      <c r="V424" s="214" t="s">
        <v>3147</v>
      </c>
      <c r="W424" s="221" t="s"/>
      <c r="X424" s="221" t="s"/>
      <c r="Y424" s="221" t="s"/>
    </row>
    <row r="425" spans="1:25" s="14" ht="15" customHeight="true">
      <c r="A425" s="230" t="s"/>
      <c r="B425" s="214" t="s">
        <v>170</v>
      </c>
      <c r="C425" s="214" t="s">
        <v>830</v>
      </c>
      <c r="D425" s="214" t="s">
        <v>176</v>
      </c>
      <c r="E425" s="214" t="s">
        <v>2751</v>
      </c>
      <c r="F425" s="268" t="s">
        <v>3148</v>
      </c>
      <c r="G425" s="214" t="s">
        <v>3149</v>
      </c>
      <c r="H425" s="248" t="s">
        <v>174</v>
      </c>
      <c r="I425" s="225">
        <v>2</v>
      </c>
      <c r="J425" s="214" t="s">
        <v>184</v>
      </c>
      <c r="K425" s="221" t="s"/>
      <c r="L425" s="221" t="s"/>
      <c r="M425" s="214" t="s">
        <v>176</v>
      </c>
      <c r="N425" s="214" t="s">
        <v>177</v>
      </c>
      <c r="O425" s="214" t="s">
        <v>2041</v>
      </c>
      <c r="P425" s="214" t="s"/>
      <c r="Q425" s="225" t="s">
        <v>3150</v>
      </c>
      <c r="R425" s="221" t="s"/>
      <c r="S425" s="221" t="s"/>
      <c r="T425" s="214" t="s">
        <v>3150</v>
      </c>
      <c r="U425" s="214" t="s">
        <v>3150</v>
      </c>
      <c r="V425" s="214" t="s">
        <v>3150</v>
      </c>
      <c r="W425" s="221" t="s"/>
      <c r="X425" s="221" t="s"/>
      <c r="Y425" s="221" t="s"/>
    </row>
    <row r="426" spans="1:25" s="14" ht="15" customHeight="true">
      <c r="A426" s="230" t="s"/>
      <c r="B426" s="214" t="s">
        <v>170</v>
      </c>
      <c r="C426" s="214" t="s">
        <v>830</v>
      </c>
      <c r="D426" s="214" t="s">
        <v>176</v>
      </c>
      <c r="E426" s="214" t="s">
        <v>2751</v>
      </c>
      <c r="F426" s="268" t="s">
        <v>3151</v>
      </c>
      <c r="G426" s="214" t="s">
        <v>3152</v>
      </c>
      <c r="H426" s="248" t="s">
        <v>174</v>
      </c>
      <c r="I426" s="225">
        <v>2</v>
      </c>
      <c r="J426" s="214" t="s">
        <v>184</v>
      </c>
      <c r="K426" s="221" t="s"/>
      <c r="L426" s="221" t="s"/>
      <c r="M426" s="214" t="s">
        <v>176</v>
      </c>
      <c r="N426" s="214" t="s">
        <v>177</v>
      </c>
      <c r="O426" s="214" t="s">
        <v>2041</v>
      </c>
      <c r="P426" s="214" t="s"/>
      <c r="Q426" s="225" t="s">
        <v>3153</v>
      </c>
      <c r="R426" s="221" t="s"/>
      <c r="S426" s="221" t="s"/>
      <c r="T426" s="214" t="s">
        <v>3153</v>
      </c>
      <c r="U426" s="214" t="s">
        <v>3153</v>
      </c>
      <c r="V426" s="214" t="s">
        <v>3153</v>
      </c>
      <c r="W426" s="221" t="s"/>
      <c r="X426" s="221" t="s"/>
      <c r="Y426" s="221" t="s"/>
    </row>
    <row r="427" spans="1:25" s="14" ht="15" customHeight="true">
      <c r="A427" s="230" t="s"/>
      <c r="B427" s="214" t="s">
        <v>170</v>
      </c>
      <c r="C427" s="214" t="s">
        <v>830</v>
      </c>
      <c r="D427" s="214" t="s">
        <v>176</v>
      </c>
      <c r="E427" s="214" t="s">
        <v>2751</v>
      </c>
      <c r="F427" s="268" t="s">
        <v>3154</v>
      </c>
      <c r="G427" s="214" t="s">
        <v>3155</v>
      </c>
      <c r="H427" s="248" t="s">
        <v>174</v>
      </c>
      <c r="I427" s="225">
        <v>2</v>
      </c>
      <c r="J427" s="214" t="s">
        <v>184</v>
      </c>
      <c r="K427" s="221" t="s"/>
      <c r="L427" s="221" t="s"/>
      <c r="M427" s="214" t="s">
        <v>176</v>
      </c>
      <c r="N427" s="214" t="s">
        <v>177</v>
      </c>
      <c r="O427" s="214" t="s">
        <v>2041</v>
      </c>
      <c r="P427" s="214" t="s"/>
      <c r="Q427" s="225" t="s">
        <v>3156</v>
      </c>
      <c r="R427" s="221" t="s"/>
      <c r="S427" s="221" t="s"/>
      <c r="T427" s="214" t="s">
        <v>3156</v>
      </c>
      <c r="U427" s="214" t="s">
        <v>3156</v>
      </c>
      <c r="V427" s="214" t="s">
        <v>3156</v>
      </c>
      <c r="W427" s="221" t="s"/>
      <c r="X427" s="221" t="s"/>
      <c r="Y427" s="221" t="s"/>
    </row>
    <row r="428" spans="1:25" s="14" ht="15" customHeight="true">
      <c r="A428" s="230" t="s"/>
      <c r="B428" s="214" t="s">
        <v>170</v>
      </c>
      <c r="C428" s="214" t="s">
        <v>830</v>
      </c>
      <c r="D428" s="214" t="s">
        <v>176</v>
      </c>
      <c r="E428" s="214" t="s">
        <v>2751</v>
      </c>
      <c r="F428" s="268" t="s">
        <v>3157</v>
      </c>
      <c r="G428" s="214" t="s">
        <v>3158</v>
      </c>
      <c r="H428" s="248" t="s">
        <v>174</v>
      </c>
      <c r="I428" s="225">
        <v>2</v>
      </c>
      <c r="J428" s="214" t="s">
        <v>184</v>
      </c>
      <c r="K428" s="221" t="s"/>
      <c r="L428" s="221" t="s"/>
      <c r="M428" s="214" t="s">
        <v>176</v>
      </c>
      <c r="N428" s="214" t="s">
        <v>177</v>
      </c>
      <c r="O428" s="214" t="s">
        <v>2041</v>
      </c>
      <c r="P428" s="214" t="s"/>
      <c r="Q428" s="225" t="s">
        <v>3159</v>
      </c>
      <c r="R428" s="221" t="s"/>
      <c r="S428" s="221" t="s"/>
      <c r="T428" s="214" t="s">
        <v>3159</v>
      </c>
      <c r="U428" s="214" t="s">
        <v>3159</v>
      </c>
      <c r="V428" s="214" t="s">
        <v>3159</v>
      </c>
      <c r="W428" s="221" t="s"/>
      <c r="X428" s="221" t="s"/>
      <c r="Y428" s="221" t="s"/>
    </row>
    <row r="429" spans="1:25" s="14" ht="15" customHeight="true">
      <c r="A429" s="230" t="s"/>
      <c r="B429" s="214" t="s">
        <v>170</v>
      </c>
      <c r="C429" s="214" t="s">
        <v>830</v>
      </c>
      <c r="D429" s="214" t="s">
        <v>176</v>
      </c>
      <c r="E429" s="214" t="s">
        <v>2751</v>
      </c>
      <c r="F429" s="268" t="s">
        <v>3160</v>
      </c>
      <c r="G429" s="214" t="s">
        <v>3161</v>
      </c>
      <c r="H429" s="248" t="s">
        <v>174</v>
      </c>
      <c r="I429" s="225">
        <v>2</v>
      </c>
      <c r="J429" s="214" t="s">
        <v>184</v>
      </c>
      <c r="K429" s="221" t="s"/>
      <c r="L429" s="221" t="s"/>
      <c r="M429" s="214" t="s">
        <v>176</v>
      </c>
      <c r="N429" s="214" t="s">
        <v>177</v>
      </c>
      <c r="O429" s="214" t="s">
        <v>2041</v>
      </c>
      <c r="P429" s="214" t="s"/>
      <c r="Q429" s="225" t="s">
        <v>3162</v>
      </c>
      <c r="R429" s="221" t="s"/>
      <c r="S429" s="221" t="s"/>
      <c r="T429" s="214" t="s">
        <v>3162</v>
      </c>
      <c r="U429" s="214" t="s">
        <v>3162</v>
      </c>
      <c r="V429" s="214" t="s">
        <v>3162</v>
      </c>
      <c r="W429" s="221" t="s"/>
      <c r="X429" s="221" t="s"/>
      <c r="Y429" s="221" t="s"/>
    </row>
    <row r="430" spans="1:25" s="14" ht="15" customHeight="true">
      <c r="A430" s="230" t="s"/>
      <c r="B430" s="214" t="s">
        <v>170</v>
      </c>
      <c r="C430" s="214" t="s">
        <v>830</v>
      </c>
      <c r="D430" s="214" t="s">
        <v>176</v>
      </c>
      <c r="E430" s="214" t="s">
        <v>2751</v>
      </c>
      <c r="F430" s="268" t="s">
        <v>3163</v>
      </c>
      <c r="G430" s="214" t="s">
        <v>3164</v>
      </c>
      <c r="H430" s="248" t="s">
        <v>174</v>
      </c>
      <c r="I430" s="225">
        <v>2</v>
      </c>
      <c r="J430" s="214" t="s">
        <v>184</v>
      </c>
      <c r="K430" s="221" t="s"/>
      <c r="L430" s="221" t="s"/>
      <c r="M430" s="214" t="s">
        <v>176</v>
      </c>
      <c r="N430" s="214" t="s">
        <v>177</v>
      </c>
      <c r="O430" s="214" t="s">
        <v>2041</v>
      </c>
      <c r="P430" s="214" t="s"/>
      <c r="Q430" s="225" t="s">
        <v>3165</v>
      </c>
      <c r="R430" s="221" t="s"/>
      <c r="S430" s="221" t="s"/>
      <c r="T430" s="214" t="s">
        <v>3165</v>
      </c>
      <c r="U430" s="214" t="s">
        <v>3165</v>
      </c>
      <c r="V430" s="214" t="s">
        <v>3165</v>
      </c>
      <c r="W430" s="221" t="s"/>
      <c r="X430" s="221" t="s"/>
      <c r="Y430" s="221" t="s"/>
    </row>
    <row r="431" spans="1:25" s="14" ht="15" customHeight="true">
      <c r="A431" s="230" t="s"/>
      <c r="B431" s="214" t="s">
        <v>170</v>
      </c>
      <c r="C431" s="214" t="s">
        <v>830</v>
      </c>
      <c r="D431" s="214" t="s">
        <v>176</v>
      </c>
      <c r="E431" s="214" t="s">
        <v>2751</v>
      </c>
      <c r="F431" s="268" t="s">
        <v>3166</v>
      </c>
      <c r="G431" s="214" t="s">
        <v>3167</v>
      </c>
      <c r="H431" s="248" t="s">
        <v>174</v>
      </c>
      <c r="I431" s="225">
        <v>2</v>
      </c>
      <c r="J431" s="214" t="s">
        <v>184</v>
      </c>
      <c r="K431" s="221" t="s"/>
      <c r="L431" s="221" t="s"/>
      <c r="M431" s="214" t="s">
        <v>176</v>
      </c>
      <c r="N431" s="214" t="s">
        <v>177</v>
      </c>
      <c r="O431" s="214" t="s">
        <v>2041</v>
      </c>
      <c r="P431" s="214" t="s"/>
      <c r="Q431" s="225" t="s">
        <v>3168</v>
      </c>
      <c r="R431" s="221" t="s"/>
      <c r="S431" s="221" t="s"/>
      <c r="T431" s="214" t="s">
        <v>3168</v>
      </c>
      <c r="U431" s="214" t="s">
        <v>3168</v>
      </c>
      <c r="V431" s="214" t="s">
        <v>3168</v>
      </c>
      <c r="W431" s="221" t="s"/>
      <c r="X431" s="221" t="s"/>
      <c r="Y431" s="221" t="s"/>
    </row>
    <row r="432" spans="1:25" s="14" ht="15" customHeight="true">
      <c r="A432" s="230" t="s"/>
      <c r="B432" s="214" t="s">
        <v>170</v>
      </c>
      <c r="C432" s="214" t="s">
        <v>830</v>
      </c>
      <c r="D432" s="214" t="s">
        <v>176</v>
      </c>
      <c r="E432" s="214" t="s">
        <v>2751</v>
      </c>
      <c r="F432" s="268" t="s">
        <v>3169</v>
      </c>
      <c r="G432" s="214" t="s">
        <v>3170</v>
      </c>
      <c r="H432" s="248" t="s">
        <v>174</v>
      </c>
      <c r="I432" s="225">
        <v>2</v>
      </c>
      <c r="J432" s="214" t="s">
        <v>184</v>
      </c>
      <c r="K432" s="221" t="s"/>
      <c r="L432" s="221" t="s"/>
      <c r="M432" s="214" t="s">
        <v>176</v>
      </c>
      <c r="N432" s="214" t="s">
        <v>177</v>
      </c>
      <c r="O432" s="214" t="s">
        <v>2041</v>
      </c>
      <c r="P432" s="214" t="s"/>
      <c r="Q432" s="225" t="s">
        <v>3171</v>
      </c>
      <c r="R432" s="221" t="s"/>
      <c r="S432" s="221" t="s"/>
      <c r="T432" s="214" t="s">
        <v>3171</v>
      </c>
      <c r="U432" s="214" t="s">
        <v>3171</v>
      </c>
      <c r="V432" s="214" t="s">
        <v>3171</v>
      </c>
      <c r="W432" s="221" t="s"/>
      <c r="X432" s="221" t="s"/>
      <c r="Y432" s="221" t="s"/>
    </row>
    <row r="433" spans="1:25" s="14" ht="15" customHeight="true">
      <c r="A433" s="230" t="s"/>
      <c r="B433" s="214" t="s">
        <v>170</v>
      </c>
      <c r="C433" s="214" t="s">
        <v>830</v>
      </c>
      <c r="D433" s="214" t="s">
        <v>176</v>
      </c>
      <c r="E433" s="214" t="s">
        <v>2751</v>
      </c>
      <c r="F433" s="268" t="s">
        <v>3172</v>
      </c>
      <c r="G433" s="214" t="s">
        <v>3173</v>
      </c>
      <c r="H433" s="248" t="s">
        <v>174</v>
      </c>
      <c r="I433" s="225">
        <v>2</v>
      </c>
      <c r="J433" s="214" t="s">
        <v>184</v>
      </c>
      <c r="K433" s="221" t="s"/>
      <c r="L433" s="221" t="s"/>
      <c r="M433" s="214" t="s">
        <v>176</v>
      </c>
      <c r="N433" s="214" t="s">
        <v>177</v>
      </c>
      <c r="O433" s="214" t="s">
        <v>2041</v>
      </c>
      <c r="P433" s="214" t="s"/>
      <c r="Q433" s="225" t="s">
        <v>3174</v>
      </c>
      <c r="R433" s="221" t="s"/>
      <c r="S433" s="221" t="s"/>
      <c r="T433" s="214" t="s">
        <v>3174</v>
      </c>
      <c r="U433" s="214" t="s">
        <v>3174</v>
      </c>
      <c r="V433" s="214" t="s">
        <v>3174</v>
      </c>
      <c r="W433" s="221" t="s"/>
      <c r="X433" s="221" t="s"/>
      <c r="Y433" s="221" t="s"/>
    </row>
    <row r="434" spans="1:25" s="14" ht="15" customHeight="true">
      <c r="A434" s="230" t="s"/>
      <c r="B434" s="214" t="s">
        <v>170</v>
      </c>
      <c r="C434" s="214" t="s">
        <v>830</v>
      </c>
      <c r="D434" s="214" t="s">
        <v>176</v>
      </c>
      <c r="E434" s="214" t="s">
        <v>2751</v>
      </c>
      <c r="F434" s="268" t="s">
        <v>3175</v>
      </c>
      <c r="G434" s="214" t="s">
        <v>3176</v>
      </c>
      <c r="H434" s="248" t="s">
        <v>174</v>
      </c>
      <c r="I434" s="225">
        <v>2</v>
      </c>
      <c r="J434" s="214" t="s">
        <v>184</v>
      </c>
      <c r="K434" s="221" t="s"/>
      <c r="L434" s="221" t="s"/>
      <c r="M434" s="214" t="s">
        <v>176</v>
      </c>
      <c r="N434" s="214" t="s">
        <v>177</v>
      </c>
      <c r="O434" s="214" t="s">
        <v>2041</v>
      </c>
      <c r="P434" s="214" t="s"/>
      <c r="Q434" s="225" t="s">
        <v>3177</v>
      </c>
      <c r="R434" s="221" t="s"/>
      <c r="S434" s="221" t="s"/>
      <c r="T434" s="214" t="s">
        <v>3177</v>
      </c>
      <c r="U434" s="214" t="s">
        <v>3177</v>
      </c>
      <c r="V434" s="214" t="s">
        <v>3177</v>
      </c>
      <c r="W434" s="221" t="s"/>
      <c r="X434" s="221" t="s"/>
      <c r="Y434" s="221" t="s"/>
    </row>
    <row r="435" spans="1:25" s="14" ht="15" customHeight="true">
      <c r="A435" s="230" t="s"/>
      <c r="B435" s="214" t="s">
        <v>170</v>
      </c>
      <c r="C435" s="214" t="s">
        <v>830</v>
      </c>
      <c r="D435" s="214" t="s">
        <v>176</v>
      </c>
      <c r="E435" s="214" t="s">
        <v>2751</v>
      </c>
      <c r="F435" s="268" t="s">
        <v>3178</v>
      </c>
      <c r="G435" s="214" t="s">
        <v>3179</v>
      </c>
      <c r="H435" s="248" t="s">
        <v>174</v>
      </c>
      <c r="I435" s="225">
        <v>2</v>
      </c>
      <c r="J435" s="214" t="s">
        <v>184</v>
      </c>
      <c r="K435" s="221" t="s"/>
      <c r="L435" s="221" t="s"/>
      <c r="M435" s="214" t="s">
        <v>176</v>
      </c>
      <c r="N435" s="214" t="s">
        <v>177</v>
      </c>
      <c r="O435" s="214" t="s">
        <v>2041</v>
      </c>
      <c r="P435" s="214" t="s"/>
      <c r="Q435" s="225" t="s">
        <v>3180</v>
      </c>
      <c r="R435" s="221" t="s"/>
      <c r="S435" s="221" t="s"/>
      <c r="T435" s="214" t="s">
        <v>3180</v>
      </c>
      <c r="U435" s="214" t="s">
        <v>3180</v>
      </c>
      <c r="V435" s="214" t="s">
        <v>3180</v>
      </c>
      <c r="W435" s="221" t="s"/>
      <c r="X435" s="221" t="s"/>
      <c r="Y435" s="221" t="s"/>
    </row>
    <row r="436" spans="1:25" s="14" ht="15" customHeight="true">
      <c r="A436" s="230" t="s"/>
      <c r="B436" s="214" t="s">
        <v>170</v>
      </c>
      <c r="C436" s="214" t="s">
        <v>830</v>
      </c>
      <c r="D436" s="214" t="s">
        <v>176</v>
      </c>
      <c r="E436" s="214" t="s">
        <v>2751</v>
      </c>
      <c r="F436" s="268" t="s">
        <v>3181</v>
      </c>
      <c r="G436" s="214" t="s">
        <v>3182</v>
      </c>
      <c r="H436" s="248" t="s">
        <v>174</v>
      </c>
      <c r="I436" s="225">
        <v>2</v>
      </c>
      <c r="J436" s="214" t="s">
        <v>184</v>
      </c>
      <c r="K436" s="221" t="s"/>
      <c r="L436" s="221" t="s"/>
      <c r="M436" s="214" t="s">
        <v>176</v>
      </c>
      <c r="N436" s="214" t="s">
        <v>177</v>
      </c>
      <c r="O436" s="214" t="s">
        <v>2041</v>
      </c>
      <c r="P436" s="214" t="s"/>
      <c r="Q436" s="225" t="s">
        <v>3183</v>
      </c>
      <c r="R436" s="221" t="s"/>
      <c r="S436" s="221" t="s"/>
      <c r="T436" s="214" t="s">
        <v>3183</v>
      </c>
      <c r="U436" s="214" t="s">
        <v>3183</v>
      </c>
      <c r="V436" s="214" t="s">
        <v>3183</v>
      </c>
      <c r="W436" s="221" t="s"/>
      <c r="X436" s="221" t="s"/>
      <c r="Y436" s="221" t="s"/>
    </row>
    <row r="437" spans="1:25" s="14" ht="15" customHeight="true">
      <c r="A437" s="230" t="s"/>
      <c r="B437" s="214" t="s">
        <v>170</v>
      </c>
      <c r="C437" s="214" t="s">
        <v>830</v>
      </c>
      <c r="D437" s="214" t="s">
        <v>176</v>
      </c>
      <c r="E437" s="214" t="s">
        <v>2751</v>
      </c>
      <c r="F437" s="268" t="s">
        <v>3184</v>
      </c>
      <c r="G437" s="214" t="s">
        <v>3185</v>
      </c>
      <c r="H437" s="248" t="s">
        <v>174</v>
      </c>
      <c r="I437" s="225">
        <v>2</v>
      </c>
      <c r="J437" s="214" t="s">
        <v>184</v>
      </c>
      <c r="K437" s="221" t="s"/>
      <c r="L437" s="221" t="s"/>
      <c r="M437" s="214" t="s">
        <v>176</v>
      </c>
      <c r="N437" s="214" t="s">
        <v>177</v>
      </c>
      <c r="O437" s="214" t="s">
        <v>2041</v>
      </c>
      <c r="P437" s="214" t="s"/>
      <c r="Q437" s="225" t="s">
        <v>3186</v>
      </c>
      <c r="R437" s="221" t="s"/>
      <c r="S437" s="221" t="s"/>
      <c r="T437" s="214" t="s">
        <v>3186</v>
      </c>
      <c r="U437" s="214" t="s">
        <v>3186</v>
      </c>
      <c r="V437" s="214" t="s">
        <v>3186</v>
      </c>
      <c r="W437" s="221" t="s"/>
      <c r="X437" s="221" t="s"/>
      <c r="Y437" s="221" t="s"/>
    </row>
    <row r="438" spans="1:25" s="14" ht="15" customHeight="true">
      <c r="A438" s="230" t="s"/>
      <c r="B438" s="214" t="s">
        <v>170</v>
      </c>
      <c r="C438" s="214" t="s">
        <v>830</v>
      </c>
      <c r="D438" s="214" t="s">
        <v>176</v>
      </c>
      <c r="E438" s="214" t="s">
        <v>2751</v>
      </c>
      <c r="F438" s="268" t="s">
        <v>3187</v>
      </c>
      <c r="G438" s="214" t="s">
        <v>3188</v>
      </c>
      <c r="H438" s="248" t="s">
        <v>174</v>
      </c>
      <c r="I438" s="225">
        <v>2</v>
      </c>
      <c r="J438" s="214" t="s">
        <v>184</v>
      </c>
      <c r="K438" s="221" t="s"/>
      <c r="L438" s="221" t="s"/>
      <c r="M438" s="214" t="s">
        <v>176</v>
      </c>
      <c r="N438" s="214" t="s">
        <v>177</v>
      </c>
      <c r="O438" s="214" t="s">
        <v>2041</v>
      </c>
      <c r="P438" s="214" t="s"/>
      <c r="Q438" s="225" t="s">
        <v>3189</v>
      </c>
      <c r="R438" s="221" t="s"/>
      <c r="S438" s="221" t="s"/>
      <c r="T438" s="214" t="s">
        <v>3189</v>
      </c>
      <c r="U438" s="214" t="s">
        <v>3189</v>
      </c>
      <c r="V438" s="214" t="s">
        <v>3189</v>
      </c>
      <c r="W438" s="221" t="s"/>
      <c r="X438" s="221" t="s"/>
      <c r="Y438" s="221" t="s"/>
    </row>
    <row r="439" spans="1:25" s="14" ht="15" customHeight="true">
      <c r="A439" s="230" t="s"/>
      <c r="B439" s="214" t="s">
        <v>170</v>
      </c>
      <c r="C439" s="214" t="s">
        <v>830</v>
      </c>
      <c r="D439" s="214" t="s">
        <v>176</v>
      </c>
      <c r="E439" s="214" t="s">
        <v>2751</v>
      </c>
      <c r="F439" s="268" t="s">
        <v>3190</v>
      </c>
      <c r="G439" s="214" t="s">
        <v>3191</v>
      </c>
      <c r="H439" s="248" t="s">
        <v>174</v>
      </c>
      <c r="I439" s="225">
        <v>2</v>
      </c>
      <c r="J439" s="214" t="s">
        <v>184</v>
      </c>
      <c r="K439" s="221" t="s"/>
      <c r="L439" s="221" t="s"/>
      <c r="M439" s="214" t="s">
        <v>176</v>
      </c>
      <c r="N439" s="214" t="s">
        <v>177</v>
      </c>
      <c r="O439" s="214" t="s">
        <v>2041</v>
      </c>
      <c r="P439" s="214" t="s"/>
      <c r="Q439" s="225" t="s">
        <v>3192</v>
      </c>
      <c r="R439" s="221" t="s"/>
      <c r="S439" s="221" t="s"/>
      <c r="T439" s="214" t="s">
        <v>3192</v>
      </c>
      <c r="U439" s="214" t="s">
        <v>3192</v>
      </c>
      <c r="V439" s="214" t="s">
        <v>3192</v>
      </c>
      <c r="W439" s="221" t="s"/>
      <c r="X439" s="221" t="s"/>
      <c r="Y439" s="221" t="s"/>
    </row>
    <row r="440" spans="1:25" s="14" ht="15" customHeight="true">
      <c r="A440" s="230" t="s"/>
      <c r="B440" s="214" t="s">
        <v>170</v>
      </c>
      <c r="C440" s="214" t="s">
        <v>830</v>
      </c>
      <c r="D440" s="214" t="s">
        <v>176</v>
      </c>
      <c r="E440" s="214" t="s">
        <v>2751</v>
      </c>
      <c r="F440" s="268" t="s">
        <v>3193</v>
      </c>
      <c r="G440" s="214" t="s">
        <v>3194</v>
      </c>
      <c r="H440" s="248" t="s">
        <v>174</v>
      </c>
      <c r="I440" s="225">
        <v>2</v>
      </c>
      <c r="J440" s="214" t="s">
        <v>184</v>
      </c>
      <c r="K440" s="221" t="s"/>
      <c r="L440" s="221" t="s"/>
      <c r="M440" s="214" t="s">
        <v>176</v>
      </c>
      <c r="N440" s="214" t="s">
        <v>177</v>
      </c>
      <c r="O440" s="214" t="s">
        <v>2041</v>
      </c>
      <c r="P440" s="214" t="s"/>
      <c r="Q440" s="225" t="s">
        <v>2391</v>
      </c>
      <c r="R440" s="221" t="s"/>
      <c r="S440" s="221" t="s"/>
      <c r="T440" s="214" t="s">
        <v>2391</v>
      </c>
      <c r="U440" s="214" t="s">
        <v>2391</v>
      </c>
      <c r="V440" s="214" t="s">
        <v>2391</v>
      </c>
      <c r="W440" s="221" t="s"/>
      <c r="X440" s="221" t="s"/>
      <c r="Y440" s="221" t="s"/>
    </row>
    <row r="441" spans="1:25" s="14" ht="15" customHeight="true">
      <c r="A441" s="230" t="s"/>
      <c r="B441" s="214" t="s">
        <v>170</v>
      </c>
      <c r="C441" s="214" t="s">
        <v>830</v>
      </c>
      <c r="D441" s="214" t="s">
        <v>176</v>
      </c>
      <c r="E441" s="214" t="s">
        <v>2751</v>
      </c>
      <c r="F441" s="268" t="s">
        <v>3195</v>
      </c>
      <c r="G441" s="214" t="s">
        <v>3196</v>
      </c>
      <c r="H441" s="248" t="s">
        <v>174</v>
      </c>
      <c r="I441" s="225">
        <v>2</v>
      </c>
      <c r="J441" s="214" t="s">
        <v>184</v>
      </c>
      <c r="K441" s="221" t="s"/>
      <c r="L441" s="221" t="s"/>
      <c r="M441" s="214" t="s">
        <v>176</v>
      </c>
      <c r="N441" s="214" t="s">
        <v>177</v>
      </c>
      <c r="O441" s="214" t="s">
        <v>2041</v>
      </c>
      <c r="P441" s="214" t="s"/>
      <c r="Q441" s="225" t="s">
        <v>2744</v>
      </c>
      <c r="R441" s="221" t="s"/>
      <c r="S441" s="221" t="s"/>
      <c r="T441" s="214" t="s">
        <v>2744</v>
      </c>
      <c r="U441" s="214" t="s">
        <v>2744</v>
      </c>
      <c r="V441" s="214" t="s">
        <v>2744</v>
      </c>
      <c r="W441" s="221" t="s"/>
      <c r="X441" s="221" t="s"/>
      <c r="Y441" s="221" t="s"/>
    </row>
    <row r="442" spans="1:25" s="14" ht="15" customHeight="true">
      <c r="A442" s="230" t="s"/>
      <c r="B442" s="214" t="s">
        <v>170</v>
      </c>
      <c r="C442" s="214" t="s">
        <v>830</v>
      </c>
      <c r="D442" s="214" t="s">
        <v>176</v>
      </c>
      <c r="E442" s="214" t="s">
        <v>2751</v>
      </c>
      <c r="F442" s="268" t="s">
        <v>3197</v>
      </c>
      <c r="G442" s="214" t="s">
        <v>3198</v>
      </c>
      <c r="H442" s="248" t="s">
        <v>174</v>
      </c>
      <c r="I442" s="225">
        <v>2</v>
      </c>
      <c r="J442" s="214" t="s">
        <v>184</v>
      </c>
      <c r="K442" s="221" t="s"/>
      <c r="L442" s="221" t="s"/>
      <c r="M442" s="214" t="s">
        <v>176</v>
      </c>
      <c r="N442" s="214" t="s">
        <v>177</v>
      </c>
      <c r="O442" s="214" t="s">
        <v>2041</v>
      </c>
      <c r="P442" s="214" t="s"/>
      <c r="Q442" s="225" t="s">
        <v>3199</v>
      </c>
      <c r="R442" s="221" t="s"/>
      <c r="S442" s="221" t="s"/>
      <c r="T442" s="214" t="s">
        <v>3199</v>
      </c>
      <c r="U442" s="214" t="s">
        <v>3199</v>
      </c>
      <c r="V442" s="214" t="s">
        <v>3199</v>
      </c>
      <c r="W442" s="221" t="s"/>
      <c r="X442" s="221" t="s"/>
      <c r="Y442" s="221" t="s"/>
    </row>
    <row r="443" spans="1:25" s="14" ht="15" customHeight="true">
      <c r="A443" s="230" t="s"/>
      <c r="B443" s="214" t="s">
        <v>170</v>
      </c>
      <c r="C443" s="214" t="s">
        <v>830</v>
      </c>
      <c r="D443" s="214" t="s">
        <v>176</v>
      </c>
      <c r="E443" s="214" t="s">
        <v>2751</v>
      </c>
      <c r="F443" s="268" t="s">
        <v>3200</v>
      </c>
      <c r="G443" s="214" t="s">
        <v>3201</v>
      </c>
      <c r="H443" s="248" t="s">
        <v>174</v>
      </c>
      <c r="I443" s="225">
        <v>2</v>
      </c>
      <c r="J443" s="214" t="s">
        <v>184</v>
      </c>
      <c r="K443" s="221" t="s"/>
      <c r="L443" s="221" t="s"/>
      <c r="M443" s="214" t="s">
        <v>176</v>
      </c>
      <c r="N443" s="214" t="s">
        <v>177</v>
      </c>
      <c r="O443" s="214" t="s">
        <v>2041</v>
      </c>
      <c r="P443" s="214" t="s"/>
      <c r="Q443" s="225" t="s">
        <v>2499</v>
      </c>
      <c r="R443" s="221" t="s"/>
      <c r="S443" s="221" t="s"/>
      <c r="T443" s="214" t="s">
        <v>2499</v>
      </c>
      <c r="U443" s="214" t="s">
        <v>2499</v>
      </c>
      <c r="V443" s="214" t="s">
        <v>2499</v>
      </c>
      <c r="W443" s="221" t="s"/>
      <c r="X443" s="221" t="s"/>
      <c r="Y443" s="221" t="s"/>
    </row>
    <row r="444" spans="1:25" s="14" ht="15" customHeight="true">
      <c r="A444" s="230" t="s"/>
      <c r="B444" s="214" t="s">
        <v>170</v>
      </c>
      <c r="C444" s="214" t="s">
        <v>830</v>
      </c>
      <c r="D444" s="214" t="s">
        <v>176</v>
      </c>
      <c r="E444" s="214" t="s">
        <v>2751</v>
      </c>
      <c r="F444" s="268" t="s">
        <v>3202</v>
      </c>
      <c r="G444" s="214" t="s">
        <v>3203</v>
      </c>
      <c r="H444" s="248" t="s">
        <v>174</v>
      </c>
      <c r="I444" s="225">
        <v>2</v>
      </c>
      <c r="J444" s="214" t="s">
        <v>184</v>
      </c>
      <c r="K444" s="221" t="s"/>
      <c r="L444" s="221" t="s"/>
      <c r="M444" s="214" t="s">
        <v>176</v>
      </c>
      <c r="N444" s="214" t="s">
        <v>177</v>
      </c>
      <c r="O444" s="214" t="s">
        <v>2041</v>
      </c>
      <c r="P444" s="214" t="s"/>
      <c r="Q444" s="225" t="s">
        <v>2337</v>
      </c>
      <c r="R444" s="221" t="s"/>
      <c r="S444" s="221" t="s"/>
      <c r="T444" s="214" t="s">
        <v>2337</v>
      </c>
      <c r="U444" s="214" t="s">
        <v>2337</v>
      </c>
      <c r="V444" s="214" t="s">
        <v>2337</v>
      </c>
      <c r="W444" s="221" t="s"/>
      <c r="X444" s="221" t="s"/>
      <c r="Y444" s="221" t="s"/>
    </row>
    <row r="445" spans="1:25" s="14" ht="15" customHeight="true">
      <c r="A445" s="230" t="s"/>
      <c r="B445" s="214" t="s">
        <v>170</v>
      </c>
      <c r="C445" s="214" t="s">
        <v>830</v>
      </c>
      <c r="D445" s="214" t="s">
        <v>176</v>
      </c>
      <c r="E445" s="214" t="s">
        <v>2751</v>
      </c>
      <c r="F445" s="268" t="s">
        <v>3204</v>
      </c>
      <c r="G445" s="214" t="s">
        <v>3205</v>
      </c>
      <c r="H445" s="248" t="s">
        <v>174</v>
      </c>
      <c r="I445" s="225">
        <v>2</v>
      </c>
      <c r="J445" s="214" t="s">
        <v>184</v>
      </c>
      <c r="K445" s="221" t="s"/>
      <c r="L445" s="221" t="s"/>
      <c r="M445" s="214" t="s">
        <v>176</v>
      </c>
      <c r="N445" s="214" t="s">
        <v>177</v>
      </c>
      <c r="O445" s="214" t="s">
        <v>2041</v>
      </c>
      <c r="P445" s="214" t="s"/>
      <c r="Q445" s="225" t="s">
        <v>3206</v>
      </c>
      <c r="R445" s="221" t="s"/>
      <c r="S445" s="221" t="s"/>
      <c r="T445" s="214" t="s">
        <v>3206</v>
      </c>
      <c r="U445" s="214" t="s">
        <v>3206</v>
      </c>
      <c r="V445" s="214" t="s">
        <v>3206</v>
      </c>
      <c r="W445" s="221" t="s"/>
      <c r="X445" s="221" t="s"/>
      <c r="Y445" s="221" t="s"/>
    </row>
    <row r="446" spans="1:25" s="14" ht="15" customHeight="true">
      <c r="A446" s="230" t="s"/>
      <c r="B446" s="214" t="s">
        <v>170</v>
      </c>
      <c r="C446" s="214" t="s">
        <v>830</v>
      </c>
      <c r="D446" s="214" t="s">
        <v>176</v>
      </c>
      <c r="E446" s="214" t="s">
        <v>2751</v>
      </c>
      <c r="F446" s="268" t="s">
        <v>3207</v>
      </c>
      <c r="G446" s="214" t="s">
        <v>3208</v>
      </c>
      <c r="H446" s="248" t="s">
        <v>174</v>
      </c>
      <c r="I446" s="225">
        <v>2</v>
      </c>
      <c r="J446" s="214" t="s">
        <v>184</v>
      </c>
      <c r="K446" s="221" t="s"/>
      <c r="L446" s="221" t="s"/>
      <c r="M446" s="214" t="s">
        <v>176</v>
      </c>
      <c r="N446" s="214" t="s">
        <v>177</v>
      </c>
      <c r="O446" s="214" t="s">
        <v>2041</v>
      </c>
      <c r="P446" s="214" t="s"/>
      <c r="Q446" s="225" t="s">
        <v>2493</v>
      </c>
      <c r="R446" s="221" t="s"/>
      <c r="S446" s="221" t="s"/>
      <c r="T446" s="214" t="s">
        <v>2493</v>
      </c>
      <c r="U446" s="214" t="s">
        <v>2493</v>
      </c>
      <c r="V446" s="214" t="s">
        <v>2493</v>
      </c>
      <c r="W446" s="221" t="s"/>
      <c r="X446" s="221" t="s"/>
      <c r="Y446" s="221" t="s"/>
    </row>
    <row r="447" spans="1:25" s="14" ht="15" customHeight="true">
      <c r="A447" s="230" t="s"/>
      <c r="B447" s="214" t="s">
        <v>170</v>
      </c>
      <c r="C447" s="214" t="s">
        <v>830</v>
      </c>
      <c r="D447" s="214" t="s">
        <v>176</v>
      </c>
      <c r="E447" s="214" t="s">
        <v>2751</v>
      </c>
      <c r="F447" s="268" t="s">
        <v>3209</v>
      </c>
      <c r="G447" s="214" t="s">
        <v>3210</v>
      </c>
      <c r="H447" s="248" t="s">
        <v>174</v>
      </c>
      <c r="I447" s="225">
        <v>2</v>
      </c>
      <c r="J447" s="214" t="s">
        <v>184</v>
      </c>
      <c r="K447" s="221" t="s"/>
      <c r="L447" s="221" t="s"/>
      <c r="M447" s="214" t="s">
        <v>176</v>
      </c>
      <c r="N447" s="214" t="s">
        <v>177</v>
      </c>
      <c r="O447" s="214" t="s">
        <v>2041</v>
      </c>
      <c r="P447" s="214" t="s"/>
      <c r="Q447" s="225" t="s">
        <v>3211</v>
      </c>
      <c r="R447" s="221" t="s"/>
      <c r="S447" s="221" t="s"/>
      <c r="T447" s="214" t="s">
        <v>3211</v>
      </c>
      <c r="U447" s="214" t="s">
        <v>3211</v>
      </c>
      <c r="V447" s="214" t="s">
        <v>3211</v>
      </c>
      <c r="W447" s="221" t="s"/>
      <c r="X447" s="221" t="s"/>
      <c r="Y447" s="221" t="s"/>
    </row>
    <row r="448" spans="1:25" s="14" ht="15" customHeight="true">
      <c r="A448" s="230" t="s"/>
      <c r="B448" s="214" t="s">
        <v>170</v>
      </c>
      <c r="C448" s="214" t="s">
        <v>830</v>
      </c>
      <c r="D448" s="214" t="s">
        <v>176</v>
      </c>
      <c r="E448" s="214" t="s">
        <v>2751</v>
      </c>
      <c r="F448" s="268" t="s">
        <v>3212</v>
      </c>
      <c r="G448" s="214" t="s">
        <v>3213</v>
      </c>
      <c r="H448" s="248" t="s">
        <v>174</v>
      </c>
      <c r="I448" s="225">
        <v>2</v>
      </c>
      <c r="J448" s="214" t="s">
        <v>184</v>
      </c>
      <c r="K448" s="221" t="s"/>
      <c r="L448" s="221" t="s"/>
      <c r="M448" s="214" t="s">
        <v>176</v>
      </c>
      <c r="N448" s="214" t="s">
        <v>177</v>
      </c>
      <c r="O448" s="214" t="s">
        <v>2041</v>
      </c>
      <c r="P448" s="214" t="s"/>
      <c r="Q448" s="225" t="s">
        <v>2750</v>
      </c>
      <c r="R448" s="221" t="s"/>
      <c r="S448" s="221" t="s"/>
      <c r="T448" s="214" t="s">
        <v>2750</v>
      </c>
      <c r="U448" s="214" t="s">
        <v>2750</v>
      </c>
      <c r="V448" s="214" t="s">
        <v>2750</v>
      </c>
      <c r="W448" s="221" t="s"/>
      <c r="X448" s="221" t="s"/>
      <c r="Y448" s="221" t="s"/>
    </row>
    <row r="449" spans="1:25" s="14" ht="15" customHeight="true">
      <c r="A449" s="230" t="s"/>
      <c r="B449" s="214" t="s">
        <v>170</v>
      </c>
      <c r="C449" s="214" t="s">
        <v>830</v>
      </c>
      <c r="D449" s="214" t="s">
        <v>176</v>
      </c>
      <c r="E449" s="214" t="s">
        <v>2751</v>
      </c>
      <c r="F449" s="268" t="s">
        <v>3214</v>
      </c>
      <c r="G449" s="214" t="s">
        <v>3215</v>
      </c>
      <c r="H449" s="248" t="s">
        <v>174</v>
      </c>
      <c r="I449" s="225">
        <v>2</v>
      </c>
      <c r="J449" s="214" t="s">
        <v>184</v>
      </c>
      <c r="K449" s="221" t="s"/>
      <c r="L449" s="221" t="s"/>
      <c r="M449" s="214" t="s">
        <v>176</v>
      </c>
      <c r="N449" s="214" t="s">
        <v>177</v>
      </c>
      <c r="O449" s="214" t="s">
        <v>2041</v>
      </c>
      <c r="P449" s="214" t="s"/>
      <c r="Q449" s="225" t="s">
        <v>3216</v>
      </c>
      <c r="R449" s="221" t="s"/>
      <c r="S449" s="221" t="s"/>
      <c r="T449" s="214" t="s">
        <v>3216</v>
      </c>
      <c r="U449" s="214" t="s">
        <v>3216</v>
      </c>
      <c r="V449" s="214" t="s">
        <v>3216</v>
      </c>
      <c r="W449" s="221" t="s"/>
      <c r="X449" s="221" t="s"/>
      <c r="Y449" s="221" t="s"/>
    </row>
    <row r="450" spans="1:25" s="14" ht="15" customHeight="true">
      <c r="A450" s="230" t="s"/>
      <c r="B450" s="214" t="s">
        <v>170</v>
      </c>
      <c r="C450" s="214" t="s">
        <v>830</v>
      </c>
      <c r="D450" s="214" t="s">
        <v>176</v>
      </c>
      <c r="E450" s="214" t="s">
        <v>2751</v>
      </c>
      <c r="F450" s="268" t="s">
        <v>3217</v>
      </c>
      <c r="G450" s="214" t="s">
        <v>3218</v>
      </c>
      <c r="H450" s="248" t="s">
        <v>174</v>
      </c>
      <c r="I450" s="225">
        <v>2</v>
      </c>
      <c r="J450" s="214" t="s">
        <v>184</v>
      </c>
      <c r="K450" s="221" t="s"/>
      <c r="L450" s="221" t="s"/>
      <c r="M450" s="214" t="s">
        <v>176</v>
      </c>
      <c r="N450" s="214" t="s">
        <v>177</v>
      </c>
      <c r="O450" s="214" t="s">
        <v>2041</v>
      </c>
      <c r="P450" s="214" t="s"/>
      <c r="Q450" s="225" t="s">
        <v>3219</v>
      </c>
      <c r="R450" s="221" t="s"/>
      <c r="S450" s="221" t="s"/>
      <c r="T450" s="214" t="s">
        <v>3219</v>
      </c>
      <c r="U450" s="214" t="s">
        <v>3219</v>
      </c>
      <c r="V450" s="214" t="s">
        <v>3219</v>
      </c>
      <c r="W450" s="221" t="s"/>
      <c r="X450" s="221" t="s"/>
      <c r="Y450" s="221" t="s"/>
    </row>
    <row r="451" spans="1:25" s="14" ht="15" customHeight="true">
      <c r="A451" s="230" t="s"/>
      <c r="B451" s="214" t="s">
        <v>170</v>
      </c>
      <c r="C451" s="214" t="s">
        <v>830</v>
      </c>
      <c r="D451" s="214" t="s">
        <v>176</v>
      </c>
      <c r="E451" s="214" t="s">
        <v>2751</v>
      </c>
      <c r="F451" s="268" t="s">
        <v>3220</v>
      </c>
      <c r="G451" s="214" t="s">
        <v>3221</v>
      </c>
      <c r="H451" s="248" t="s">
        <v>174</v>
      </c>
      <c r="I451" s="225">
        <v>2</v>
      </c>
      <c r="J451" s="214" t="s">
        <v>184</v>
      </c>
      <c r="K451" s="221" t="s"/>
      <c r="L451" s="221" t="s"/>
      <c r="M451" s="214" t="s">
        <v>176</v>
      </c>
      <c r="N451" s="214" t="s">
        <v>177</v>
      </c>
      <c r="O451" s="214" t="s">
        <v>2041</v>
      </c>
      <c r="P451" s="214" t="s"/>
      <c r="Q451" s="225" t="s">
        <v>3222</v>
      </c>
      <c r="R451" s="221" t="s"/>
      <c r="S451" s="221" t="s"/>
      <c r="T451" s="214" t="s">
        <v>3222</v>
      </c>
      <c r="U451" s="214" t="s">
        <v>3222</v>
      </c>
      <c r="V451" s="214" t="s">
        <v>3222</v>
      </c>
      <c r="W451" s="221" t="s"/>
      <c r="X451" s="221" t="s"/>
      <c r="Y451" s="221" t="s"/>
    </row>
    <row r="452" spans="1:25" s="14" ht="15" customHeight="true">
      <c r="A452" s="230" t="s"/>
      <c r="B452" s="214" t="s">
        <v>170</v>
      </c>
      <c r="C452" s="214" t="s">
        <v>830</v>
      </c>
      <c r="D452" s="214" t="s">
        <v>176</v>
      </c>
      <c r="E452" s="214" t="s">
        <v>2751</v>
      </c>
      <c r="F452" s="268" t="s">
        <v>3223</v>
      </c>
      <c r="G452" s="214" t="s">
        <v>3224</v>
      </c>
      <c r="H452" s="248" t="s">
        <v>174</v>
      </c>
      <c r="I452" s="225">
        <v>2</v>
      </c>
      <c r="J452" s="214" t="s">
        <v>184</v>
      </c>
      <c r="K452" s="221" t="s"/>
      <c r="L452" s="221" t="s"/>
      <c r="M452" s="214" t="s">
        <v>176</v>
      </c>
      <c r="N452" s="214" t="s">
        <v>177</v>
      </c>
      <c r="O452" s="214" t="s">
        <v>2041</v>
      </c>
      <c r="P452" s="214" t="s"/>
      <c r="Q452" s="225" t="s">
        <v>3225</v>
      </c>
      <c r="R452" s="221" t="s"/>
      <c r="S452" s="221" t="s"/>
      <c r="T452" s="214" t="s">
        <v>3225</v>
      </c>
      <c r="U452" s="214" t="s">
        <v>3225</v>
      </c>
      <c r="V452" s="214" t="s">
        <v>3225</v>
      </c>
      <c r="W452" s="221" t="s"/>
      <c r="X452" s="221" t="s"/>
      <c r="Y452" s="221" t="s"/>
    </row>
    <row r="453" spans="1:25" s="14" ht="15" customHeight="true">
      <c r="A453" s="230" t="s"/>
      <c r="B453" s="214" t="s">
        <v>170</v>
      </c>
      <c r="C453" s="214" t="s">
        <v>830</v>
      </c>
      <c r="D453" s="214" t="s">
        <v>176</v>
      </c>
      <c r="E453" s="214" t="s">
        <v>2751</v>
      </c>
      <c r="F453" s="268" t="s">
        <v>3226</v>
      </c>
      <c r="G453" s="214" t="s">
        <v>3227</v>
      </c>
      <c r="H453" s="248" t="s">
        <v>174</v>
      </c>
      <c r="I453" s="225">
        <v>2</v>
      </c>
      <c r="J453" s="214" t="s">
        <v>184</v>
      </c>
      <c r="K453" s="221" t="s"/>
      <c r="L453" s="221" t="s"/>
      <c r="M453" s="214" t="s">
        <v>176</v>
      </c>
      <c r="N453" s="214" t="s">
        <v>177</v>
      </c>
      <c r="O453" s="214" t="s">
        <v>2041</v>
      </c>
      <c r="P453" s="214" t="s"/>
      <c r="Q453" s="225" t="s">
        <v>3228</v>
      </c>
      <c r="R453" s="221" t="s"/>
      <c r="S453" s="221" t="s"/>
      <c r="T453" s="214" t="s">
        <v>3228</v>
      </c>
      <c r="U453" s="214" t="s">
        <v>3228</v>
      </c>
      <c r="V453" s="214" t="s">
        <v>3228</v>
      </c>
      <c r="W453" s="221" t="s"/>
      <c r="X453" s="221" t="s"/>
      <c r="Y453" s="221" t="s"/>
    </row>
    <row r="454" spans="1:25" s="14" ht="15" customHeight="true">
      <c r="A454" s="230" t="s"/>
      <c r="B454" s="214" t="s">
        <v>170</v>
      </c>
      <c r="C454" s="214" t="s">
        <v>830</v>
      </c>
      <c r="D454" s="214" t="s">
        <v>176</v>
      </c>
      <c r="E454" s="214" t="s">
        <v>2751</v>
      </c>
      <c r="F454" s="268" t="s">
        <v>3229</v>
      </c>
      <c r="G454" s="214" t="s">
        <v>3230</v>
      </c>
      <c r="H454" s="248" t="s">
        <v>174</v>
      </c>
      <c r="I454" s="225">
        <v>2</v>
      </c>
      <c r="J454" s="214" t="s">
        <v>184</v>
      </c>
      <c r="K454" s="221" t="s"/>
      <c r="L454" s="221" t="s"/>
      <c r="M454" s="214" t="s">
        <v>176</v>
      </c>
      <c r="N454" s="214" t="s">
        <v>177</v>
      </c>
      <c r="O454" s="214" t="s">
        <v>2041</v>
      </c>
      <c r="P454" s="214" t="s"/>
      <c r="Q454" s="225" t="s">
        <v>3231</v>
      </c>
      <c r="R454" s="221" t="s"/>
      <c r="S454" s="221" t="s"/>
      <c r="T454" s="214" t="s">
        <v>3231</v>
      </c>
      <c r="U454" s="214" t="s">
        <v>3231</v>
      </c>
      <c r="V454" s="214" t="s">
        <v>3231</v>
      </c>
      <c r="W454" s="221" t="s"/>
      <c r="X454" s="221" t="s"/>
      <c r="Y454" s="221" t="s"/>
    </row>
    <row r="455" spans="1:25" s="14" ht="15" customHeight="true">
      <c r="A455" s="230" t="s"/>
      <c r="B455" s="214" t="s">
        <v>170</v>
      </c>
      <c r="C455" s="214" t="s">
        <v>830</v>
      </c>
      <c r="D455" s="214" t="s">
        <v>176</v>
      </c>
      <c r="E455" s="214" t="s">
        <v>2751</v>
      </c>
      <c r="F455" s="268" t="s">
        <v>3232</v>
      </c>
      <c r="G455" s="214" t="s">
        <v>3233</v>
      </c>
      <c r="H455" s="248" t="s">
        <v>174</v>
      </c>
      <c r="I455" s="225">
        <v>2</v>
      </c>
      <c r="J455" s="214" t="s">
        <v>184</v>
      </c>
      <c r="K455" s="221" t="s"/>
      <c r="L455" s="221" t="s"/>
      <c r="M455" s="214" t="s">
        <v>176</v>
      </c>
      <c r="N455" s="214" t="s">
        <v>177</v>
      </c>
      <c r="O455" s="214" t="s">
        <v>2041</v>
      </c>
      <c r="P455" s="214" t="s"/>
      <c r="Q455" s="225" t="s">
        <v>3234</v>
      </c>
      <c r="R455" s="221" t="s"/>
      <c r="S455" s="221" t="s"/>
      <c r="T455" s="214" t="s">
        <v>3234</v>
      </c>
      <c r="U455" s="214" t="s">
        <v>3234</v>
      </c>
      <c r="V455" s="214" t="s">
        <v>3234</v>
      </c>
      <c r="W455" s="221" t="s"/>
      <c r="X455" s="221" t="s"/>
      <c r="Y455" s="221" t="s"/>
    </row>
    <row r="456" spans="1:25" s="14" ht="15" customHeight="true">
      <c r="A456" s="230" t="s"/>
      <c r="B456" s="214" t="s">
        <v>170</v>
      </c>
      <c r="C456" s="214" t="s">
        <v>830</v>
      </c>
      <c r="D456" s="214" t="s">
        <v>176</v>
      </c>
      <c r="E456" s="214" t="s">
        <v>2751</v>
      </c>
      <c r="F456" s="268" t="s">
        <v>3235</v>
      </c>
      <c r="G456" s="214" t="s">
        <v>3236</v>
      </c>
      <c r="H456" s="248" t="s">
        <v>174</v>
      </c>
      <c r="I456" s="225">
        <v>2</v>
      </c>
      <c r="J456" s="214" t="s">
        <v>184</v>
      </c>
      <c r="K456" s="221" t="s"/>
      <c r="L456" s="221" t="s"/>
      <c r="M456" s="214" t="s">
        <v>176</v>
      </c>
      <c r="N456" s="214" t="s">
        <v>177</v>
      </c>
      <c r="O456" s="214" t="s">
        <v>2041</v>
      </c>
      <c r="P456" s="214" t="s"/>
      <c r="Q456" s="225" t="s">
        <v>3237</v>
      </c>
      <c r="R456" s="221" t="s"/>
      <c r="S456" s="221" t="s"/>
      <c r="T456" s="214" t="s">
        <v>3237</v>
      </c>
      <c r="U456" s="214" t="s">
        <v>3237</v>
      </c>
      <c r="V456" s="214" t="s">
        <v>3237</v>
      </c>
      <c r="W456" s="221" t="s"/>
      <c r="X456" s="221" t="s"/>
      <c r="Y456" s="221" t="s"/>
    </row>
    <row r="457" spans="1:25" s="14" ht="15" customHeight="true">
      <c r="A457" s="230" t="s"/>
      <c r="B457" s="214" t="s">
        <v>170</v>
      </c>
      <c r="C457" s="214" t="s">
        <v>830</v>
      </c>
      <c r="D457" s="214" t="s">
        <v>176</v>
      </c>
      <c r="E457" s="214" t="s">
        <v>2751</v>
      </c>
      <c r="F457" s="268" t="s">
        <v>3238</v>
      </c>
      <c r="G457" s="214" t="s">
        <v>3239</v>
      </c>
      <c r="H457" s="248" t="s">
        <v>174</v>
      </c>
      <c r="I457" s="225">
        <v>2</v>
      </c>
      <c r="J457" s="214" t="s">
        <v>184</v>
      </c>
      <c r="K457" s="221" t="s"/>
      <c r="L457" s="221" t="s"/>
      <c r="M457" s="214" t="s">
        <v>176</v>
      </c>
      <c r="N457" s="214" t="s">
        <v>177</v>
      </c>
      <c r="O457" s="214" t="s">
        <v>2041</v>
      </c>
      <c r="P457" s="214" t="s"/>
      <c r="Q457" s="225" t="s">
        <v>3240</v>
      </c>
      <c r="R457" s="221" t="s"/>
      <c r="S457" s="221" t="s"/>
      <c r="T457" s="214" t="s">
        <v>3240</v>
      </c>
      <c r="U457" s="214" t="s">
        <v>3240</v>
      </c>
      <c r="V457" s="214" t="s">
        <v>3240</v>
      </c>
      <c r="W457" s="221" t="s"/>
      <c r="X457" s="221" t="s"/>
      <c r="Y457" s="221" t="s"/>
    </row>
    <row r="458" spans="1:25" s="14" ht="15" customHeight="true">
      <c r="A458" s="230" t="s"/>
      <c r="B458" s="214" t="s">
        <v>170</v>
      </c>
      <c r="C458" s="214" t="s">
        <v>830</v>
      </c>
      <c r="D458" s="214" t="s">
        <v>176</v>
      </c>
      <c r="E458" s="214" t="s">
        <v>2751</v>
      </c>
      <c r="F458" s="268" t="s">
        <v>3241</v>
      </c>
      <c r="G458" s="214" t="s">
        <v>3242</v>
      </c>
      <c r="H458" s="248" t="s">
        <v>174</v>
      </c>
      <c r="I458" s="225">
        <v>2</v>
      </c>
      <c r="J458" s="214" t="s">
        <v>184</v>
      </c>
      <c r="K458" s="221" t="s"/>
      <c r="L458" s="221" t="s"/>
      <c r="M458" s="214" t="s">
        <v>176</v>
      </c>
      <c r="N458" s="214" t="s">
        <v>177</v>
      </c>
      <c r="O458" s="214" t="s">
        <v>2041</v>
      </c>
      <c r="P458" s="214" t="s"/>
      <c r="Q458" s="225" t="s">
        <v>3243</v>
      </c>
      <c r="R458" s="221" t="s"/>
      <c r="S458" s="221" t="s"/>
      <c r="T458" s="214" t="s">
        <v>3243</v>
      </c>
      <c r="U458" s="214" t="s">
        <v>3243</v>
      </c>
      <c r="V458" s="214" t="s">
        <v>3243</v>
      </c>
      <c r="W458" s="221" t="s"/>
      <c r="X458" s="221" t="s"/>
      <c r="Y458" s="221" t="s"/>
    </row>
    <row r="459" spans="1:25" s="14" ht="15" customHeight="true">
      <c r="A459" s="230" t="s"/>
      <c r="B459" s="214" t="s">
        <v>170</v>
      </c>
      <c r="C459" s="214" t="s">
        <v>830</v>
      </c>
      <c r="D459" s="214" t="s">
        <v>176</v>
      </c>
      <c r="E459" s="214" t="s">
        <v>2751</v>
      </c>
      <c r="F459" s="268" t="s">
        <v>3244</v>
      </c>
      <c r="G459" s="214" t="s">
        <v>3245</v>
      </c>
      <c r="H459" s="248" t="s">
        <v>174</v>
      </c>
      <c r="I459" s="225">
        <v>2</v>
      </c>
      <c r="J459" s="214" t="s">
        <v>184</v>
      </c>
      <c r="K459" s="221" t="s"/>
      <c r="L459" s="221" t="s"/>
      <c r="M459" s="214" t="s">
        <v>176</v>
      </c>
      <c r="N459" s="214" t="s">
        <v>177</v>
      </c>
      <c r="O459" s="214" t="s">
        <v>2041</v>
      </c>
      <c r="P459" s="214" t="s"/>
      <c r="Q459" s="225" t="s">
        <v>3246</v>
      </c>
      <c r="R459" s="221" t="s"/>
      <c r="S459" s="221" t="s"/>
      <c r="T459" s="214" t="s">
        <v>3246</v>
      </c>
      <c r="U459" s="214" t="s">
        <v>3246</v>
      </c>
      <c r="V459" s="214" t="s">
        <v>3246</v>
      </c>
      <c r="W459" s="221" t="s"/>
      <c r="X459" s="221" t="s"/>
      <c r="Y459" s="221" t="s"/>
    </row>
    <row r="460" spans="1:25" s="14" ht="15" customHeight="true">
      <c r="A460" s="230" t="s"/>
      <c r="B460" s="214" t="s">
        <v>170</v>
      </c>
      <c r="C460" s="214" t="s">
        <v>830</v>
      </c>
      <c r="D460" s="214" t="s">
        <v>176</v>
      </c>
      <c r="E460" s="214" t="s">
        <v>2751</v>
      </c>
      <c r="F460" s="268" t="s">
        <v>3247</v>
      </c>
      <c r="G460" s="214" t="s">
        <v>3248</v>
      </c>
      <c r="H460" s="248" t="s">
        <v>174</v>
      </c>
      <c r="I460" s="225">
        <v>2</v>
      </c>
      <c r="J460" s="214" t="s">
        <v>184</v>
      </c>
      <c r="K460" s="221" t="s"/>
      <c r="L460" s="221" t="s"/>
      <c r="M460" s="214" t="s">
        <v>176</v>
      </c>
      <c r="N460" s="214" t="s">
        <v>177</v>
      </c>
      <c r="O460" s="214" t="s">
        <v>2041</v>
      </c>
      <c r="P460" s="214" t="s"/>
      <c r="Q460" s="225" t="s">
        <v>3249</v>
      </c>
      <c r="R460" s="221" t="s"/>
      <c r="S460" s="221" t="s"/>
      <c r="T460" s="214" t="s">
        <v>3249</v>
      </c>
      <c r="U460" s="214" t="s">
        <v>3249</v>
      </c>
      <c r="V460" s="214" t="s">
        <v>3249</v>
      </c>
      <c r="W460" s="221" t="s"/>
      <c r="X460" s="221" t="s"/>
      <c r="Y460" s="221" t="s"/>
    </row>
    <row r="461" spans="1:25" s="14" ht="15" customHeight="true">
      <c r="A461" s="230" t="s"/>
      <c r="B461" s="214" t="s">
        <v>170</v>
      </c>
      <c r="C461" s="214" t="s">
        <v>830</v>
      </c>
      <c r="D461" s="214" t="s">
        <v>176</v>
      </c>
      <c r="E461" s="214" t="s">
        <v>2751</v>
      </c>
      <c r="F461" s="268" t="s">
        <v>3250</v>
      </c>
      <c r="G461" s="214" t="s">
        <v>3251</v>
      </c>
      <c r="H461" s="248" t="s">
        <v>174</v>
      </c>
      <c r="I461" s="225">
        <v>2</v>
      </c>
      <c r="J461" s="214" t="s">
        <v>184</v>
      </c>
      <c r="K461" s="221" t="s"/>
      <c r="L461" s="221" t="s"/>
      <c r="M461" s="214" t="s">
        <v>176</v>
      </c>
      <c r="N461" s="214" t="s">
        <v>177</v>
      </c>
      <c r="O461" s="214" t="s">
        <v>2041</v>
      </c>
      <c r="P461" s="214" t="s"/>
      <c r="Q461" s="225" t="s">
        <v>3252</v>
      </c>
      <c r="R461" s="221" t="s"/>
      <c r="S461" s="221" t="s"/>
      <c r="T461" s="214" t="s">
        <v>3252</v>
      </c>
      <c r="U461" s="214" t="s">
        <v>3252</v>
      </c>
      <c r="V461" s="214" t="s">
        <v>3252</v>
      </c>
      <c r="W461" s="221" t="s"/>
      <c r="X461" s="221" t="s"/>
      <c r="Y461" s="221" t="s"/>
    </row>
    <row r="462" spans="1:25" s="14" ht="15" customHeight="true">
      <c r="A462" s="230" t="s"/>
      <c r="B462" s="214" t="s">
        <v>170</v>
      </c>
      <c r="C462" s="214" t="s">
        <v>830</v>
      </c>
      <c r="D462" s="214" t="s">
        <v>176</v>
      </c>
      <c r="E462" s="214" t="s">
        <v>2751</v>
      </c>
      <c r="F462" s="268" t="s">
        <v>3253</v>
      </c>
      <c r="G462" s="214" t="s">
        <v>3254</v>
      </c>
      <c r="H462" s="248" t="s">
        <v>174</v>
      </c>
      <c r="I462" s="225">
        <v>2</v>
      </c>
      <c r="J462" s="214" t="s">
        <v>184</v>
      </c>
      <c r="K462" s="221" t="s"/>
      <c r="L462" s="221" t="s"/>
      <c r="M462" s="214" t="s">
        <v>176</v>
      </c>
      <c r="N462" s="214" t="s">
        <v>177</v>
      </c>
      <c r="O462" s="214" t="s">
        <v>2041</v>
      </c>
      <c r="P462" s="214" t="s"/>
      <c r="Q462" s="225" t="s">
        <v>3255</v>
      </c>
      <c r="R462" s="221" t="s"/>
      <c r="S462" s="221" t="s"/>
      <c r="T462" s="214" t="s">
        <v>3255</v>
      </c>
      <c r="U462" s="214" t="s">
        <v>3255</v>
      </c>
      <c r="V462" s="214" t="s">
        <v>3255</v>
      </c>
      <c r="W462" s="221" t="s"/>
      <c r="X462" s="221" t="s"/>
      <c r="Y462" s="221" t="s"/>
    </row>
    <row r="463" spans="1:25" s="14" ht="15" customHeight="true">
      <c r="A463" s="230" t="s"/>
      <c r="B463" s="214" t="s">
        <v>170</v>
      </c>
      <c r="C463" s="214" t="s">
        <v>830</v>
      </c>
      <c r="D463" s="214" t="s">
        <v>176</v>
      </c>
      <c r="E463" s="214" t="s">
        <v>2751</v>
      </c>
      <c r="F463" s="268" t="s">
        <v>3256</v>
      </c>
      <c r="G463" s="214" t="s">
        <v>3257</v>
      </c>
      <c r="H463" s="248" t="s">
        <v>174</v>
      </c>
      <c r="I463" s="225">
        <v>2</v>
      </c>
      <c r="J463" s="214" t="s">
        <v>184</v>
      </c>
      <c r="K463" s="221" t="s"/>
      <c r="L463" s="221" t="s"/>
      <c r="M463" s="214" t="s">
        <v>176</v>
      </c>
      <c r="N463" s="214" t="s">
        <v>177</v>
      </c>
      <c r="O463" s="214" t="s">
        <v>2041</v>
      </c>
      <c r="P463" s="214" t="s"/>
      <c r="Q463" s="225" t="s">
        <v>3258</v>
      </c>
      <c r="R463" s="221" t="s"/>
      <c r="S463" s="221" t="s"/>
      <c r="T463" s="214" t="s">
        <v>3258</v>
      </c>
      <c r="U463" s="214" t="s">
        <v>3258</v>
      </c>
      <c r="V463" s="214" t="s">
        <v>3258</v>
      </c>
      <c r="W463" s="221" t="s"/>
      <c r="X463" s="221" t="s"/>
      <c r="Y463" s="221" t="s"/>
    </row>
    <row r="464" spans="1:25" s="14" ht="15" customHeight="true">
      <c r="A464" s="230" t="s"/>
      <c r="B464" s="214" t="s">
        <v>170</v>
      </c>
      <c r="C464" s="214" t="s">
        <v>830</v>
      </c>
      <c r="D464" s="214" t="s">
        <v>176</v>
      </c>
      <c r="E464" s="214" t="s">
        <v>2751</v>
      </c>
      <c r="F464" s="268" t="s">
        <v>3259</v>
      </c>
      <c r="G464" s="214" t="s">
        <v>3260</v>
      </c>
      <c r="H464" s="248" t="s">
        <v>174</v>
      </c>
      <c r="I464" s="225">
        <v>2</v>
      </c>
      <c r="J464" s="214" t="s">
        <v>184</v>
      </c>
      <c r="K464" s="221" t="s"/>
      <c r="L464" s="221" t="s"/>
      <c r="M464" s="214" t="s">
        <v>176</v>
      </c>
      <c r="N464" s="214" t="s">
        <v>177</v>
      </c>
      <c r="O464" s="214" t="s">
        <v>2041</v>
      </c>
      <c r="P464" s="214" t="s"/>
      <c r="Q464" s="225" t="s">
        <v>3261</v>
      </c>
      <c r="R464" s="221" t="s"/>
      <c r="S464" s="221" t="s"/>
      <c r="T464" s="214" t="s">
        <v>3261</v>
      </c>
      <c r="U464" s="214" t="s">
        <v>3261</v>
      </c>
      <c r="V464" s="214" t="s">
        <v>3261</v>
      </c>
      <c r="W464" s="221" t="s"/>
      <c r="X464" s="221" t="s"/>
      <c r="Y464" s="221" t="s"/>
    </row>
    <row r="465" spans="1:25" s="14" ht="15" customHeight="true">
      <c r="A465" s="230" t="s"/>
      <c r="B465" s="214" t="s">
        <v>170</v>
      </c>
      <c r="C465" s="214" t="s">
        <v>830</v>
      </c>
      <c r="D465" s="214" t="s">
        <v>176</v>
      </c>
      <c r="E465" s="214" t="s">
        <v>2751</v>
      </c>
      <c r="F465" s="268" t="s">
        <v>3262</v>
      </c>
      <c r="G465" s="214" t="s">
        <v>3263</v>
      </c>
      <c r="H465" s="248" t="s">
        <v>174</v>
      </c>
      <c r="I465" s="225">
        <v>2</v>
      </c>
      <c r="J465" s="214" t="s">
        <v>184</v>
      </c>
      <c r="K465" s="221" t="s"/>
      <c r="L465" s="221" t="s"/>
      <c r="M465" s="214" t="s">
        <v>176</v>
      </c>
      <c r="N465" s="214" t="s">
        <v>177</v>
      </c>
      <c r="O465" s="214" t="s">
        <v>2041</v>
      </c>
      <c r="P465" s="214" t="s"/>
      <c r="Q465" s="225" t="s">
        <v>3264</v>
      </c>
      <c r="R465" s="221" t="s"/>
      <c r="S465" s="221" t="s"/>
      <c r="T465" s="214" t="s">
        <v>3264</v>
      </c>
      <c r="U465" s="214" t="s">
        <v>3264</v>
      </c>
      <c r="V465" s="214" t="s">
        <v>3264</v>
      </c>
      <c r="W465" s="221" t="s"/>
      <c r="X465" s="221" t="s"/>
      <c r="Y465" s="221" t="s"/>
    </row>
    <row r="466" spans="1:25" s="14" ht="15" customHeight="true">
      <c r="A466" s="230" t="s"/>
      <c r="B466" s="214" t="s">
        <v>170</v>
      </c>
      <c r="C466" s="214" t="s">
        <v>830</v>
      </c>
      <c r="D466" s="214" t="s">
        <v>176</v>
      </c>
      <c r="E466" s="214" t="s">
        <v>2751</v>
      </c>
      <c r="F466" s="268" t="s">
        <v>3265</v>
      </c>
      <c r="G466" s="214" t="s">
        <v>3266</v>
      </c>
      <c r="H466" s="248" t="s">
        <v>174</v>
      </c>
      <c r="I466" s="225">
        <v>2</v>
      </c>
      <c r="J466" s="214" t="s">
        <v>184</v>
      </c>
      <c r="K466" s="221" t="s"/>
      <c r="L466" s="221" t="s"/>
      <c r="M466" s="214" t="s">
        <v>176</v>
      </c>
      <c r="N466" s="214" t="s">
        <v>177</v>
      </c>
      <c r="O466" s="214" t="s">
        <v>2041</v>
      </c>
      <c r="P466" s="214" t="s"/>
      <c r="Q466" s="225" t="s">
        <v>3267</v>
      </c>
      <c r="R466" s="221" t="s"/>
      <c r="S466" s="221" t="s"/>
      <c r="T466" s="214" t="s">
        <v>3267</v>
      </c>
      <c r="U466" s="214" t="s">
        <v>3267</v>
      </c>
      <c r="V466" s="214" t="s">
        <v>3267</v>
      </c>
      <c r="W466" s="221" t="s"/>
      <c r="X466" s="221" t="s"/>
      <c r="Y466" s="221" t="s"/>
    </row>
    <row r="467" spans="1:25" s="14" ht="15" customHeight="true">
      <c r="A467" s="230" t="s"/>
      <c r="B467" s="214" t="s">
        <v>170</v>
      </c>
      <c r="C467" s="214" t="s">
        <v>830</v>
      </c>
      <c r="D467" s="214" t="s">
        <v>176</v>
      </c>
      <c r="E467" s="214" t="s">
        <v>2751</v>
      </c>
      <c r="F467" s="268" t="s">
        <v>3268</v>
      </c>
      <c r="G467" s="214" t="s">
        <v>3269</v>
      </c>
      <c r="H467" s="248" t="s">
        <v>174</v>
      </c>
      <c r="I467" s="225">
        <v>2</v>
      </c>
      <c r="J467" s="214" t="s">
        <v>184</v>
      </c>
      <c r="K467" s="221" t="s"/>
      <c r="L467" s="221" t="s"/>
      <c r="M467" s="214" t="s">
        <v>176</v>
      </c>
      <c r="N467" s="214" t="s">
        <v>177</v>
      </c>
      <c r="O467" s="214" t="s">
        <v>2041</v>
      </c>
      <c r="P467" s="214" t="s"/>
      <c r="Q467" s="225" t="s">
        <v>3270</v>
      </c>
      <c r="R467" s="221" t="s"/>
      <c r="S467" s="221" t="s"/>
      <c r="T467" s="214" t="s">
        <v>3270</v>
      </c>
      <c r="U467" s="214" t="s">
        <v>3270</v>
      </c>
      <c r="V467" s="214" t="s">
        <v>3270</v>
      </c>
      <c r="W467" s="221" t="s"/>
      <c r="X467" s="221" t="s"/>
      <c r="Y467" s="221" t="s"/>
    </row>
    <row r="468" spans="1:25" s="14" ht="15" customHeight="true">
      <c r="A468" s="230" t="s"/>
      <c r="B468" s="214" t="s">
        <v>170</v>
      </c>
      <c r="C468" s="214" t="s">
        <v>830</v>
      </c>
      <c r="D468" s="214" t="s">
        <v>176</v>
      </c>
      <c r="E468" s="214" t="s">
        <v>2751</v>
      </c>
      <c r="F468" s="268" t="s">
        <v>3271</v>
      </c>
      <c r="G468" s="214" t="s">
        <v>3272</v>
      </c>
      <c r="H468" s="248" t="s">
        <v>174</v>
      </c>
      <c r="I468" s="225">
        <v>2</v>
      </c>
      <c r="J468" s="214" t="s">
        <v>184</v>
      </c>
      <c r="K468" s="221" t="s"/>
      <c r="L468" s="221" t="s"/>
      <c r="M468" s="214" t="s">
        <v>176</v>
      </c>
      <c r="N468" s="214" t="s">
        <v>177</v>
      </c>
      <c r="O468" s="214" t="s">
        <v>2041</v>
      </c>
      <c r="P468" s="214" t="s"/>
      <c r="Q468" s="225" t="s">
        <v>3273</v>
      </c>
      <c r="R468" s="221" t="s"/>
      <c r="S468" s="221" t="s"/>
      <c r="T468" s="214" t="s">
        <v>3273</v>
      </c>
      <c r="U468" s="214" t="s">
        <v>3273</v>
      </c>
      <c r="V468" s="214" t="s">
        <v>3273</v>
      </c>
      <c r="W468" s="221" t="s"/>
      <c r="X468" s="221" t="s"/>
      <c r="Y468" s="221" t="s"/>
    </row>
    <row r="469" spans="1:25" s="14" ht="15" customHeight="true">
      <c r="A469" s="230" t="s"/>
      <c r="B469" s="214" t="s">
        <v>170</v>
      </c>
      <c r="C469" s="214" t="s">
        <v>830</v>
      </c>
      <c r="D469" s="214" t="s">
        <v>176</v>
      </c>
      <c r="E469" s="214" t="s">
        <v>2751</v>
      </c>
      <c r="F469" s="268" t="s">
        <v>3274</v>
      </c>
      <c r="G469" s="214" t="s">
        <v>3275</v>
      </c>
      <c r="H469" s="248" t="s">
        <v>174</v>
      </c>
      <c r="I469" s="225">
        <v>2</v>
      </c>
      <c r="J469" s="214" t="s">
        <v>184</v>
      </c>
      <c r="K469" s="221" t="s"/>
      <c r="L469" s="221" t="s"/>
      <c r="M469" s="214" t="s">
        <v>176</v>
      </c>
      <c r="N469" s="214" t="s">
        <v>177</v>
      </c>
      <c r="O469" s="214" t="s">
        <v>2041</v>
      </c>
      <c r="P469" s="214" t="s"/>
      <c r="Q469" s="225" t="s">
        <v>3276</v>
      </c>
      <c r="R469" s="221" t="s"/>
      <c r="S469" s="221" t="s"/>
      <c r="T469" s="214" t="s">
        <v>3276</v>
      </c>
      <c r="U469" s="214" t="s">
        <v>3276</v>
      </c>
      <c r="V469" s="214" t="s">
        <v>3276</v>
      </c>
      <c r="W469" s="221" t="s"/>
      <c r="X469" s="221" t="s"/>
      <c r="Y469" s="221" t="s"/>
    </row>
    <row r="470" spans="1:25" s="14" ht="15" customHeight="true">
      <c r="A470" s="230" t="s"/>
      <c r="B470" s="214" t="s">
        <v>170</v>
      </c>
      <c r="C470" s="214" t="s">
        <v>830</v>
      </c>
      <c r="D470" s="214" t="s">
        <v>176</v>
      </c>
      <c r="E470" s="214" t="s">
        <v>2751</v>
      </c>
      <c r="F470" s="268" t="s">
        <v>3277</v>
      </c>
      <c r="G470" s="214" t="s">
        <v>3278</v>
      </c>
      <c r="H470" s="248" t="s">
        <v>174</v>
      </c>
      <c r="I470" s="225">
        <v>2</v>
      </c>
      <c r="J470" s="214" t="s">
        <v>184</v>
      </c>
      <c r="K470" s="221" t="s"/>
      <c r="L470" s="221" t="s"/>
      <c r="M470" s="214" t="s">
        <v>176</v>
      </c>
      <c r="N470" s="214" t="s">
        <v>177</v>
      </c>
      <c r="O470" s="214" t="s">
        <v>2041</v>
      </c>
      <c r="P470" s="214" t="s"/>
      <c r="Q470" s="225" t="s">
        <v>3279</v>
      </c>
      <c r="R470" s="221" t="s"/>
      <c r="S470" s="221" t="s"/>
      <c r="T470" s="214" t="s">
        <v>3279</v>
      </c>
      <c r="U470" s="214" t="s">
        <v>3279</v>
      </c>
      <c r="V470" s="214" t="s">
        <v>3279</v>
      </c>
      <c r="W470" s="221" t="s"/>
      <c r="X470" s="221" t="s"/>
      <c r="Y470" s="221" t="s"/>
    </row>
    <row r="471" spans="1:25" s="14" ht="15" customHeight="true">
      <c r="A471" s="230" t="s"/>
      <c r="B471" s="214" t="s">
        <v>170</v>
      </c>
      <c r="C471" s="214" t="s">
        <v>830</v>
      </c>
      <c r="D471" s="214" t="s">
        <v>176</v>
      </c>
      <c r="E471" s="214" t="s">
        <v>2751</v>
      </c>
      <c r="F471" s="268" t="s">
        <v>3280</v>
      </c>
      <c r="G471" s="214" t="s">
        <v>3281</v>
      </c>
      <c r="H471" s="248" t="s">
        <v>174</v>
      </c>
      <c r="I471" s="225">
        <v>2</v>
      </c>
      <c r="J471" s="214" t="s">
        <v>184</v>
      </c>
      <c r="K471" s="221" t="s"/>
      <c r="L471" s="221" t="s"/>
      <c r="M471" s="214" t="s">
        <v>176</v>
      </c>
      <c r="N471" s="214" t="s">
        <v>177</v>
      </c>
      <c r="O471" s="214" t="s">
        <v>2041</v>
      </c>
      <c r="P471" s="214" t="s"/>
      <c r="Q471" s="225" t="s">
        <v>3282</v>
      </c>
      <c r="R471" s="221" t="s"/>
      <c r="S471" s="221" t="s"/>
      <c r="T471" s="214" t="s">
        <v>3282</v>
      </c>
      <c r="U471" s="214" t="s">
        <v>3282</v>
      </c>
      <c r="V471" s="214" t="s">
        <v>3282</v>
      </c>
      <c r="W471" s="221" t="s"/>
      <c r="X471" s="221" t="s"/>
      <c r="Y471" s="221" t="s"/>
    </row>
    <row r="472" spans="1:25" s="14" ht="15" customHeight="true">
      <c r="A472" s="230" t="s"/>
      <c r="B472" s="214" t="s">
        <v>170</v>
      </c>
      <c r="C472" s="214" t="s">
        <v>830</v>
      </c>
      <c r="D472" s="214" t="s">
        <v>176</v>
      </c>
      <c r="E472" s="214" t="s">
        <v>2751</v>
      </c>
      <c r="F472" s="268" t="s">
        <v>3283</v>
      </c>
      <c r="G472" s="214" t="s">
        <v>3284</v>
      </c>
      <c r="H472" s="248" t="s">
        <v>174</v>
      </c>
      <c r="I472" s="225">
        <v>2</v>
      </c>
      <c r="J472" s="214" t="s">
        <v>184</v>
      </c>
      <c r="K472" s="221" t="s"/>
      <c r="L472" s="221" t="s"/>
      <c r="M472" s="214" t="s">
        <v>176</v>
      </c>
      <c r="N472" s="214" t="s">
        <v>177</v>
      </c>
      <c r="O472" s="214" t="s">
        <v>2041</v>
      </c>
      <c r="P472" s="214" t="s"/>
      <c r="Q472" s="225" t="s">
        <v>3285</v>
      </c>
      <c r="R472" s="221" t="s"/>
      <c r="S472" s="221" t="s"/>
      <c r="T472" s="214" t="s">
        <v>3285</v>
      </c>
      <c r="U472" s="214" t="s">
        <v>3285</v>
      </c>
      <c r="V472" s="214" t="s">
        <v>3285</v>
      </c>
      <c r="W472" s="221" t="s"/>
      <c r="X472" s="221" t="s"/>
      <c r="Y472" s="221" t="s"/>
    </row>
    <row r="473" spans="1:25" s="14" ht="15" customHeight="true">
      <c r="A473" s="230" t="s"/>
      <c r="B473" s="214" t="s">
        <v>170</v>
      </c>
      <c r="C473" s="214" t="s">
        <v>830</v>
      </c>
      <c r="D473" s="214" t="s">
        <v>176</v>
      </c>
      <c r="E473" s="214" t="s">
        <v>2751</v>
      </c>
      <c r="F473" s="268" t="s">
        <v>3286</v>
      </c>
      <c r="G473" s="214" t="s">
        <v>3287</v>
      </c>
      <c r="H473" s="248" t="s">
        <v>174</v>
      </c>
      <c r="I473" s="225">
        <v>2</v>
      </c>
      <c r="J473" s="214" t="s">
        <v>184</v>
      </c>
      <c r="K473" s="221" t="s"/>
      <c r="L473" s="221" t="s"/>
      <c r="M473" s="214" t="s">
        <v>176</v>
      </c>
      <c r="N473" s="214" t="s">
        <v>177</v>
      </c>
      <c r="O473" s="214" t="s">
        <v>2041</v>
      </c>
      <c r="P473" s="214" t="s"/>
      <c r="Q473" s="225" t="s">
        <v>3288</v>
      </c>
      <c r="R473" s="221" t="s"/>
      <c r="S473" s="221" t="s"/>
      <c r="T473" s="214" t="s">
        <v>3288</v>
      </c>
      <c r="U473" s="214" t="s">
        <v>3288</v>
      </c>
      <c r="V473" s="214" t="s">
        <v>3288</v>
      </c>
      <c r="W473" s="221" t="s"/>
      <c r="X473" s="221" t="s"/>
      <c r="Y473" s="221" t="s"/>
    </row>
    <row r="474" spans="1:25" s="14" ht="15" customHeight="true">
      <c r="A474" s="230" t="s"/>
      <c r="B474" s="214" t="s">
        <v>170</v>
      </c>
      <c r="C474" s="214" t="s">
        <v>830</v>
      </c>
      <c r="D474" s="214" t="s">
        <v>176</v>
      </c>
      <c r="E474" s="214" t="s">
        <v>2751</v>
      </c>
      <c r="F474" s="268" t="s">
        <v>3289</v>
      </c>
      <c r="G474" s="214" t="s">
        <v>3290</v>
      </c>
      <c r="H474" s="248" t="s">
        <v>174</v>
      </c>
      <c r="I474" s="225">
        <v>2</v>
      </c>
      <c r="J474" s="214" t="s">
        <v>184</v>
      </c>
      <c r="K474" s="221" t="s"/>
      <c r="L474" s="221" t="s"/>
      <c r="M474" s="214" t="s">
        <v>176</v>
      </c>
      <c r="N474" s="214" t="s">
        <v>177</v>
      </c>
      <c r="O474" s="214" t="s">
        <v>2041</v>
      </c>
      <c r="P474" s="214" t="s"/>
      <c r="Q474" s="225" t="s">
        <v>3291</v>
      </c>
      <c r="R474" s="221" t="s"/>
      <c r="S474" s="221" t="s"/>
      <c r="T474" s="214" t="s">
        <v>3291</v>
      </c>
      <c r="U474" s="214" t="s">
        <v>3291</v>
      </c>
      <c r="V474" s="214" t="s">
        <v>3291</v>
      </c>
      <c r="W474" s="221" t="s"/>
      <c r="X474" s="221" t="s"/>
      <c r="Y474" s="221" t="s"/>
    </row>
    <row r="475" spans="1:25" s="14" ht="15" customHeight="true">
      <c r="A475" s="230" t="s"/>
      <c r="B475" s="214" t="s">
        <v>170</v>
      </c>
      <c r="C475" s="214" t="s">
        <v>830</v>
      </c>
      <c r="D475" s="214" t="s">
        <v>176</v>
      </c>
      <c r="E475" s="214" t="s">
        <v>2751</v>
      </c>
      <c r="F475" s="268" t="s">
        <v>3292</v>
      </c>
      <c r="G475" s="214" t="s">
        <v>3293</v>
      </c>
      <c r="H475" s="248" t="s">
        <v>174</v>
      </c>
      <c r="I475" s="225">
        <v>2</v>
      </c>
      <c r="J475" s="214" t="s">
        <v>184</v>
      </c>
      <c r="K475" s="221" t="s"/>
      <c r="L475" s="221" t="s"/>
      <c r="M475" s="214" t="s">
        <v>176</v>
      </c>
      <c r="N475" s="214" t="s">
        <v>177</v>
      </c>
      <c r="O475" s="214" t="s">
        <v>2041</v>
      </c>
      <c r="P475" s="214" t="s"/>
      <c r="Q475" s="225" t="s">
        <v>3294</v>
      </c>
      <c r="R475" s="221" t="s"/>
      <c r="S475" s="221" t="s"/>
      <c r="T475" s="214" t="s">
        <v>3294</v>
      </c>
      <c r="U475" s="214" t="s">
        <v>3294</v>
      </c>
      <c r="V475" s="214" t="s">
        <v>3294</v>
      </c>
      <c r="W475" s="221" t="s"/>
      <c r="X475" s="221" t="s"/>
      <c r="Y475" s="221" t="s"/>
    </row>
    <row r="476" spans="1:25" s="14" ht="15" customHeight="true">
      <c r="A476" s="230" t="s"/>
      <c r="B476" s="214" t="s">
        <v>170</v>
      </c>
      <c r="C476" s="214" t="s">
        <v>830</v>
      </c>
      <c r="D476" s="214" t="s">
        <v>176</v>
      </c>
      <c r="E476" s="214" t="s">
        <v>2751</v>
      </c>
      <c r="F476" s="268" t="s">
        <v>3295</v>
      </c>
      <c r="G476" s="214" t="s">
        <v>3296</v>
      </c>
      <c r="H476" s="248" t="s">
        <v>174</v>
      </c>
      <c r="I476" s="225">
        <v>2</v>
      </c>
      <c r="J476" s="214" t="s">
        <v>184</v>
      </c>
      <c r="K476" s="221" t="s"/>
      <c r="L476" s="221" t="s"/>
      <c r="M476" s="214" t="s">
        <v>176</v>
      </c>
      <c r="N476" s="214" t="s">
        <v>177</v>
      </c>
      <c r="O476" s="214" t="s">
        <v>2041</v>
      </c>
      <c r="P476" s="214" t="s"/>
      <c r="Q476" s="225" t="s">
        <v>3297</v>
      </c>
      <c r="R476" s="221" t="s"/>
      <c r="S476" s="221" t="s"/>
      <c r="T476" s="214" t="s">
        <v>3297</v>
      </c>
      <c r="U476" s="214" t="s">
        <v>3297</v>
      </c>
      <c r="V476" s="214" t="s">
        <v>3297</v>
      </c>
      <c r="W476" s="221" t="s"/>
      <c r="X476" s="221" t="s"/>
      <c r="Y476" s="221" t="s"/>
    </row>
    <row r="477" spans="1:25" s="14" ht="15" customHeight="true">
      <c r="A477" s="230" t="s"/>
      <c r="B477" s="214" t="s">
        <v>170</v>
      </c>
      <c r="C477" s="214" t="s">
        <v>830</v>
      </c>
      <c r="D477" s="214" t="s">
        <v>176</v>
      </c>
      <c r="E477" s="214" t="s">
        <v>2751</v>
      </c>
      <c r="F477" s="268" t="s">
        <v>3298</v>
      </c>
      <c r="G477" s="214" t="s">
        <v>3299</v>
      </c>
      <c r="H477" s="248" t="s">
        <v>174</v>
      </c>
      <c r="I477" s="225">
        <v>2</v>
      </c>
      <c r="J477" s="214" t="s">
        <v>184</v>
      </c>
      <c r="K477" s="221" t="s"/>
      <c r="L477" s="221" t="s"/>
      <c r="M477" s="214" t="s">
        <v>176</v>
      </c>
      <c r="N477" s="214" t="s">
        <v>177</v>
      </c>
      <c r="O477" s="214" t="s">
        <v>2041</v>
      </c>
      <c r="P477" s="214" t="s"/>
      <c r="Q477" s="225" t="s">
        <v>3300</v>
      </c>
      <c r="R477" s="221" t="s"/>
      <c r="S477" s="221" t="s"/>
      <c r="T477" s="214" t="s">
        <v>3300</v>
      </c>
      <c r="U477" s="214" t="s">
        <v>3300</v>
      </c>
      <c r="V477" s="214" t="s">
        <v>3300</v>
      </c>
      <c r="W477" s="221" t="s"/>
      <c r="X477" s="221" t="s"/>
      <c r="Y477" s="221" t="s"/>
    </row>
    <row r="478" spans="1:25" s="14" ht="15" customHeight="true">
      <c r="A478" s="230" t="s"/>
      <c r="B478" s="214" t="s">
        <v>170</v>
      </c>
      <c r="C478" s="214" t="s">
        <v>830</v>
      </c>
      <c r="D478" s="214" t="s">
        <v>176</v>
      </c>
      <c r="E478" s="214" t="s">
        <v>2751</v>
      </c>
      <c r="F478" s="268" t="s">
        <v>3301</v>
      </c>
      <c r="G478" s="214" t="s">
        <v>3302</v>
      </c>
      <c r="H478" s="248" t="s">
        <v>174</v>
      </c>
      <c r="I478" s="225">
        <v>2</v>
      </c>
      <c r="J478" s="214" t="s">
        <v>184</v>
      </c>
      <c r="K478" s="221" t="s"/>
      <c r="L478" s="221" t="s"/>
      <c r="M478" s="214" t="s">
        <v>176</v>
      </c>
      <c r="N478" s="214" t="s">
        <v>177</v>
      </c>
      <c r="O478" s="214" t="s">
        <v>2041</v>
      </c>
      <c r="P478" s="214" t="s"/>
      <c r="Q478" s="225" t="s">
        <v>3303</v>
      </c>
      <c r="R478" s="221" t="s"/>
      <c r="S478" s="221" t="s"/>
      <c r="T478" s="214" t="s">
        <v>3303</v>
      </c>
      <c r="U478" s="214" t="s">
        <v>3303</v>
      </c>
      <c r="V478" s="214" t="s">
        <v>3303</v>
      </c>
      <c r="W478" s="221" t="s"/>
      <c r="X478" s="221" t="s"/>
      <c r="Y478" s="221" t="s"/>
    </row>
    <row r="479" spans="1:25" s="14" ht="15" customHeight="true">
      <c r="A479" s="230" t="s"/>
      <c r="B479" s="214" t="s">
        <v>170</v>
      </c>
      <c r="C479" s="214" t="s">
        <v>830</v>
      </c>
      <c r="D479" s="214" t="s">
        <v>176</v>
      </c>
      <c r="E479" s="214" t="s">
        <v>2751</v>
      </c>
      <c r="F479" s="268" t="s">
        <v>3304</v>
      </c>
      <c r="G479" s="214" t="s">
        <v>3305</v>
      </c>
      <c r="H479" s="248" t="s">
        <v>174</v>
      </c>
      <c r="I479" s="225">
        <v>2</v>
      </c>
      <c r="J479" s="214" t="s">
        <v>184</v>
      </c>
      <c r="K479" s="221" t="s"/>
      <c r="L479" s="221" t="s"/>
      <c r="M479" s="214" t="s">
        <v>176</v>
      </c>
      <c r="N479" s="214" t="s">
        <v>177</v>
      </c>
      <c r="O479" s="214" t="s">
        <v>2041</v>
      </c>
      <c r="P479" s="214" t="s"/>
      <c r="Q479" s="225" t="s">
        <v>3306</v>
      </c>
      <c r="R479" s="221" t="s"/>
      <c r="S479" s="221" t="s"/>
      <c r="T479" s="214" t="s">
        <v>3306</v>
      </c>
      <c r="U479" s="214" t="s">
        <v>3306</v>
      </c>
      <c r="V479" s="214" t="s">
        <v>3306</v>
      </c>
      <c r="W479" s="221" t="s"/>
      <c r="X479" s="221" t="s"/>
      <c r="Y479" s="221" t="s"/>
    </row>
    <row r="480" spans="1:25" s="14" ht="15" customHeight="true">
      <c r="A480" s="230" t="s"/>
      <c r="B480" s="214" t="s">
        <v>170</v>
      </c>
      <c r="C480" s="214" t="s">
        <v>830</v>
      </c>
      <c r="D480" s="214" t="s">
        <v>176</v>
      </c>
      <c r="E480" s="214" t="s">
        <v>2751</v>
      </c>
      <c r="F480" s="268" t="s">
        <v>3307</v>
      </c>
      <c r="G480" s="214" t="s">
        <v>3308</v>
      </c>
      <c r="H480" s="248" t="s">
        <v>174</v>
      </c>
      <c r="I480" s="225">
        <v>2</v>
      </c>
      <c r="J480" s="214" t="s">
        <v>184</v>
      </c>
      <c r="K480" s="221" t="s"/>
      <c r="L480" s="221" t="s"/>
      <c r="M480" s="214" t="s">
        <v>176</v>
      </c>
      <c r="N480" s="214" t="s">
        <v>177</v>
      </c>
      <c r="O480" s="214" t="s">
        <v>2041</v>
      </c>
      <c r="P480" s="214" t="s"/>
      <c r="Q480" s="225" t="s">
        <v>3309</v>
      </c>
      <c r="R480" s="221" t="s"/>
      <c r="S480" s="221" t="s"/>
      <c r="T480" s="214" t="s">
        <v>3309</v>
      </c>
      <c r="U480" s="214" t="s">
        <v>3309</v>
      </c>
      <c r="V480" s="214" t="s">
        <v>3309</v>
      </c>
      <c r="W480" s="221" t="s"/>
      <c r="X480" s="221" t="s"/>
      <c r="Y480" s="221" t="s"/>
    </row>
    <row r="481" spans="1:25" s="14" ht="15" customHeight="true">
      <c r="A481" s="230" t="s"/>
      <c r="B481" s="214" t="s">
        <v>170</v>
      </c>
      <c r="C481" s="214" t="s">
        <v>830</v>
      </c>
      <c r="D481" s="214" t="s">
        <v>176</v>
      </c>
      <c r="E481" s="214" t="s">
        <v>2751</v>
      </c>
      <c r="F481" s="268" t="s">
        <v>3310</v>
      </c>
      <c r="G481" s="214" t="s">
        <v>3311</v>
      </c>
      <c r="H481" s="248" t="s">
        <v>174</v>
      </c>
      <c r="I481" s="225">
        <v>2</v>
      </c>
      <c r="J481" s="214" t="s">
        <v>184</v>
      </c>
      <c r="K481" s="221" t="s"/>
      <c r="L481" s="221" t="s"/>
      <c r="M481" s="214" t="s">
        <v>176</v>
      </c>
      <c r="N481" s="214" t="s">
        <v>177</v>
      </c>
      <c r="O481" s="214" t="s">
        <v>2041</v>
      </c>
      <c r="P481" s="214" t="s"/>
      <c r="Q481" s="225" t="s">
        <v>3312</v>
      </c>
      <c r="R481" s="221" t="s"/>
      <c r="S481" s="221" t="s"/>
      <c r="T481" s="214" t="s">
        <v>3312</v>
      </c>
      <c r="U481" s="214" t="s">
        <v>3312</v>
      </c>
      <c r="V481" s="214" t="s">
        <v>3312</v>
      </c>
      <c r="W481" s="221" t="s"/>
      <c r="X481" s="221" t="s"/>
      <c r="Y481" s="221" t="s"/>
    </row>
    <row r="482" spans="1:25" s="14" ht="15" customHeight="true">
      <c r="A482" s="230" t="s"/>
      <c r="B482" s="214" t="s">
        <v>170</v>
      </c>
      <c r="C482" s="214" t="s">
        <v>830</v>
      </c>
      <c r="D482" s="214" t="s">
        <v>176</v>
      </c>
      <c r="E482" s="214" t="s">
        <v>2751</v>
      </c>
      <c r="F482" s="268" t="s">
        <v>3313</v>
      </c>
      <c r="G482" s="214" t="s">
        <v>3314</v>
      </c>
      <c r="H482" s="248" t="s">
        <v>174</v>
      </c>
      <c r="I482" s="225">
        <v>2</v>
      </c>
      <c r="J482" s="214" t="s">
        <v>184</v>
      </c>
      <c r="K482" s="221" t="s"/>
      <c r="L482" s="221" t="s"/>
      <c r="M482" s="214" t="s">
        <v>176</v>
      </c>
      <c r="N482" s="214" t="s">
        <v>177</v>
      </c>
      <c r="O482" s="214" t="s">
        <v>2041</v>
      </c>
      <c r="P482" s="214" t="s"/>
      <c r="Q482" s="225" t="s">
        <v>3315</v>
      </c>
      <c r="R482" s="221" t="s"/>
      <c r="S482" s="221" t="s"/>
      <c r="T482" s="214" t="s">
        <v>3315</v>
      </c>
      <c r="U482" s="214" t="s">
        <v>3315</v>
      </c>
      <c r="V482" s="214" t="s">
        <v>3315</v>
      </c>
      <c r="W482" s="221" t="s"/>
      <c r="X482" s="221" t="s"/>
      <c r="Y482" s="221" t="s"/>
    </row>
    <row r="483" spans="1:25" s="14" ht="15" customHeight="true">
      <c r="A483" s="230" t="s"/>
      <c r="B483" s="214" t="s">
        <v>170</v>
      </c>
      <c r="C483" s="214" t="s">
        <v>830</v>
      </c>
      <c r="D483" s="214" t="s">
        <v>176</v>
      </c>
      <c r="E483" s="214" t="s">
        <v>2751</v>
      </c>
      <c r="F483" s="268" t="s">
        <v>3316</v>
      </c>
      <c r="G483" s="214" t="s">
        <v>3317</v>
      </c>
      <c r="H483" s="248" t="s">
        <v>174</v>
      </c>
      <c r="I483" s="225">
        <v>2</v>
      </c>
      <c r="J483" s="214" t="s">
        <v>184</v>
      </c>
      <c r="K483" s="221" t="s"/>
      <c r="L483" s="221" t="s"/>
      <c r="M483" s="214" t="s">
        <v>176</v>
      </c>
      <c r="N483" s="214" t="s">
        <v>177</v>
      </c>
      <c r="O483" s="214" t="s">
        <v>2041</v>
      </c>
      <c r="P483" s="214" t="s"/>
      <c r="Q483" s="225" t="s">
        <v>3318</v>
      </c>
      <c r="R483" s="221" t="s"/>
      <c r="S483" s="221" t="s"/>
      <c r="T483" s="214" t="s">
        <v>3318</v>
      </c>
      <c r="U483" s="214" t="s">
        <v>3318</v>
      </c>
      <c r="V483" s="214" t="s">
        <v>3318</v>
      </c>
      <c r="W483" s="221" t="s"/>
      <c r="X483" s="221" t="s"/>
      <c r="Y483" s="221" t="s"/>
    </row>
    <row r="484" spans="1:25" s="14" ht="15" customHeight="true">
      <c r="A484" s="230" t="s"/>
      <c r="B484" s="214" t="s">
        <v>170</v>
      </c>
      <c r="C484" s="214" t="s">
        <v>830</v>
      </c>
      <c r="D484" s="214" t="s">
        <v>176</v>
      </c>
      <c r="E484" s="214" t="s">
        <v>2751</v>
      </c>
      <c r="F484" s="268" t="s">
        <v>3319</v>
      </c>
      <c r="G484" s="214" t="s">
        <v>3320</v>
      </c>
      <c r="H484" s="248" t="s">
        <v>174</v>
      </c>
      <c r="I484" s="225">
        <v>2</v>
      </c>
      <c r="J484" s="214" t="s">
        <v>184</v>
      </c>
      <c r="K484" s="221" t="s"/>
      <c r="L484" s="221" t="s"/>
      <c r="M484" s="214" t="s">
        <v>176</v>
      </c>
      <c r="N484" s="214" t="s">
        <v>177</v>
      </c>
      <c r="O484" s="214" t="s">
        <v>2041</v>
      </c>
      <c r="P484" s="214" t="s"/>
      <c r="Q484" s="225" t="s">
        <v>3321</v>
      </c>
      <c r="R484" s="221" t="s"/>
      <c r="S484" s="221" t="s"/>
      <c r="T484" s="214" t="s">
        <v>3321</v>
      </c>
      <c r="U484" s="214" t="s">
        <v>3321</v>
      </c>
      <c r="V484" s="214" t="s">
        <v>3321</v>
      </c>
      <c r="W484" s="221" t="s"/>
      <c r="X484" s="221" t="s"/>
      <c r="Y484" s="221" t="s"/>
    </row>
    <row r="485" spans="1:25" s="14" ht="15" customHeight="true">
      <c r="A485" s="230" t="s"/>
      <c r="B485" s="214" t="s">
        <v>170</v>
      </c>
      <c r="C485" s="214" t="s">
        <v>830</v>
      </c>
      <c r="D485" s="214" t="s">
        <v>176</v>
      </c>
      <c r="E485" s="214" t="s">
        <v>2751</v>
      </c>
      <c r="F485" s="268" t="s">
        <v>3322</v>
      </c>
      <c r="G485" s="214" t="s">
        <v>3323</v>
      </c>
      <c r="H485" s="248" t="s">
        <v>174</v>
      </c>
      <c r="I485" s="225">
        <v>2</v>
      </c>
      <c r="J485" s="214" t="s">
        <v>184</v>
      </c>
      <c r="K485" s="221" t="s"/>
      <c r="L485" s="221" t="s"/>
      <c r="M485" s="214" t="s">
        <v>176</v>
      </c>
      <c r="N485" s="214" t="s">
        <v>177</v>
      </c>
      <c r="O485" s="214" t="s">
        <v>2041</v>
      </c>
      <c r="P485" s="214" t="s"/>
      <c r="Q485" s="225" t="s">
        <v>3324</v>
      </c>
      <c r="R485" s="221" t="s"/>
      <c r="S485" s="221" t="s"/>
      <c r="T485" s="214" t="s">
        <v>3324</v>
      </c>
      <c r="U485" s="214" t="s">
        <v>3324</v>
      </c>
      <c r="V485" s="214" t="s">
        <v>3324</v>
      </c>
      <c r="W485" s="221" t="s"/>
      <c r="X485" s="221" t="s"/>
      <c r="Y485" s="221" t="s"/>
    </row>
    <row r="486" spans="1:25" s="14" ht="15" customHeight="true">
      <c r="A486" s="230" t="s"/>
      <c r="B486" s="214" t="s">
        <v>170</v>
      </c>
      <c r="C486" s="214" t="s">
        <v>830</v>
      </c>
      <c r="D486" s="214" t="s">
        <v>176</v>
      </c>
      <c r="E486" s="214" t="s">
        <v>2751</v>
      </c>
      <c r="F486" s="268" t="s">
        <v>3325</v>
      </c>
      <c r="G486" s="214" t="s">
        <v>3326</v>
      </c>
      <c r="H486" s="248" t="s">
        <v>174</v>
      </c>
      <c r="I486" s="225">
        <v>2</v>
      </c>
      <c r="J486" s="214" t="s">
        <v>184</v>
      </c>
      <c r="K486" s="221" t="s"/>
      <c r="L486" s="221" t="s"/>
      <c r="M486" s="214" t="s">
        <v>176</v>
      </c>
      <c r="N486" s="214" t="s">
        <v>177</v>
      </c>
      <c r="O486" s="214" t="s">
        <v>2041</v>
      </c>
      <c r="P486" s="214" t="s"/>
      <c r="Q486" s="225" t="s">
        <v>3327</v>
      </c>
      <c r="R486" s="221" t="s"/>
      <c r="S486" s="221" t="s"/>
      <c r="T486" s="214" t="s">
        <v>3327</v>
      </c>
      <c r="U486" s="214" t="s">
        <v>3327</v>
      </c>
      <c r="V486" s="214" t="s">
        <v>3327</v>
      </c>
      <c r="W486" s="221" t="s"/>
      <c r="X486" s="221" t="s"/>
      <c r="Y486" s="221" t="s"/>
    </row>
    <row r="487" spans="1:25" s="14" ht="15" customHeight="true">
      <c r="A487" s="230" t="s"/>
      <c r="B487" s="214" t="s">
        <v>170</v>
      </c>
      <c r="C487" s="214" t="s">
        <v>830</v>
      </c>
      <c r="D487" s="214" t="s">
        <v>176</v>
      </c>
      <c r="E487" s="214" t="s">
        <v>2751</v>
      </c>
      <c r="F487" s="268" t="s">
        <v>3328</v>
      </c>
      <c r="G487" s="214" t="s">
        <v>3329</v>
      </c>
      <c r="H487" s="248" t="s">
        <v>174</v>
      </c>
      <c r="I487" s="225">
        <v>2</v>
      </c>
      <c r="J487" s="214" t="s">
        <v>184</v>
      </c>
      <c r="K487" s="221" t="s"/>
      <c r="L487" s="221" t="s"/>
      <c r="M487" s="214" t="s">
        <v>176</v>
      </c>
      <c r="N487" s="214" t="s">
        <v>177</v>
      </c>
      <c r="O487" s="214" t="s">
        <v>2041</v>
      </c>
      <c r="P487" s="214" t="s"/>
      <c r="Q487" s="225" t="s">
        <v>3330</v>
      </c>
      <c r="R487" s="221" t="s"/>
      <c r="S487" s="221" t="s"/>
      <c r="T487" s="214" t="s">
        <v>3330</v>
      </c>
      <c r="U487" s="214" t="s">
        <v>3330</v>
      </c>
      <c r="V487" s="214" t="s">
        <v>3330</v>
      </c>
      <c r="W487" s="221" t="s"/>
      <c r="X487" s="221" t="s"/>
      <c r="Y487" s="221" t="s"/>
    </row>
    <row r="488" spans="1:25" s="14" ht="15" customHeight="true">
      <c r="A488" s="230" t="s"/>
      <c r="B488" s="214" t="s">
        <v>170</v>
      </c>
      <c r="C488" s="214" t="s">
        <v>830</v>
      </c>
      <c r="D488" s="214" t="s">
        <v>176</v>
      </c>
      <c r="E488" s="214" t="s">
        <v>2751</v>
      </c>
      <c r="F488" s="268" t="s">
        <v>3331</v>
      </c>
      <c r="G488" s="214" t="s">
        <v>3332</v>
      </c>
      <c r="H488" s="248" t="s">
        <v>174</v>
      </c>
      <c r="I488" s="225">
        <v>2</v>
      </c>
      <c r="J488" s="214" t="s">
        <v>184</v>
      </c>
      <c r="K488" s="221" t="s"/>
      <c r="L488" s="221" t="s"/>
      <c r="M488" s="214" t="s">
        <v>176</v>
      </c>
      <c r="N488" s="214" t="s">
        <v>177</v>
      </c>
      <c r="O488" s="214" t="s">
        <v>2041</v>
      </c>
      <c r="P488" s="214" t="s"/>
      <c r="Q488" s="225" t="s">
        <v>3333</v>
      </c>
      <c r="R488" s="221" t="s"/>
      <c r="S488" s="221" t="s"/>
      <c r="T488" s="214" t="s">
        <v>3333</v>
      </c>
      <c r="U488" s="214" t="s">
        <v>3333</v>
      </c>
      <c r="V488" s="214" t="s">
        <v>3333</v>
      </c>
      <c r="W488" s="221" t="s"/>
      <c r="X488" s="221" t="s"/>
      <c r="Y488" s="221" t="s"/>
    </row>
    <row r="489" spans="1:25" s="14" ht="15" customHeight="true">
      <c r="A489" s="230" t="s"/>
      <c r="B489" s="214" t="s">
        <v>170</v>
      </c>
      <c r="C489" s="214" t="s">
        <v>830</v>
      </c>
      <c r="D489" s="214" t="s">
        <v>176</v>
      </c>
      <c r="E489" s="214" t="s">
        <v>2751</v>
      </c>
      <c r="F489" s="268" t="s">
        <v>3334</v>
      </c>
      <c r="G489" s="214" t="s">
        <v>3335</v>
      </c>
      <c r="H489" s="248" t="s">
        <v>174</v>
      </c>
      <c r="I489" s="225">
        <v>2</v>
      </c>
      <c r="J489" s="214" t="s">
        <v>184</v>
      </c>
      <c r="K489" s="221" t="s"/>
      <c r="L489" s="221" t="s"/>
      <c r="M489" s="214" t="s">
        <v>176</v>
      </c>
      <c r="N489" s="214" t="s">
        <v>177</v>
      </c>
      <c r="O489" s="214" t="s">
        <v>2041</v>
      </c>
      <c r="P489" s="214" t="s"/>
      <c r="Q489" s="225" t="s">
        <v>3336</v>
      </c>
      <c r="R489" s="221" t="s"/>
      <c r="S489" s="221" t="s"/>
      <c r="T489" s="214" t="s">
        <v>3336</v>
      </c>
      <c r="U489" s="214" t="s">
        <v>3336</v>
      </c>
      <c r="V489" s="214" t="s">
        <v>3336</v>
      </c>
      <c r="W489" s="221" t="s"/>
      <c r="X489" s="221" t="s"/>
      <c r="Y489" s="221" t="s"/>
    </row>
    <row r="490" spans="1:25" s="14" ht="15" customHeight="true">
      <c r="A490" s="230" t="s"/>
      <c r="B490" s="214" t="s">
        <v>170</v>
      </c>
      <c r="C490" s="214" t="s">
        <v>830</v>
      </c>
      <c r="D490" s="214" t="s">
        <v>176</v>
      </c>
      <c r="E490" s="214" t="s">
        <v>2751</v>
      </c>
      <c r="F490" s="268" t="s">
        <v>3337</v>
      </c>
      <c r="G490" s="214" t="s">
        <v>3338</v>
      </c>
      <c r="H490" s="248" t="s">
        <v>174</v>
      </c>
      <c r="I490" s="225">
        <v>2</v>
      </c>
      <c r="J490" s="214" t="s">
        <v>184</v>
      </c>
      <c r="K490" s="221" t="s"/>
      <c r="L490" s="221" t="s"/>
      <c r="M490" s="214" t="s">
        <v>176</v>
      </c>
      <c r="N490" s="214" t="s">
        <v>177</v>
      </c>
      <c r="O490" s="214" t="s">
        <v>2041</v>
      </c>
      <c r="P490" s="214" t="s"/>
      <c r="Q490" s="225" t="s">
        <v>3339</v>
      </c>
      <c r="R490" s="221" t="s"/>
      <c r="S490" s="221" t="s"/>
      <c r="T490" s="214" t="s">
        <v>3339</v>
      </c>
      <c r="U490" s="214" t="s">
        <v>3339</v>
      </c>
      <c r="V490" s="214" t="s">
        <v>3339</v>
      </c>
      <c r="W490" s="221" t="s"/>
      <c r="X490" s="221" t="s"/>
      <c r="Y490" s="221" t="s"/>
    </row>
    <row r="491" spans="1:25" s="14" ht="15" customHeight="true">
      <c r="A491" s="230" t="s"/>
      <c r="B491" s="214" t="s">
        <v>170</v>
      </c>
      <c r="C491" s="214" t="s">
        <v>830</v>
      </c>
      <c r="D491" s="214" t="s">
        <v>176</v>
      </c>
      <c r="E491" s="214" t="s">
        <v>2751</v>
      </c>
      <c r="F491" s="268" t="s">
        <v>3340</v>
      </c>
      <c r="G491" s="214" t="s">
        <v>3341</v>
      </c>
      <c r="H491" s="248" t="s">
        <v>174</v>
      </c>
      <c r="I491" s="225">
        <v>2</v>
      </c>
      <c r="J491" s="214" t="s">
        <v>184</v>
      </c>
      <c r="K491" s="221" t="s"/>
      <c r="L491" s="221" t="s"/>
      <c r="M491" s="214" t="s">
        <v>176</v>
      </c>
      <c r="N491" s="214" t="s">
        <v>177</v>
      </c>
      <c r="O491" s="214" t="s">
        <v>2041</v>
      </c>
      <c r="P491" s="214" t="s"/>
      <c r="Q491" s="225" t="s">
        <v>3342</v>
      </c>
      <c r="R491" s="221" t="s"/>
      <c r="S491" s="221" t="s"/>
      <c r="T491" s="214" t="s">
        <v>3342</v>
      </c>
      <c r="U491" s="214" t="s">
        <v>3342</v>
      </c>
      <c r="V491" s="214" t="s">
        <v>3342</v>
      </c>
      <c r="W491" s="221" t="s"/>
      <c r="X491" s="221" t="s"/>
      <c r="Y491" s="221" t="s"/>
    </row>
    <row r="492" spans="1:25" s="14" ht="15" customHeight="true">
      <c r="A492" s="230" t="s"/>
      <c r="B492" s="214" t="s">
        <v>170</v>
      </c>
      <c r="C492" s="214" t="s">
        <v>830</v>
      </c>
      <c r="D492" s="214" t="s">
        <v>176</v>
      </c>
      <c r="E492" s="214" t="s">
        <v>2751</v>
      </c>
      <c r="F492" s="268" t="s">
        <v>3343</v>
      </c>
      <c r="G492" s="214" t="s">
        <v>3344</v>
      </c>
      <c r="H492" s="248" t="s">
        <v>174</v>
      </c>
      <c r="I492" s="225">
        <v>2</v>
      </c>
      <c r="J492" s="214" t="s">
        <v>184</v>
      </c>
      <c r="K492" s="221" t="s"/>
      <c r="L492" s="221" t="s"/>
      <c r="M492" s="214" t="s">
        <v>176</v>
      </c>
      <c r="N492" s="214" t="s">
        <v>177</v>
      </c>
      <c r="O492" s="214" t="s">
        <v>2041</v>
      </c>
      <c r="P492" s="214" t="s"/>
      <c r="Q492" s="225" t="s">
        <v>3345</v>
      </c>
      <c r="R492" s="221" t="s"/>
      <c r="S492" s="221" t="s"/>
      <c r="T492" s="214" t="s">
        <v>3345</v>
      </c>
      <c r="U492" s="214" t="s">
        <v>3345</v>
      </c>
      <c r="V492" s="214" t="s">
        <v>3345</v>
      </c>
      <c r="W492" s="221" t="s"/>
      <c r="X492" s="221" t="s"/>
      <c r="Y492" s="221" t="s"/>
    </row>
    <row r="493" spans="1:25" s="14" ht="15" customHeight="true">
      <c r="A493" s="230" t="s"/>
      <c r="B493" s="214" t="s">
        <v>170</v>
      </c>
      <c r="C493" s="214" t="s">
        <v>830</v>
      </c>
      <c r="D493" s="214" t="s">
        <v>176</v>
      </c>
      <c r="E493" s="214" t="s">
        <v>2751</v>
      </c>
      <c r="F493" s="268" t="s">
        <v>3346</v>
      </c>
      <c r="G493" s="214" t="s">
        <v>3347</v>
      </c>
      <c r="H493" s="248" t="s">
        <v>174</v>
      </c>
      <c r="I493" s="225">
        <v>2</v>
      </c>
      <c r="J493" s="214" t="s">
        <v>184</v>
      </c>
      <c r="K493" s="221" t="s"/>
      <c r="L493" s="221" t="s"/>
      <c r="M493" s="214" t="s">
        <v>176</v>
      </c>
      <c r="N493" s="214" t="s">
        <v>177</v>
      </c>
      <c r="O493" s="214" t="s">
        <v>2041</v>
      </c>
      <c r="P493" s="214" t="s"/>
      <c r="Q493" s="225" t="s">
        <v>3348</v>
      </c>
      <c r="R493" s="221" t="s"/>
      <c r="S493" s="221" t="s"/>
      <c r="T493" s="214" t="s">
        <v>3348</v>
      </c>
      <c r="U493" s="214" t="s">
        <v>3348</v>
      </c>
      <c r="V493" s="214" t="s">
        <v>3348</v>
      </c>
      <c r="W493" s="221" t="s"/>
      <c r="X493" s="221" t="s"/>
      <c r="Y493" s="221" t="s"/>
    </row>
    <row r="494" spans="1:25" s="14" ht="15" customHeight="true">
      <c r="A494" s="230" t="s"/>
      <c r="B494" s="214" t="s">
        <v>170</v>
      </c>
      <c r="C494" s="214" t="s">
        <v>830</v>
      </c>
      <c r="D494" s="214" t="s">
        <v>176</v>
      </c>
      <c r="E494" s="214" t="s">
        <v>2751</v>
      </c>
      <c r="F494" s="268" t="s">
        <v>3349</v>
      </c>
      <c r="G494" s="214" t="s">
        <v>3350</v>
      </c>
      <c r="H494" s="248" t="s">
        <v>174</v>
      </c>
      <c r="I494" s="225">
        <v>2</v>
      </c>
      <c r="J494" s="214" t="s">
        <v>184</v>
      </c>
      <c r="K494" s="221" t="s"/>
      <c r="L494" s="221" t="s"/>
      <c r="M494" s="214" t="s">
        <v>176</v>
      </c>
      <c r="N494" s="214" t="s">
        <v>177</v>
      </c>
      <c r="O494" s="214" t="s">
        <v>2041</v>
      </c>
      <c r="P494" s="214" t="s"/>
      <c r="Q494" s="225" t="s">
        <v>3351</v>
      </c>
      <c r="R494" s="221" t="s"/>
      <c r="S494" s="221" t="s"/>
      <c r="T494" s="214" t="s">
        <v>3351</v>
      </c>
      <c r="U494" s="214" t="s">
        <v>3351</v>
      </c>
      <c r="V494" s="214" t="s">
        <v>3351</v>
      </c>
      <c r="W494" s="221" t="s"/>
      <c r="X494" s="221" t="s"/>
      <c r="Y494" s="221" t="s"/>
    </row>
    <row r="495" spans="1:25" s="14" ht="15" customHeight="true">
      <c r="A495" s="230" t="s"/>
      <c r="B495" s="214" t="s">
        <v>170</v>
      </c>
      <c r="C495" s="214" t="s">
        <v>830</v>
      </c>
      <c r="D495" s="214" t="s">
        <v>176</v>
      </c>
      <c r="E495" s="214" t="s">
        <v>2751</v>
      </c>
      <c r="F495" s="268" t="s">
        <v>3352</v>
      </c>
      <c r="G495" s="214" t="s">
        <v>3353</v>
      </c>
      <c r="H495" s="248" t="s">
        <v>174</v>
      </c>
      <c r="I495" s="225">
        <v>2</v>
      </c>
      <c r="J495" s="214" t="s">
        <v>184</v>
      </c>
      <c r="K495" s="221" t="s"/>
      <c r="L495" s="221" t="s"/>
      <c r="M495" s="214" t="s">
        <v>176</v>
      </c>
      <c r="N495" s="214" t="s">
        <v>177</v>
      </c>
      <c r="O495" s="214" t="s">
        <v>2041</v>
      </c>
      <c r="P495" s="214" t="s"/>
      <c r="Q495" s="225" t="s">
        <v>3354</v>
      </c>
      <c r="R495" s="221" t="s"/>
      <c r="S495" s="221" t="s"/>
      <c r="T495" s="214" t="s">
        <v>3354</v>
      </c>
      <c r="U495" s="214" t="s">
        <v>3354</v>
      </c>
      <c r="V495" s="214" t="s">
        <v>3354</v>
      </c>
      <c r="W495" s="221" t="s"/>
      <c r="X495" s="221" t="s"/>
      <c r="Y495" s="221" t="s"/>
    </row>
    <row r="496" spans="1:25" s="14" ht="15" customHeight="true">
      <c r="A496" s="230" t="s"/>
      <c r="B496" s="214" t="s">
        <v>170</v>
      </c>
      <c r="C496" s="214" t="s">
        <v>830</v>
      </c>
      <c r="D496" s="214" t="s">
        <v>176</v>
      </c>
      <c r="E496" s="214" t="s">
        <v>2751</v>
      </c>
      <c r="F496" s="268" t="s">
        <v>3355</v>
      </c>
      <c r="G496" s="214" t="s">
        <v>3356</v>
      </c>
      <c r="H496" s="248" t="s">
        <v>174</v>
      </c>
      <c r="I496" s="225">
        <v>2</v>
      </c>
      <c r="J496" s="214" t="s">
        <v>184</v>
      </c>
      <c r="K496" s="221" t="s"/>
      <c r="L496" s="221" t="s"/>
      <c r="M496" s="214" t="s">
        <v>176</v>
      </c>
      <c r="N496" s="214" t="s">
        <v>177</v>
      </c>
      <c r="O496" s="214" t="s">
        <v>2041</v>
      </c>
      <c r="P496" s="214" t="s"/>
      <c r="Q496" s="225" t="s">
        <v>3357</v>
      </c>
      <c r="R496" s="221" t="s"/>
      <c r="S496" s="221" t="s"/>
      <c r="T496" s="214" t="s">
        <v>3357</v>
      </c>
      <c r="U496" s="214" t="s">
        <v>3357</v>
      </c>
      <c r="V496" s="214" t="s">
        <v>3357</v>
      </c>
      <c r="W496" s="221" t="s"/>
      <c r="X496" s="221" t="s"/>
      <c r="Y496" s="221" t="s"/>
    </row>
    <row r="497" spans="1:25" s="14" ht="15" customHeight="true">
      <c r="A497" s="230" t="s"/>
      <c r="B497" s="214" t="s">
        <v>170</v>
      </c>
      <c r="C497" s="214" t="s">
        <v>830</v>
      </c>
      <c r="D497" s="214" t="s">
        <v>176</v>
      </c>
      <c r="E497" s="214" t="s">
        <v>2751</v>
      </c>
      <c r="F497" s="268" t="s">
        <v>3358</v>
      </c>
      <c r="G497" s="214" t="s">
        <v>3359</v>
      </c>
      <c r="H497" s="248" t="s">
        <v>174</v>
      </c>
      <c r="I497" s="225">
        <v>2</v>
      </c>
      <c r="J497" s="214" t="s">
        <v>184</v>
      </c>
      <c r="K497" s="221" t="s"/>
      <c r="L497" s="221" t="s"/>
      <c r="M497" s="214" t="s">
        <v>176</v>
      </c>
      <c r="N497" s="214" t="s">
        <v>177</v>
      </c>
      <c r="O497" s="214" t="s">
        <v>2041</v>
      </c>
      <c r="P497" s="214" t="s"/>
      <c r="Q497" s="225" t="s">
        <v>3360</v>
      </c>
      <c r="R497" s="221" t="s"/>
      <c r="S497" s="221" t="s"/>
      <c r="T497" s="214" t="s">
        <v>3360</v>
      </c>
      <c r="U497" s="214" t="s">
        <v>3360</v>
      </c>
      <c r="V497" s="214" t="s">
        <v>3360</v>
      </c>
      <c r="W497" s="221" t="s"/>
      <c r="X497" s="221" t="s"/>
      <c r="Y497" s="221" t="s"/>
    </row>
    <row r="498" spans="1:25" s="14" ht="15" customHeight="true">
      <c r="A498" s="230" t="s"/>
      <c r="B498" s="214" t="s">
        <v>170</v>
      </c>
      <c r="C498" s="214" t="s">
        <v>830</v>
      </c>
      <c r="D498" s="214" t="s">
        <v>176</v>
      </c>
      <c r="E498" s="214" t="s">
        <v>2751</v>
      </c>
      <c r="F498" s="268" t="s">
        <v>3361</v>
      </c>
      <c r="G498" s="214" t="s">
        <v>3362</v>
      </c>
      <c r="H498" s="248" t="s">
        <v>174</v>
      </c>
      <c r="I498" s="225">
        <v>2</v>
      </c>
      <c r="J498" s="214" t="s">
        <v>184</v>
      </c>
      <c r="K498" s="221" t="s"/>
      <c r="L498" s="221" t="s"/>
      <c r="M498" s="214" t="s">
        <v>176</v>
      </c>
      <c r="N498" s="214" t="s">
        <v>177</v>
      </c>
      <c r="O498" s="214" t="s">
        <v>2041</v>
      </c>
      <c r="P498" s="214" t="s"/>
      <c r="Q498" s="225" t="s">
        <v>3363</v>
      </c>
      <c r="R498" s="221" t="s"/>
      <c r="S498" s="221" t="s"/>
      <c r="T498" s="214" t="s">
        <v>3363</v>
      </c>
      <c r="U498" s="214" t="s">
        <v>3363</v>
      </c>
      <c r="V498" s="214" t="s">
        <v>3363</v>
      </c>
      <c r="W498" s="221" t="s"/>
      <c r="X498" s="221" t="s"/>
      <c r="Y498" s="221" t="s"/>
    </row>
    <row r="499" spans="1:25" s="14" ht="15" customHeight="true">
      <c r="A499" s="230" t="s"/>
      <c r="B499" s="214" t="s">
        <v>170</v>
      </c>
      <c r="C499" s="214" t="s">
        <v>830</v>
      </c>
      <c r="D499" s="214" t="s">
        <v>176</v>
      </c>
      <c r="E499" s="214" t="s">
        <v>2751</v>
      </c>
      <c r="F499" s="268" t="s">
        <v>3364</v>
      </c>
      <c r="G499" s="214" t="s">
        <v>3365</v>
      </c>
      <c r="H499" s="248" t="s">
        <v>174</v>
      </c>
      <c r="I499" s="225">
        <v>2</v>
      </c>
      <c r="J499" s="214" t="s">
        <v>184</v>
      </c>
      <c r="K499" s="221" t="s"/>
      <c r="L499" s="221" t="s"/>
      <c r="M499" s="214" t="s">
        <v>176</v>
      </c>
      <c r="N499" s="214" t="s">
        <v>177</v>
      </c>
      <c r="O499" s="214" t="s">
        <v>2041</v>
      </c>
      <c r="P499" s="214" t="s"/>
      <c r="Q499" s="225" t="s">
        <v>3366</v>
      </c>
      <c r="R499" s="221" t="s"/>
      <c r="S499" s="221" t="s"/>
      <c r="T499" s="214" t="s">
        <v>3366</v>
      </c>
      <c r="U499" s="214" t="s">
        <v>3366</v>
      </c>
      <c r="V499" s="214" t="s">
        <v>3366</v>
      </c>
      <c r="W499" s="221" t="s"/>
      <c r="X499" s="221" t="s"/>
      <c r="Y499" s="221" t="s"/>
    </row>
    <row r="500" spans="1:25" s="14" ht="15" customHeight="true">
      <c r="A500" s="230" t="s"/>
      <c r="B500" s="214" t="s">
        <v>170</v>
      </c>
      <c r="C500" s="214" t="s">
        <v>830</v>
      </c>
      <c r="D500" s="214" t="s">
        <v>176</v>
      </c>
      <c r="E500" s="214" t="s">
        <v>2751</v>
      </c>
      <c r="F500" s="268" t="s">
        <v>3367</v>
      </c>
      <c r="G500" s="214" t="s">
        <v>3368</v>
      </c>
      <c r="H500" s="248" t="s">
        <v>174</v>
      </c>
      <c r="I500" s="225">
        <v>2</v>
      </c>
      <c r="J500" s="214" t="s">
        <v>184</v>
      </c>
      <c r="K500" s="221" t="s"/>
      <c r="L500" s="221" t="s"/>
      <c r="M500" s="214" t="s">
        <v>176</v>
      </c>
      <c r="N500" s="214" t="s">
        <v>177</v>
      </c>
      <c r="O500" s="214" t="s">
        <v>2041</v>
      </c>
      <c r="P500" s="214" t="s"/>
      <c r="Q500" s="225" t="s">
        <v>3369</v>
      </c>
      <c r="R500" s="221" t="s"/>
      <c r="S500" s="221" t="s"/>
      <c r="T500" s="214" t="s">
        <v>3369</v>
      </c>
      <c r="U500" s="214" t="s">
        <v>3369</v>
      </c>
      <c r="V500" s="214" t="s">
        <v>3369</v>
      </c>
      <c r="W500" s="221" t="s"/>
      <c r="X500" s="221" t="s"/>
      <c r="Y500" s="221" t="s"/>
    </row>
    <row r="501" spans="1:25" s="14" ht="15" customHeight="true">
      <c r="A501" s="230" t="s"/>
      <c r="B501" s="214" t="s">
        <v>170</v>
      </c>
      <c r="C501" s="214" t="s">
        <v>830</v>
      </c>
      <c r="D501" s="214" t="s">
        <v>176</v>
      </c>
      <c r="E501" s="214" t="s">
        <v>2751</v>
      </c>
      <c r="F501" s="268" t="s">
        <v>3370</v>
      </c>
      <c r="G501" s="214" t="s">
        <v>3371</v>
      </c>
      <c r="H501" s="248" t="s">
        <v>174</v>
      </c>
      <c r="I501" s="225">
        <v>2</v>
      </c>
      <c r="J501" s="214" t="s">
        <v>184</v>
      </c>
      <c r="K501" s="221" t="s"/>
      <c r="L501" s="221" t="s"/>
      <c r="M501" s="214" t="s">
        <v>176</v>
      </c>
      <c r="N501" s="214" t="s">
        <v>177</v>
      </c>
      <c r="O501" s="214" t="s">
        <v>2041</v>
      </c>
      <c r="P501" s="214" t="s"/>
      <c r="Q501" s="225" t="s">
        <v>3372</v>
      </c>
      <c r="R501" s="221" t="s"/>
      <c r="S501" s="221" t="s"/>
      <c r="T501" s="214" t="s">
        <v>3372</v>
      </c>
      <c r="U501" s="214" t="s">
        <v>3372</v>
      </c>
      <c r="V501" s="214" t="s">
        <v>3372</v>
      </c>
      <c r="W501" s="221" t="s"/>
      <c r="X501" s="221" t="s"/>
      <c r="Y501" s="221" t="s"/>
    </row>
    <row r="502" spans="1:25" s="14" ht="15" customHeight="true">
      <c r="A502" s="230" t="s"/>
      <c r="B502" s="214" t="s">
        <v>170</v>
      </c>
      <c r="C502" s="214" t="s">
        <v>830</v>
      </c>
      <c r="D502" s="214" t="s">
        <v>176</v>
      </c>
      <c r="E502" s="214" t="s">
        <v>2751</v>
      </c>
      <c r="F502" s="268" t="s">
        <v>3373</v>
      </c>
      <c r="G502" s="214" t="s">
        <v>3374</v>
      </c>
      <c r="H502" s="248" t="s">
        <v>174</v>
      </c>
      <c r="I502" s="225">
        <v>2</v>
      </c>
      <c r="J502" s="214" t="s">
        <v>184</v>
      </c>
      <c r="K502" s="221" t="s"/>
      <c r="L502" s="221" t="s"/>
      <c r="M502" s="214" t="s">
        <v>176</v>
      </c>
      <c r="N502" s="214" t="s">
        <v>177</v>
      </c>
      <c r="O502" s="214" t="s">
        <v>2041</v>
      </c>
      <c r="P502" s="214" t="s"/>
      <c r="Q502" s="225" t="s">
        <v>3375</v>
      </c>
      <c r="R502" s="221" t="s"/>
      <c r="S502" s="221" t="s"/>
      <c r="T502" s="214" t="s">
        <v>3375</v>
      </c>
      <c r="U502" s="214" t="s">
        <v>3375</v>
      </c>
      <c r="V502" s="214" t="s">
        <v>3375</v>
      </c>
      <c r="W502" s="221" t="s"/>
      <c r="X502" s="221" t="s"/>
      <c r="Y502" s="221" t="s"/>
    </row>
    <row r="503" spans="1:25" s="14" ht="15" customHeight="true">
      <c r="A503" s="230" t="s"/>
      <c r="B503" s="214" t="s">
        <v>170</v>
      </c>
      <c r="C503" s="214" t="s">
        <v>830</v>
      </c>
      <c r="D503" s="214" t="s">
        <v>176</v>
      </c>
      <c r="E503" s="214" t="s">
        <v>2751</v>
      </c>
      <c r="F503" s="268" t="s">
        <v>3376</v>
      </c>
      <c r="G503" s="214" t="s">
        <v>3377</v>
      </c>
      <c r="H503" s="248" t="s">
        <v>174</v>
      </c>
      <c r="I503" s="225">
        <v>2</v>
      </c>
      <c r="J503" s="214" t="s">
        <v>184</v>
      </c>
      <c r="K503" s="221" t="s"/>
      <c r="L503" s="221" t="s"/>
      <c r="M503" s="214" t="s">
        <v>176</v>
      </c>
      <c r="N503" s="214" t="s">
        <v>177</v>
      </c>
      <c r="O503" s="214" t="s">
        <v>2041</v>
      </c>
      <c r="P503" s="214" t="s"/>
      <c r="Q503" s="225" t="s">
        <v>3378</v>
      </c>
      <c r="R503" s="221" t="s"/>
      <c r="S503" s="221" t="s"/>
      <c r="T503" s="214" t="s">
        <v>3378</v>
      </c>
      <c r="U503" s="214" t="s">
        <v>3378</v>
      </c>
      <c r="V503" s="214" t="s">
        <v>3378</v>
      </c>
      <c r="W503" s="221" t="s"/>
      <c r="X503" s="221" t="s"/>
      <c r="Y503" s="221" t="s"/>
    </row>
    <row r="504" spans="1:25" s="14" ht="15" customHeight="true">
      <c r="A504" s="230" t="s"/>
      <c r="B504" s="214" t="s">
        <v>170</v>
      </c>
      <c r="C504" s="214" t="s">
        <v>830</v>
      </c>
      <c r="D504" s="214" t="s">
        <v>176</v>
      </c>
      <c r="E504" s="214" t="s">
        <v>2751</v>
      </c>
      <c r="F504" s="268" t="s">
        <v>3379</v>
      </c>
      <c r="G504" s="214" t="s">
        <v>3380</v>
      </c>
      <c r="H504" s="248" t="s">
        <v>174</v>
      </c>
      <c r="I504" s="225">
        <v>2</v>
      </c>
      <c r="J504" s="214" t="s">
        <v>184</v>
      </c>
      <c r="K504" s="221" t="s"/>
      <c r="L504" s="221" t="s"/>
      <c r="M504" s="214" t="s">
        <v>176</v>
      </c>
      <c r="N504" s="214" t="s">
        <v>177</v>
      </c>
      <c r="O504" s="214" t="s">
        <v>2041</v>
      </c>
      <c r="P504" s="214" t="s"/>
      <c r="Q504" s="225" t="s">
        <v>3381</v>
      </c>
      <c r="R504" s="221" t="s"/>
      <c r="S504" s="221" t="s"/>
      <c r="T504" s="214" t="s">
        <v>3381</v>
      </c>
      <c r="U504" s="214" t="s">
        <v>3381</v>
      </c>
      <c r="V504" s="214" t="s">
        <v>3381</v>
      </c>
      <c r="W504" s="221" t="s"/>
      <c r="X504" s="221" t="s"/>
      <c r="Y504" s="221" t="s"/>
    </row>
    <row r="505" spans="1:25" s="14" ht="15" customHeight="true">
      <c r="A505" s="230" t="s"/>
      <c r="B505" s="214" t="s">
        <v>170</v>
      </c>
      <c r="C505" s="214" t="s">
        <v>830</v>
      </c>
      <c r="D505" s="214" t="s">
        <v>176</v>
      </c>
      <c r="E505" s="214" t="s">
        <v>2751</v>
      </c>
      <c r="F505" s="268" t="s">
        <v>3382</v>
      </c>
      <c r="G505" s="214" t="s">
        <v>3383</v>
      </c>
      <c r="H505" s="248" t="s">
        <v>174</v>
      </c>
      <c r="I505" s="225">
        <v>2</v>
      </c>
      <c r="J505" s="214" t="s">
        <v>184</v>
      </c>
      <c r="K505" s="221" t="s"/>
      <c r="L505" s="221" t="s"/>
      <c r="M505" s="214" t="s">
        <v>176</v>
      </c>
      <c r="N505" s="214" t="s">
        <v>177</v>
      </c>
      <c r="O505" s="214" t="s">
        <v>2041</v>
      </c>
      <c r="P505" s="214" t="s"/>
      <c r="Q505" s="225" t="s">
        <v>3384</v>
      </c>
      <c r="R505" s="221" t="s"/>
      <c r="S505" s="221" t="s"/>
      <c r="T505" s="214" t="s">
        <v>3384</v>
      </c>
      <c r="U505" s="214" t="s">
        <v>3384</v>
      </c>
      <c r="V505" s="214" t="s">
        <v>3384</v>
      </c>
      <c r="W505" s="221" t="s"/>
      <c r="X505" s="221" t="s"/>
      <c r="Y505" s="221" t="s"/>
    </row>
    <row r="506" spans="1:25" s="14" ht="15" customHeight="true">
      <c r="A506" s="230" t="s"/>
      <c r="B506" s="214" t="s">
        <v>170</v>
      </c>
      <c r="C506" s="214" t="s">
        <v>830</v>
      </c>
      <c r="D506" s="214" t="s">
        <v>176</v>
      </c>
      <c r="E506" s="214" t="s">
        <v>2751</v>
      </c>
      <c r="F506" s="268" t="s">
        <v>3385</v>
      </c>
      <c r="G506" s="214" t="s">
        <v>3386</v>
      </c>
      <c r="H506" s="248" t="s">
        <v>174</v>
      </c>
      <c r="I506" s="225">
        <v>2</v>
      </c>
      <c r="J506" s="214" t="s">
        <v>184</v>
      </c>
      <c r="K506" s="221" t="s"/>
      <c r="L506" s="221" t="s"/>
      <c r="M506" s="214" t="s">
        <v>176</v>
      </c>
      <c r="N506" s="214" t="s">
        <v>177</v>
      </c>
      <c r="O506" s="214" t="s">
        <v>2041</v>
      </c>
      <c r="P506" s="214" t="s"/>
      <c r="Q506" s="225" t="s">
        <v>3387</v>
      </c>
      <c r="R506" s="221" t="s"/>
      <c r="S506" s="221" t="s"/>
      <c r="T506" s="214" t="s">
        <v>3387</v>
      </c>
      <c r="U506" s="214" t="s">
        <v>3387</v>
      </c>
      <c r="V506" s="214" t="s">
        <v>3387</v>
      </c>
      <c r="W506" s="221" t="s"/>
      <c r="X506" s="221" t="s"/>
      <c r="Y506" s="221" t="s"/>
    </row>
    <row r="507" spans="1:25" s="14" ht="15" customHeight="true">
      <c r="A507" s="230" t="s"/>
      <c r="B507" s="214" t="s">
        <v>170</v>
      </c>
      <c r="C507" s="214" t="s">
        <v>830</v>
      </c>
      <c r="D507" s="214" t="s">
        <v>176</v>
      </c>
      <c r="E507" s="214" t="s">
        <v>2751</v>
      </c>
      <c r="F507" s="268" t="s">
        <v>3388</v>
      </c>
      <c r="G507" s="214" t="s">
        <v>3389</v>
      </c>
      <c r="H507" s="248" t="s">
        <v>174</v>
      </c>
      <c r="I507" s="225">
        <v>2</v>
      </c>
      <c r="J507" s="214" t="s">
        <v>184</v>
      </c>
      <c r="K507" s="221" t="s"/>
      <c r="L507" s="221" t="s"/>
      <c r="M507" s="214" t="s">
        <v>176</v>
      </c>
      <c r="N507" s="214" t="s">
        <v>177</v>
      </c>
      <c r="O507" s="214" t="s">
        <v>2041</v>
      </c>
      <c r="P507" s="214" t="s"/>
      <c r="Q507" s="225" t="s">
        <v>3390</v>
      </c>
      <c r="R507" s="221" t="s"/>
      <c r="S507" s="221" t="s"/>
      <c r="T507" s="214" t="s">
        <v>3390</v>
      </c>
      <c r="U507" s="214" t="s">
        <v>3390</v>
      </c>
      <c r="V507" s="214" t="s">
        <v>3390</v>
      </c>
      <c r="W507" s="221" t="s"/>
      <c r="X507" s="221" t="s"/>
      <c r="Y507" s="221" t="s"/>
    </row>
    <row r="508" spans="1:25" s="14" ht="15" customHeight="true">
      <c r="A508" s="230" t="s"/>
      <c r="B508" s="214" t="s">
        <v>170</v>
      </c>
      <c r="C508" s="214" t="s">
        <v>830</v>
      </c>
      <c r="D508" s="214" t="s">
        <v>176</v>
      </c>
      <c r="E508" s="214" t="s">
        <v>2751</v>
      </c>
      <c r="F508" s="268" t="s">
        <v>3391</v>
      </c>
      <c r="G508" s="214" t="s">
        <v>3392</v>
      </c>
      <c r="H508" s="248" t="s">
        <v>174</v>
      </c>
      <c r="I508" s="225">
        <v>2</v>
      </c>
      <c r="J508" s="214" t="s">
        <v>184</v>
      </c>
      <c r="K508" s="221" t="s"/>
      <c r="L508" s="221" t="s"/>
      <c r="M508" s="214" t="s">
        <v>176</v>
      </c>
      <c r="N508" s="214" t="s">
        <v>177</v>
      </c>
      <c r="O508" s="214" t="s">
        <v>2041</v>
      </c>
      <c r="P508" s="214" t="s"/>
      <c r="Q508" s="225" t="s">
        <v>3393</v>
      </c>
      <c r="R508" s="221" t="s"/>
      <c r="S508" s="221" t="s"/>
      <c r="T508" s="214" t="s">
        <v>3393</v>
      </c>
      <c r="U508" s="214" t="s">
        <v>3393</v>
      </c>
      <c r="V508" s="214" t="s">
        <v>3393</v>
      </c>
      <c r="W508" s="221" t="s"/>
      <c r="X508" s="221" t="s"/>
      <c r="Y508" s="221" t="s"/>
    </row>
    <row r="509" spans="1:25" s="14" ht="15" customHeight="true">
      <c r="A509" s="230" t="s"/>
      <c r="B509" s="214" t="s">
        <v>170</v>
      </c>
      <c r="C509" s="214" t="s">
        <v>830</v>
      </c>
      <c r="D509" s="214" t="s">
        <v>176</v>
      </c>
      <c r="E509" s="214" t="s">
        <v>2751</v>
      </c>
      <c r="F509" s="268" t="s">
        <v>3394</v>
      </c>
      <c r="G509" s="214" t="s">
        <v>3395</v>
      </c>
      <c r="H509" s="248" t="s">
        <v>174</v>
      </c>
      <c r="I509" s="225">
        <v>2</v>
      </c>
      <c r="J509" s="214" t="s">
        <v>184</v>
      </c>
      <c r="K509" s="221" t="s"/>
      <c r="L509" s="221" t="s"/>
      <c r="M509" s="214" t="s">
        <v>176</v>
      </c>
      <c r="N509" s="214" t="s">
        <v>177</v>
      </c>
      <c r="O509" s="214" t="s">
        <v>2041</v>
      </c>
      <c r="P509" s="214" t="s"/>
      <c r="Q509" s="225" t="s">
        <v>3396</v>
      </c>
      <c r="R509" s="221" t="s"/>
      <c r="S509" s="221" t="s"/>
      <c r="T509" s="214" t="s">
        <v>3396</v>
      </c>
      <c r="U509" s="214" t="s">
        <v>3396</v>
      </c>
      <c r="V509" s="214" t="s">
        <v>3396</v>
      </c>
      <c r="W509" s="221" t="s"/>
      <c r="X509" s="221" t="s"/>
      <c r="Y509" s="221" t="s"/>
    </row>
    <row r="510" spans="1:25" s="14" ht="15" customHeight="true">
      <c r="A510" s="230" t="s"/>
      <c r="B510" s="214" t="s">
        <v>170</v>
      </c>
      <c r="C510" s="214" t="s">
        <v>830</v>
      </c>
      <c r="D510" s="214" t="s">
        <v>176</v>
      </c>
      <c r="E510" s="214" t="s">
        <v>2751</v>
      </c>
      <c r="F510" s="268" t="s">
        <v>3397</v>
      </c>
      <c r="G510" s="214" t="s">
        <v>3398</v>
      </c>
      <c r="H510" s="248" t="s">
        <v>174</v>
      </c>
      <c r="I510" s="225">
        <v>2</v>
      </c>
      <c r="J510" s="214" t="s">
        <v>184</v>
      </c>
      <c r="K510" s="221" t="s"/>
      <c r="L510" s="221" t="s"/>
      <c r="M510" s="214" t="s">
        <v>176</v>
      </c>
      <c r="N510" s="214" t="s">
        <v>177</v>
      </c>
      <c r="O510" s="214" t="s">
        <v>2041</v>
      </c>
      <c r="P510" s="214" t="s"/>
      <c r="Q510" s="225" t="s">
        <v>3399</v>
      </c>
      <c r="R510" s="221" t="s"/>
      <c r="S510" s="221" t="s"/>
      <c r="T510" s="214" t="s">
        <v>3399</v>
      </c>
      <c r="U510" s="214" t="s">
        <v>3399</v>
      </c>
      <c r="V510" s="214" t="s">
        <v>3399</v>
      </c>
      <c r="W510" s="221" t="s"/>
      <c r="X510" s="221" t="s"/>
      <c r="Y510" s="221" t="s"/>
    </row>
    <row r="511" spans="1:25" s="14" ht="15" customHeight="true">
      <c r="A511" s="230" t="s"/>
      <c r="B511" s="214" t="s">
        <v>170</v>
      </c>
      <c r="C511" s="214" t="s">
        <v>830</v>
      </c>
      <c r="D511" s="214" t="s">
        <v>176</v>
      </c>
      <c r="E511" s="214" t="s">
        <v>2751</v>
      </c>
      <c r="F511" s="268" t="s">
        <v>3400</v>
      </c>
      <c r="G511" s="214" t="s">
        <v>3401</v>
      </c>
      <c r="H511" s="248" t="s">
        <v>174</v>
      </c>
      <c r="I511" s="225">
        <v>2</v>
      </c>
      <c r="J511" s="214" t="s">
        <v>184</v>
      </c>
      <c r="K511" s="221" t="s"/>
      <c r="L511" s="221" t="s"/>
      <c r="M511" s="214" t="s">
        <v>176</v>
      </c>
      <c r="N511" s="214" t="s">
        <v>177</v>
      </c>
      <c r="O511" s="214" t="s">
        <v>2041</v>
      </c>
      <c r="P511" s="214" t="s"/>
      <c r="Q511" s="225" t="s">
        <v>3402</v>
      </c>
      <c r="R511" s="221" t="s"/>
      <c r="S511" s="221" t="s"/>
      <c r="T511" s="214" t="s">
        <v>3402</v>
      </c>
      <c r="U511" s="214" t="s">
        <v>3402</v>
      </c>
      <c r="V511" s="214" t="s">
        <v>3402</v>
      </c>
      <c r="W511" s="221" t="s"/>
      <c r="X511" s="221" t="s"/>
      <c r="Y511" s="221" t="s"/>
    </row>
    <row r="512" spans="1:25" s="14" ht="15" customHeight="true">
      <c r="A512" s="230" t="s"/>
      <c r="B512" s="214" t="s">
        <v>170</v>
      </c>
      <c r="C512" s="214" t="s">
        <v>830</v>
      </c>
      <c r="D512" s="214" t="s">
        <v>176</v>
      </c>
      <c r="E512" s="214" t="s">
        <v>2751</v>
      </c>
      <c r="F512" s="268" t="s">
        <v>3403</v>
      </c>
      <c r="G512" s="214" t="s">
        <v>3404</v>
      </c>
      <c r="H512" s="248" t="s">
        <v>174</v>
      </c>
      <c r="I512" s="225">
        <v>2</v>
      </c>
      <c r="J512" s="214" t="s">
        <v>184</v>
      </c>
      <c r="K512" s="221" t="s"/>
      <c r="L512" s="221" t="s"/>
      <c r="M512" s="214" t="s">
        <v>176</v>
      </c>
      <c r="N512" s="214" t="s">
        <v>177</v>
      </c>
      <c r="O512" s="214" t="s">
        <v>2041</v>
      </c>
      <c r="P512" s="214" t="s"/>
      <c r="Q512" s="225" t="s">
        <v>3405</v>
      </c>
      <c r="R512" s="221" t="s"/>
      <c r="S512" s="221" t="s"/>
      <c r="T512" s="214" t="s">
        <v>3405</v>
      </c>
      <c r="U512" s="214" t="s">
        <v>3405</v>
      </c>
      <c r="V512" s="214" t="s">
        <v>3405</v>
      </c>
      <c r="W512" s="221" t="s"/>
      <c r="X512" s="221" t="s"/>
      <c r="Y512" s="221" t="s"/>
    </row>
    <row r="513" spans="1:25" s="14" ht="15" customHeight="true">
      <c r="A513" s="230" t="s"/>
      <c r="B513" s="214" t="s">
        <v>170</v>
      </c>
      <c r="C513" s="214" t="s">
        <v>830</v>
      </c>
      <c r="D513" s="214" t="s">
        <v>176</v>
      </c>
      <c r="E513" s="214" t="s">
        <v>2751</v>
      </c>
      <c r="F513" s="268" t="s">
        <v>3406</v>
      </c>
      <c r="G513" s="214" t="s">
        <v>3407</v>
      </c>
      <c r="H513" s="248" t="s">
        <v>174</v>
      </c>
      <c r="I513" s="225">
        <v>2</v>
      </c>
      <c r="J513" s="214" t="s">
        <v>184</v>
      </c>
      <c r="K513" s="221" t="s"/>
      <c r="L513" s="221" t="s"/>
      <c r="M513" s="214" t="s">
        <v>176</v>
      </c>
      <c r="N513" s="214" t="s">
        <v>177</v>
      </c>
      <c r="O513" s="214" t="s">
        <v>2041</v>
      </c>
      <c r="P513" s="214" t="s"/>
      <c r="Q513" s="225" t="s">
        <v>3408</v>
      </c>
      <c r="R513" s="221" t="s"/>
      <c r="S513" s="221" t="s"/>
      <c r="T513" s="214" t="s">
        <v>3408</v>
      </c>
      <c r="U513" s="214" t="s">
        <v>3408</v>
      </c>
      <c r="V513" s="214" t="s">
        <v>3408</v>
      </c>
      <c r="W513" s="221" t="s"/>
      <c r="X513" s="221" t="s"/>
      <c r="Y513" s="221" t="s"/>
    </row>
    <row r="514" spans="1:25" s="14" ht="15" customHeight="true">
      <c r="A514" s="230" t="s"/>
      <c r="B514" s="214" t="s">
        <v>170</v>
      </c>
      <c r="C514" s="214" t="s">
        <v>830</v>
      </c>
      <c r="D514" s="214" t="s">
        <v>176</v>
      </c>
      <c r="E514" s="214" t="s">
        <v>2751</v>
      </c>
      <c r="F514" s="268" t="s">
        <v>3409</v>
      </c>
      <c r="G514" s="214" t="s">
        <v>3410</v>
      </c>
      <c r="H514" s="248" t="s">
        <v>174</v>
      </c>
      <c r="I514" s="225">
        <v>2</v>
      </c>
      <c r="J514" s="214" t="s">
        <v>184</v>
      </c>
      <c r="K514" s="221" t="s"/>
      <c r="L514" s="221" t="s"/>
      <c r="M514" s="214" t="s">
        <v>176</v>
      </c>
      <c r="N514" s="214" t="s">
        <v>177</v>
      </c>
      <c r="O514" s="214" t="s">
        <v>2041</v>
      </c>
      <c r="P514" s="214" t="s"/>
      <c r="Q514" s="225" t="s">
        <v>3411</v>
      </c>
      <c r="R514" s="221" t="s"/>
      <c r="S514" s="221" t="s"/>
      <c r="T514" s="214" t="s">
        <v>3411</v>
      </c>
      <c r="U514" s="214" t="s">
        <v>3411</v>
      </c>
      <c r="V514" s="214" t="s">
        <v>3411</v>
      </c>
      <c r="W514" s="221" t="s"/>
      <c r="X514" s="221" t="s"/>
      <c r="Y514" s="221" t="s"/>
    </row>
    <row r="515" spans="1:25" s="14" ht="15" customHeight="true">
      <c r="A515" s="230" t="s"/>
      <c r="B515" s="214" t="s">
        <v>170</v>
      </c>
      <c r="C515" s="214" t="s">
        <v>830</v>
      </c>
      <c r="D515" s="214" t="s">
        <v>176</v>
      </c>
      <c r="E515" s="214" t="s">
        <v>2751</v>
      </c>
      <c r="F515" s="268" t="s">
        <v>3412</v>
      </c>
      <c r="G515" s="214" t="s">
        <v>3413</v>
      </c>
      <c r="H515" s="248" t="s">
        <v>174</v>
      </c>
      <c r="I515" s="225">
        <v>2</v>
      </c>
      <c r="J515" s="214" t="s">
        <v>184</v>
      </c>
      <c r="K515" s="221" t="s"/>
      <c r="L515" s="221" t="s"/>
      <c r="M515" s="214" t="s">
        <v>176</v>
      </c>
      <c r="N515" s="214" t="s">
        <v>177</v>
      </c>
      <c r="O515" s="214" t="s">
        <v>2041</v>
      </c>
      <c r="P515" s="214" t="s"/>
      <c r="Q515" s="225" t="s">
        <v>3414</v>
      </c>
      <c r="R515" s="221" t="s"/>
      <c r="S515" s="221" t="s"/>
      <c r="T515" s="214" t="s">
        <v>3414</v>
      </c>
      <c r="U515" s="214" t="s">
        <v>3414</v>
      </c>
      <c r="V515" s="214" t="s">
        <v>3414</v>
      </c>
      <c r="W515" s="221" t="s"/>
      <c r="X515" s="221" t="s"/>
      <c r="Y515" s="221" t="s"/>
    </row>
    <row r="516" spans="1:25" s="14" ht="15" customHeight="true">
      <c r="A516" s="230" t="s"/>
      <c r="B516" s="214" t="s">
        <v>170</v>
      </c>
      <c r="C516" s="214" t="s">
        <v>830</v>
      </c>
      <c r="D516" s="214" t="s">
        <v>176</v>
      </c>
      <c r="E516" s="214" t="s">
        <v>2751</v>
      </c>
      <c r="F516" s="268" t="s">
        <v>3415</v>
      </c>
      <c r="G516" s="214" t="s">
        <v>3416</v>
      </c>
      <c r="H516" s="248" t="s">
        <v>174</v>
      </c>
      <c r="I516" s="225">
        <v>2</v>
      </c>
      <c r="J516" s="214" t="s">
        <v>184</v>
      </c>
      <c r="K516" s="221" t="s"/>
      <c r="L516" s="221" t="s"/>
      <c r="M516" s="214" t="s">
        <v>176</v>
      </c>
      <c r="N516" s="214" t="s">
        <v>177</v>
      </c>
      <c r="O516" s="214" t="s">
        <v>2041</v>
      </c>
      <c r="P516" s="214" t="s"/>
      <c r="Q516" s="225" t="s">
        <v>3417</v>
      </c>
      <c r="R516" s="221" t="s"/>
      <c r="S516" s="221" t="s"/>
      <c r="T516" s="214" t="s">
        <v>3417</v>
      </c>
      <c r="U516" s="214" t="s">
        <v>3417</v>
      </c>
      <c r="V516" s="214" t="s">
        <v>3417</v>
      </c>
      <c r="W516" s="221" t="s"/>
      <c r="X516" s="221" t="s"/>
      <c r="Y516" s="221" t="s"/>
    </row>
    <row r="517" spans="1:25" s="14" ht="15" customHeight="true">
      <c r="A517" s="230" t="s"/>
      <c r="B517" s="214" t="s">
        <v>170</v>
      </c>
      <c r="C517" s="214" t="s">
        <v>830</v>
      </c>
      <c r="D517" s="214" t="s">
        <v>176</v>
      </c>
      <c r="E517" s="214" t="s">
        <v>2751</v>
      </c>
      <c r="F517" s="268" t="s">
        <v>3418</v>
      </c>
      <c r="G517" s="214" t="s">
        <v>3419</v>
      </c>
      <c r="H517" s="248" t="s">
        <v>174</v>
      </c>
      <c r="I517" s="225">
        <v>2</v>
      </c>
      <c r="J517" s="214" t="s">
        <v>184</v>
      </c>
      <c r="K517" s="221" t="s"/>
      <c r="L517" s="221" t="s"/>
      <c r="M517" s="214" t="s">
        <v>176</v>
      </c>
      <c r="N517" s="214" t="s">
        <v>177</v>
      </c>
      <c r="O517" s="214" t="s">
        <v>2041</v>
      </c>
      <c r="P517" s="214" t="s"/>
      <c r="Q517" s="225" t="s">
        <v>3420</v>
      </c>
      <c r="R517" s="221" t="s"/>
      <c r="S517" s="221" t="s"/>
      <c r="T517" s="214" t="s">
        <v>3420</v>
      </c>
      <c r="U517" s="214" t="s">
        <v>3420</v>
      </c>
      <c r="V517" s="214" t="s">
        <v>3420</v>
      </c>
      <c r="W517" s="221" t="s"/>
      <c r="X517" s="221" t="s"/>
      <c r="Y517" s="221" t="s"/>
    </row>
    <row r="518" spans="1:25" s="14" ht="15" customHeight="true">
      <c r="A518" s="230" t="s"/>
      <c r="B518" s="214" t="s">
        <v>170</v>
      </c>
      <c r="C518" s="214" t="s">
        <v>830</v>
      </c>
      <c r="D518" s="214" t="s">
        <v>176</v>
      </c>
      <c r="E518" s="214" t="s">
        <v>2751</v>
      </c>
      <c r="F518" s="268" t="s">
        <v>3421</v>
      </c>
      <c r="G518" s="214" t="s">
        <v>3422</v>
      </c>
      <c r="H518" s="248" t="s">
        <v>174</v>
      </c>
      <c r="I518" s="225">
        <v>2</v>
      </c>
      <c r="J518" s="214" t="s">
        <v>184</v>
      </c>
      <c r="K518" s="221" t="s"/>
      <c r="L518" s="221" t="s"/>
      <c r="M518" s="214" t="s">
        <v>176</v>
      </c>
      <c r="N518" s="214" t="s">
        <v>177</v>
      </c>
      <c r="O518" s="214" t="s">
        <v>2041</v>
      </c>
      <c r="P518" s="214" t="s"/>
      <c r="Q518" s="225" t="s">
        <v>3423</v>
      </c>
      <c r="R518" s="221" t="s"/>
      <c r="S518" s="221" t="s"/>
      <c r="T518" s="214" t="s">
        <v>3423</v>
      </c>
      <c r="U518" s="214" t="s">
        <v>3423</v>
      </c>
      <c r="V518" s="214" t="s">
        <v>3423</v>
      </c>
      <c r="W518" s="221" t="s"/>
      <c r="X518" s="221" t="s"/>
      <c r="Y518" s="221" t="s"/>
    </row>
    <row r="519" spans="1:25" s="14" ht="15" customHeight="true">
      <c r="A519" s="230" t="s"/>
      <c r="B519" s="214" t="s">
        <v>170</v>
      </c>
      <c r="C519" s="214" t="s">
        <v>830</v>
      </c>
      <c r="D519" s="214" t="s">
        <v>176</v>
      </c>
      <c r="E519" s="214" t="s">
        <v>2751</v>
      </c>
      <c r="F519" s="268" t="s">
        <v>3424</v>
      </c>
      <c r="G519" s="214" t="s">
        <v>3425</v>
      </c>
      <c r="H519" s="248" t="s">
        <v>174</v>
      </c>
      <c r="I519" s="225">
        <v>2</v>
      </c>
      <c r="J519" s="214" t="s">
        <v>184</v>
      </c>
      <c r="K519" s="221" t="s"/>
      <c r="L519" s="221" t="s"/>
      <c r="M519" s="214" t="s">
        <v>176</v>
      </c>
      <c r="N519" s="214" t="s">
        <v>177</v>
      </c>
      <c r="O519" s="214" t="s">
        <v>2041</v>
      </c>
      <c r="P519" s="214" t="s"/>
      <c r="Q519" s="225" t="s">
        <v>3426</v>
      </c>
      <c r="R519" s="221" t="s"/>
      <c r="S519" s="221" t="s"/>
      <c r="T519" s="214" t="s">
        <v>3426</v>
      </c>
      <c r="U519" s="214" t="s">
        <v>3426</v>
      </c>
      <c r="V519" s="214" t="s">
        <v>3426</v>
      </c>
      <c r="W519" s="221" t="s"/>
      <c r="X519" s="221" t="s"/>
      <c r="Y519" s="221" t="s"/>
    </row>
    <row r="520" spans="1:25" s="14" ht="15" customHeight="true">
      <c r="A520" s="230" t="s"/>
      <c r="B520" s="214" t="s">
        <v>170</v>
      </c>
      <c r="C520" s="214" t="s">
        <v>830</v>
      </c>
      <c r="D520" s="214" t="s">
        <v>176</v>
      </c>
      <c r="E520" s="214" t="s">
        <v>2751</v>
      </c>
      <c r="F520" s="268" t="s">
        <v>3427</v>
      </c>
      <c r="G520" s="214" t="s">
        <v>3428</v>
      </c>
      <c r="H520" s="248" t="s">
        <v>174</v>
      </c>
      <c r="I520" s="225">
        <v>2</v>
      </c>
      <c r="J520" s="214" t="s">
        <v>184</v>
      </c>
      <c r="K520" s="221" t="s"/>
      <c r="L520" s="221" t="s"/>
      <c r="M520" s="214" t="s">
        <v>176</v>
      </c>
      <c r="N520" s="214" t="s">
        <v>177</v>
      </c>
      <c r="O520" s="214" t="s">
        <v>2041</v>
      </c>
      <c r="P520" s="214" t="s"/>
      <c r="Q520" s="225" t="s">
        <v>3429</v>
      </c>
      <c r="R520" s="221" t="s"/>
      <c r="S520" s="221" t="s"/>
      <c r="T520" s="214" t="s">
        <v>3429</v>
      </c>
      <c r="U520" s="214" t="s">
        <v>3429</v>
      </c>
      <c r="V520" s="214" t="s">
        <v>3429</v>
      </c>
      <c r="W520" s="221" t="s"/>
      <c r="X520" s="221" t="s"/>
      <c r="Y520" s="221" t="s"/>
    </row>
    <row r="521" spans="1:25" s="14" ht="15" customHeight="true">
      <c r="A521" s="230" t="s"/>
      <c r="B521" s="214" t="s">
        <v>170</v>
      </c>
      <c r="C521" s="214" t="s">
        <v>830</v>
      </c>
      <c r="D521" s="214" t="s">
        <v>176</v>
      </c>
      <c r="E521" s="214" t="s">
        <v>2751</v>
      </c>
      <c r="F521" s="268" t="s">
        <v>3430</v>
      </c>
      <c r="G521" s="214" t="s">
        <v>3431</v>
      </c>
      <c r="H521" s="248" t="s">
        <v>174</v>
      </c>
      <c r="I521" s="225">
        <v>2</v>
      </c>
      <c r="J521" s="214" t="s">
        <v>184</v>
      </c>
      <c r="K521" s="221" t="s"/>
      <c r="L521" s="221" t="s"/>
      <c r="M521" s="214" t="s">
        <v>176</v>
      </c>
      <c r="N521" s="214" t="s">
        <v>177</v>
      </c>
      <c r="O521" s="214" t="s">
        <v>2041</v>
      </c>
      <c r="P521" s="214" t="s"/>
      <c r="Q521" s="225" t="s">
        <v>3432</v>
      </c>
      <c r="R521" s="221" t="s"/>
      <c r="S521" s="221" t="s"/>
      <c r="T521" s="214" t="s">
        <v>3432</v>
      </c>
      <c r="U521" s="214" t="s">
        <v>3432</v>
      </c>
      <c r="V521" s="214" t="s">
        <v>3432</v>
      </c>
      <c r="W521" s="221" t="s"/>
      <c r="X521" s="221" t="s"/>
      <c r="Y521" s="221" t="s"/>
    </row>
    <row r="522" spans="1:25" s="14" ht="15" customHeight="true">
      <c r="A522" s="230" t="s"/>
      <c r="B522" s="214" t="s">
        <v>170</v>
      </c>
      <c r="C522" s="214" t="s">
        <v>830</v>
      </c>
      <c r="D522" s="214" t="s">
        <v>176</v>
      </c>
      <c r="E522" s="214" t="s">
        <v>2751</v>
      </c>
      <c r="F522" s="268" t="s">
        <v>3433</v>
      </c>
      <c r="G522" s="214" t="s">
        <v>3434</v>
      </c>
      <c r="H522" s="248" t="s">
        <v>174</v>
      </c>
      <c r="I522" s="225">
        <v>2</v>
      </c>
      <c r="J522" s="214" t="s">
        <v>184</v>
      </c>
      <c r="K522" s="221" t="s"/>
      <c r="L522" s="221" t="s"/>
      <c r="M522" s="214" t="s">
        <v>176</v>
      </c>
      <c r="N522" s="214" t="s">
        <v>177</v>
      </c>
      <c r="O522" s="214" t="s">
        <v>2041</v>
      </c>
      <c r="P522" s="214" t="s"/>
      <c r="Q522" s="225" t="s">
        <v>3435</v>
      </c>
      <c r="R522" s="221" t="s"/>
      <c r="S522" s="221" t="s"/>
      <c r="T522" s="214" t="s">
        <v>3435</v>
      </c>
      <c r="U522" s="214" t="s">
        <v>3435</v>
      </c>
      <c r="V522" s="214" t="s">
        <v>3435</v>
      </c>
      <c r="W522" s="221" t="s"/>
      <c r="X522" s="221" t="s"/>
      <c r="Y522" s="221" t="s"/>
    </row>
    <row r="523" spans="1:25" s="14" ht="15" customHeight="true">
      <c r="A523" s="230" t="s"/>
      <c r="B523" s="214" t="s">
        <v>170</v>
      </c>
      <c r="C523" s="214" t="s">
        <v>830</v>
      </c>
      <c r="D523" s="214" t="s">
        <v>176</v>
      </c>
      <c r="E523" s="214" t="s">
        <v>2751</v>
      </c>
      <c r="F523" s="268" t="s">
        <v>3436</v>
      </c>
      <c r="G523" s="214" t="s">
        <v>3437</v>
      </c>
      <c r="H523" s="248" t="s">
        <v>174</v>
      </c>
      <c r="I523" s="225">
        <v>2</v>
      </c>
      <c r="J523" s="214" t="s">
        <v>184</v>
      </c>
      <c r="K523" s="221" t="s"/>
      <c r="L523" s="221" t="s"/>
      <c r="M523" s="214" t="s">
        <v>176</v>
      </c>
      <c r="N523" s="214" t="s">
        <v>177</v>
      </c>
      <c r="O523" s="214" t="s">
        <v>2041</v>
      </c>
      <c r="P523" s="214" t="s"/>
      <c r="Q523" s="225" t="s">
        <v>3438</v>
      </c>
      <c r="R523" s="221" t="s"/>
      <c r="S523" s="221" t="s"/>
      <c r="T523" s="214" t="s">
        <v>3438</v>
      </c>
      <c r="U523" s="214" t="s">
        <v>3438</v>
      </c>
      <c r="V523" s="214" t="s">
        <v>3438</v>
      </c>
      <c r="W523" s="221" t="s"/>
      <c r="X523" s="221" t="s"/>
      <c r="Y523" s="221" t="s"/>
    </row>
    <row r="524" spans="1:25" s="14" ht="15" customHeight="true">
      <c r="A524" s="230" t="s"/>
      <c r="B524" s="214" t="s">
        <v>170</v>
      </c>
      <c r="C524" s="214" t="s">
        <v>830</v>
      </c>
      <c r="D524" s="214" t="s">
        <v>176</v>
      </c>
      <c r="E524" s="214" t="s">
        <v>2751</v>
      </c>
      <c r="F524" s="268" t="s">
        <v>3439</v>
      </c>
      <c r="G524" s="214" t="s">
        <v>3440</v>
      </c>
      <c r="H524" s="248" t="s">
        <v>174</v>
      </c>
      <c r="I524" s="225">
        <v>2</v>
      </c>
      <c r="J524" s="214" t="s">
        <v>184</v>
      </c>
      <c r="K524" s="221" t="s"/>
      <c r="L524" s="221" t="s"/>
      <c r="M524" s="214" t="s">
        <v>176</v>
      </c>
      <c r="N524" s="214" t="s">
        <v>177</v>
      </c>
      <c r="O524" s="214" t="s">
        <v>2041</v>
      </c>
      <c r="P524" s="214" t="s"/>
      <c r="Q524" s="225" t="s">
        <v>3441</v>
      </c>
      <c r="R524" s="221" t="s"/>
      <c r="S524" s="221" t="s"/>
      <c r="T524" s="214" t="s">
        <v>3441</v>
      </c>
      <c r="U524" s="214" t="s">
        <v>3441</v>
      </c>
      <c r="V524" s="214" t="s">
        <v>3441</v>
      </c>
      <c r="W524" s="221" t="s"/>
      <c r="X524" s="221" t="s"/>
      <c r="Y524" s="221" t="s"/>
    </row>
    <row r="525" spans="1:25" s="14" ht="15" customHeight="true">
      <c r="A525" s="230" t="s"/>
      <c r="B525" s="214" t="s">
        <v>170</v>
      </c>
      <c r="C525" s="214" t="s">
        <v>830</v>
      </c>
      <c r="D525" s="214" t="s">
        <v>176</v>
      </c>
      <c r="E525" s="214" t="s">
        <v>2751</v>
      </c>
      <c r="F525" s="268" t="s">
        <v>3442</v>
      </c>
      <c r="G525" s="214" t="s">
        <v>3443</v>
      </c>
      <c r="H525" s="248" t="s">
        <v>174</v>
      </c>
      <c r="I525" s="225">
        <v>2</v>
      </c>
      <c r="J525" s="214" t="s">
        <v>184</v>
      </c>
      <c r="K525" s="221" t="s"/>
      <c r="L525" s="221" t="s"/>
      <c r="M525" s="214" t="s">
        <v>176</v>
      </c>
      <c r="N525" s="214" t="s">
        <v>177</v>
      </c>
      <c r="O525" s="214" t="s">
        <v>2041</v>
      </c>
      <c r="P525" s="214" t="s"/>
      <c r="Q525" s="225" t="s">
        <v>3444</v>
      </c>
      <c r="R525" s="221" t="s"/>
      <c r="S525" s="221" t="s"/>
      <c r="T525" s="214" t="s">
        <v>3444</v>
      </c>
      <c r="U525" s="214" t="s">
        <v>3444</v>
      </c>
      <c r="V525" s="214" t="s">
        <v>3444</v>
      </c>
      <c r="W525" s="221" t="s"/>
      <c r="X525" s="221" t="s"/>
      <c r="Y525" s="221" t="s"/>
    </row>
    <row r="526" spans="1:25" s="14" ht="15" customHeight="true">
      <c r="A526" s="230" t="s"/>
      <c r="B526" s="214" t="s">
        <v>170</v>
      </c>
      <c r="C526" s="214" t="s">
        <v>830</v>
      </c>
      <c r="D526" s="214" t="s">
        <v>176</v>
      </c>
      <c r="E526" s="214" t="s">
        <v>2751</v>
      </c>
      <c r="F526" s="268" t="s">
        <v>3445</v>
      </c>
      <c r="G526" s="214" t="s">
        <v>3446</v>
      </c>
      <c r="H526" s="248" t="s">
        <v>174</v>
      </c>
      <c r="I526" s="225">
        <v>2</v>
      </c>
      <c r="J526" s="214" t="s">
        <v>184</v>
      </c>
      <c r="K526" s="221" t="s"/>
      <c r="L526" s="221" t="s"/>
      <c r="M526" s="214" t="s">
        <v>176</v>
      </c>
      <c r="N526" s="214" t="s">
        <v>177</v>
      </c>
      <c r="O526" s="214" t="s">
        <v>2041</v>
      </c>
      <c r="P526" s="214" t="s"/>
      <c r="Q526" s="225" t="s">
        <v>3447</v>
      </c>
      <c r="R526" s="221" t="s"/>
      <c r="S526" s="221" t="s"/>
      <c r="T526" s="214" t="s">
        <v>3447</v>
      </c>
      <c r="U526" s="214" t="s">
        <v>3447</v>
      </c>
      <c r="V526" s="214" t="s">
        <v>3447</v>
      </c>
      <c r="W526" s="221" t="s"/>
      <c r="X526" s="221" t="s"/>
      <c r="Y526" s="221" t="s"/>
    </row>
    <row r="527" spans="1:25" s="14" ht="15" customHeight="true">
      <c r="A527" s="230" t="s"/>
      <c r="B527" s="214" t="s">
        <v>170</v>
      </c>
      <c r="C527" s="214" t="s">
        <v>830</v>
      </c>
      <c r="D527" s="214" t="s">
        <v>176</v>
      </c>
      <c r="E527" s="214" t="s">
        <v>2751</v>
      </c>
      <c r="F527" s="268" t="s">
        <v>3448</v>
      </c>
      <c r="G527" s="214" t="s">
        <v>3449</v>
      </c>
      <c r="H527" s="248" t="s">
        <v>174</v>
      </c>
      <c r="I527" s="225">
        <v>2</v>
      </c>
      <c r="J527" s="214" t="s">
        <v>184</v>
      </c>
      <c r="K527" s="221" t="s"/>
      <c r="L527" s="221" t="s"/>
      <c r="M527" s="214" t="s">
        <v>176</v>
      </c>
      <c r="N527" s="214" t="s">
        <v>177</v>
      </c>
      <c r="O527" s="214" t="s">
        <v>2041</v>
      </c>
      <c r="P527" s="214" t="s"/>
      <c r="Q527" s="225" t="s">
        <v>3450</v>
      </c>
      <c r="R527" s="221" t="s"/>
      <c r="S527" s="221" t="s"/>
      <c r="T527" s="214" t="s">
        <v>3450</v>
      </c>
      <c r="U527" s="214" t="s">
        <v>3450</v>
      </c>
      <c r="V527" s="214" t="s">
        <v>3450</v>
      </c>
      <c r="W527" s="221" t="s"/>
      <c r="X527" s="221" t="s"/>
      <c r="Y527" s="221" t="s"/>
    </row>
    <row r="528" spans="1:25" s="14" ht="15" customHeight="true">
      <c r="A528" s="230" t="s"/>
      <c r="B528" s="214" t="s">
        <v>170</v>
      </c>
      <c r="C528" s="214" t="s">
        <v>830</v>
      </c>
      <c r="D528" s="214" t="s">
        <v>176</v>
      </c>
      <c r="E528" s="214" t="s">
        <v>2751</v>
      </c>
      <c r="F528" s="268" t="s">
        <v>3451</v>
      </c>
      <c r="G528" s="214" t="s">
        <v>3452</v>
      </c>
      <c r="H528" s="248" t="s">
        <v>174</v>
      </c>
      <c r="I528" s="225">
        <v>2</v>
      </c>
      <c r="J528" s="214" t="s">
        <v>184</v>
      </c>
      <c r="K528" s="221" t="s"/>
      <c r="L528" s="221" t="s"/>
      <c r="M528" s="214" t="s">
        <v>176</v>
      </c>
      <c r="N528" s="214" t="s">
        <v>177</v>
      </c>
      <c r="O528" s="214" t="s">
        <v>2041</v>
      </c>
      <c r="P528" s="214" t="s"/>
      <c r="Q528" s="225" t="s">
        <v>3453</v>
      </c>
      <c r="R528" s="221" t="s"/>
      <c r="S528" s="221" t="s"/>
      <c r="T528" s="214" t="s">
        <v>3453</v>
      </c>
      <c r="U528" s="214" t="s">
        <v>3453</v>
      </c>
      <c r="V528" s="214" t="s">
        <v>3453</v>
      </c>
      <c r="W528" s="221" t="s"/>
      <c r="X528" s="221" t="s"/>
      <c r="Y528" s="221" t="s"/>
    </row>
    <row r="529" spans="1:25" s="14" ht="15" customHeight="true">
      <c r="A529" s="230" t="s"/>
      <c r="B529" s="214" t="s">
        <v>170</v>
      </c>
      <c r="C529" s="214" t="s">
        <v>830</v>
      </c>
      <c r="D529" s="214" t="s">
        <v>176</v>
      </c>
      <c r="E529" s="214" t="s">
        <v>2751</v>
      </c>
      <c r="F529" s="268" t="s">
        <v>3454</v>
      </c>
      <c r="G529" s="214" t="s">
        <v>3455</v>
      </c>
      <c r="H529" s="248" t="s">
        <v>174</v>
      </c>
      <c r="I529" s="225">
        <v>2</v>
      </c>
      <c r="J529" s="214" t="s">
        <v>184</v>
      </c>
      <c r="K529" s="221" t="s"/>
      <c r="L529" s="221" t="s"/>
      <c r="M529" s="214" t="s">
        <v>176</v>
      </c>
      <c r="N529" s="214" t="s">
        <v>177</v>
      </c>
      <c r="O529" s="214" t="s">
        <v>2041</v>
      </c>
      <c r="P529" s="214" t="s"/>
      <c r="Q529" s="225" t="s">
        <v>3456</v>
      </c>
      <c r="R529" s="221" t="s"/>
      <c r="S529" s="221" t="s"/>
      <c r="T529" s="214" t="s">
        <v>3456</v>
      </c>
      <c r="U529" s="214" t="s">
        <v>3456</v>
      </c>
      <c r="V529" s="214" t="s">
        <v>3456</v>
      </c>
      <c r="W529" s="221" t="s"/>
      <c r="X529" s="221" t="s"/>
      <c r="Y529" s="221" t="s"/>
    </row>
    <row r="530" spans="1:25" s="14" ht="15" customHeight="true">
      <c r="A530" s="230" t="s"/>
      <c r="B530" s="214" t="s">
        <v>170</v>
      </c>
      <c r="C530" s="214" t="s">
        <v>830</v>
      </c>
      <c r="D530" s="214" t="s">
        <v>176</v>
      </c>
      <c r="E530" s="214" t="s">
        <v>2751</v>
      </c>
      <c r="F530" s="268" t="s">
        <v>3457</v>
      </c>
      <c r="G530" s="214" t="s">
        <v>3458</v>
      </c>
      <c r="H530" s="248" t="s">
        <v>174</v>
      </c>
      <c r="I530" s="225">
        <v>2</v>
      </c>
      <c r="J530" s="214" t="s">
        <v>184</v>
      </c>
      <c r="K530" s="221" t="s"/>
      <c r="L530" s="221" t="s"/>
      <c r="M530" s="214" t="s">
        <v>176</v>
      </c>
      <c r="N530" s="214" t="s">
        <v>177</v>
      </c>
      <c r="O530" s="214" t="s">
        <v>2041</v>
      </c>
      <c r="P530" s="214" t="s"/>
      <c r="Q530" s="225" t="s">
        <v>3459</v>
      </c>
      <c r="R530" s="221" t="s"/>
      <c r="S530" s="221" t="s"/>
      <c r="T530" s="214" t="s">
        <v>3459</v>
      </c>
      <c r="U530" s="214" t="s">
        <v>3459</v>
      </c>
      <c r="V530" s="214" t="s">
        <v>3459</v>
      </c>
      <c r="W530" s="221" t="s"/>
      <c r="X530" s="221" t="s"/>
      <c r="Y530" s="221" t="s"/>
    </row>
    <row r="531" spans="1:25" s="14" ht="15" customHeight="true">
      <c r="A531" s="230" t="s"/>
      <c r="B531" s="214" t="s">
        <v>170</v>
      </c>
      <c r="C531" s="214" t="s">
        <v>830</v>
      </c>
      <c r="D531" s="214" t="s">
        <v>176</v>
      </c>
      <c r="E531" s="214" t="s">
        <v>2751</v>
      </c>
      <c r="F531" s="268" t="s">
        <v>3460</v>
      </c>
      <c r="G531" s="214" t="s">
        <v>3461</v>
      </c>
      <c r="H531" s="248" t="s">
        <v>174</v>
      </c>
      <c r="I531" s="225">
        <v>2</v>
      </c>
      <c r="J531" s="214" t="s">
        <v>184</v>
      </c>
      <c r="K531" s="221" t="s"/>
      <c r="L531" s="221" t="s"/>
      <c r="M531" s="214" t="s">
        <v>176</v>
      </c>
      <c r="N531" s="214" t="s">
        <v>177</v>
      </c>
      <c r="O531" s="214" t="s">
        <v>2041</v>
      </c>
      <c r="P531" s="214" t="s"/>
      <c r="Q531" s="225" t="s">
        <v>3462</v>
      </c>
      <c r="R531" s="221" t="s"/>
      <c r="S531" s="221" t="s"/>
      <c r="T531" s="214" t="s">
        <v>3462</v>
      </c>
      <c r="U531" s="214" t="s">
        <v>3462</v>
      </c>
      <c r="V531" s="214" t="s">
        <v>3462</v>
      </c>
      <c r="W531" s="221" t="s"/>
      <c r="X531" s="221" t="s"/>
      <c r="Y531" s="221" t="s"/>
    </row>
    <row r="532" spans="1:25" s="14" ht="15" customHeight="true">
      <c r="A532" s="230" t="s"/>
      <c r="B532" s="214" t="s">
        <v>170</v>
      </c>
      <c r="C532" s="214" t="s">
        <v>830</v>
      </c>
      <c r="D532" s="214" t="s">
        <v>176</v>
      </c>
      <c r="E532" s="214" t="s">
        <v>2751</v>
      </c>
      <c r="F532" s="268" t="s">
        <v>3463</v>
      </c>
      <c r="G532" s="214" t="s">
        <v>3464</v>
      </c>
      <c r="H532" s="248" t="s">
        <v>174</v>
      </c>
      <c r="I532" s="225">
        <v>2</v>
      </c>
      <c r="J532" s="214" t="s">
        <v>184</v>
      </c>
      <c r="K532" s="221" t="s"/>
      <c r="L532" s="221" t="s"/>
      <c r="M532" s="214" t="s">
        <v>176</v>
      </c>
      <c r="N532" s="214" t="s">
        <v>177</v>
      </c>
      <c r="O532" s="214" t="s">
        <v>2041</v>
      </c>
      <c r="P532" s="214" t="s"/>
      <c r="Q532" s="225" t="s">
        <v>3465</v>
      </c>
      <c r="R532" s="221" t="s"/>
      <c r="S532" s="221" t="s"/>
      <c r="T532" s="214" t="s">
        <v>3465</v>
      </c>
      <c r="U532" s="214" t="s">
        <v>3465</v>
      </c>
      <c r="V532" s="214" t="s">
        <v>3465</v>
      </c>
      <c r="W532" s="221" t="s"/>
      <c r="X532" s="221" t="s"/>
      <c r="Y532" s="221" t="s"/>
    </row>
    <row r="533" spans="1:25" s="14" ht="15" customHeight="true">
      <c r="A533" s="230" t="s"/>
      <c r="B533" s="214" t="s">
        <v>170</v>
      </c>
      <c r="C533" s="214" t="s">
        <v>830</v>
      </c>
      <c r="D533" s="214" t="s">
        <v>176</v>
      </c>
      <c r="E533" s="214" t="s">
        <v>2751</v>
      </c>
      <c r="F533" s="268" t="s">
        <v>3466</v>
      </c>
      <c r="G533" s="214" t="s">
        <v>3467</v>
      </c>
      <c r="H533" s="248" t="s">
        <v>174</v>
      </c>
      <c r="I533" s="225">
        <v>2</v>
      </c>
      <c r="J533" s="214" t="s">
        <v>184</v>
      </c>
      <c r="K533" s="221" t="s"/>
      <c r="L533" s="221" t="s"/>
      <c r="M533" s="214" t="s">
        <v>176</v>
      </c>
      <c r="N533" s="214" t="s">
        <v>177</v>
      </c>
      <c r="O533" s="214" t="s">
        <v>2041</v>
      </c>
      <c r="P533" s="214" t="s"/>
      <c r="Q533" s="225" t="s">
        <v>3468</v>
      </c>
      <c r="R533" s="221" t="s"/>
      <c r="S533" s="221" t="s"/>
      <c r="T533" s="214" t="s">
        <v>3468</v>
      </c>
      <c r="U533" s="214" t="s">
        <v>3468</v>
      </c>
      <c r="V533" s="214" t="s">
        <v>3468</v>
      </c>
      <c r="W533" s="221" t="s"/>
      <c r="X533" s="221" t="s"/>
      <c r="Y533" s="221" t="s"/>
    </row>
    <row r="534" spans="1:25" s="14" ht="15" customHeight="true">
      <c r="A534" s="230" t="s"/>
      <c r="B534" s="214" t="s">
        <v>170</v>
      </c>
      <c r="C534" s="214" t="s">
        <v>830</v>
      </c>
      <c r="D534" s="214" t="s">
        <v>176</v>
      </c>
      <c r="E534" s="214" t="s">
        <v>2751</v>
      </c>
      <c r="F534" s="268" t="s">
        <v>3469</v>
      </c>
      <c r="G534" s="214" t="s">
        <v>3470</v>
      </c>
      <c r="H534" s="248" t="s">
        <v>174</v>
      </c>
      <c r="I534" s="225">
        <v>2</v>
      </c>
      <c r="J534" s="214" t="s">
        <v>184</v>
      </c>
      <c r="K534" s="221" t="s"/>
      <c r="L534" s="221" t="s"/>
      <c r="M534" s="214" t="s">
        <v>176</v>
      </c>
      <c r="N534" s="214" t="s">
        <v>177</v>
      </c>
      <c r="O534" s="214" t="s">
        <v>2041</v>
      </c>
      <c r="P534" s="214" t="s"/>
      <c r="Q534" s="225" t="s">
        <v>3471</v>
      </c>
      <c r="R534" s="221" t="s"/>
      <c r="S534" s="221" t="s"/>
      <c r="T534" s="214" t="s">
        <v>3471</v>
      </c>
      <c r="U534" s="214" t="s">
        <v>3471</v>
      </c>
      <c r="V534" s="214" t="s">
        <v>3471</v>
      </c>
      <c r="W534" s="221" t="s"/>
      <c r="X534" s="221" t="s"/>
      <c r="Y534" s="221" t="s"/>
    </row>
    <row r="535" spans="1:25" s="14" ht="15" customHeight="true">
      <c r="A535" s="230" t="s"/>
      <c r="B535" s="214" t="s">
        <v>170</v>
      </c>
      <c r="C535" s="214" t="s">
        <v>830</v>
      </c>
      <c r="D535" s="214" t="s">
        <v>176</v>
      </c>
      <c r="E535" s="214" t="s">
        <v>2751</v>
      </c>
      <c r="F535" s="268" t="s">
        <v>3472</v>
      </c>
      <c r="G535" s="214" t="s">
        <v>3473</v>
      </c>
      <c r="H535" s="248" t="s">
        <v>174</v>
      </c>
      <c r="I535" s="225">
        <v>2</v>
      </c>
      <c r="J535" s="214" t="s">
        <v>184</v>
      </c>
      <c r="K535" s="221" t="s"/>
      <c r="L535" s="221" t="s"/>
      <c r="M535" s="214" t="s">
        <v>176</v>
      </c>
      <c r="N535" s="214" t="s">
        <v>177</v>
      </c>
      <c r="O535" s="214" t="s">
        <v>2041</v>
      </c>
      <c r="P535" s="214" t="s"/>
      <c r="Q535" s="225" t="s">
        <v>3474</v>
      </c>
      <c r="R535" s="221" t="s"/>
      <c r="S535" s="221" t="s"/>
      <c r="T535" s="214" t="s">
        <v>3474</v>
      </c>
      <c r="U535" s="214" t="s">
        <v>3474</v>
      </c>
      <c r="V535" s="214" t="s">
        <v>3474</v>
      </c>
      <c r="W535" s="221" t="s"/>
      <c r="X535" s="221" t="s"/>
      <c r="Y535" s="221" t="s"/>
    </row>
    <row r="536" spans="1:25" s="14" ht="15" customHeight="true">
      <c r="A536" s="230" t="s"/>
      <c r="B536" s="214" t="s">
        <v>170</v>
      </c>
      <c r="C536" s="214" t="s">
        <v>830</v>
      </c>
      <c r="D536" s="214" t="s">
        <v>176</v>
      </c>
      <c r="E536" s="214" t="s">
        <v>2751</v>
      </c>
      <c r="F536" s="268" t="s">
        <v>3475</v>
      </c>
      <c r="G536" s="214" t="s">
        <v>3476</v>
      </c>
      <c r="H536" s="248" t="s">
        <v>174</v>
      </c>
      <c r="I536" s="225">
        <v>2</v>
      </c>
      <c r="J536" s="214" t="s">
        <v>184</v>
      </c>
      <c r="K536" s="221" t="s"/>
      <c r="L536" s="221" t="s"/>
      <c r="M536" s="214" t="s">
        <v>176</v>
      </c>
      <c r="N536" s="214" t="s">
        <v>177</v>
      </c>
      <c r="O536" s="214" t="s">
        <v>2041</v>
      </c>
      <c r="P536" s="214" t="s"/>
      <c r="Q536" s="225" t="s">
        <v>3477</v>
      </c>
      <c r="R536" s="221" t="s"/>
      <c r="S536" s="221" t="s"/>
      <c r="T536" s="214" t="s">
        <v>3477</v>
      </c>
      <c r="U536" s="214" t="s">
        <v>3477</v>
      </c>
      <c r="V536" s="214" t="s">
        <v>3477</v>
      </c>
      <c r="W536" s="221" t="s"/>
      <c r="X536" s="221" t="s"/>
      <c r="Y536" s="221" t="s"/>
    </row>
    <row r="537" spans="1:25" s="14" ht="15" customHeight="true">
      <c r="A537" s="230" t="s"/>
      <c r="B537" s="214" t="s">
        <v>170</v>
      </c>
      <c r="C537" s="214" t="s">
        <v>830</v>
      </c>
      <c r="D537" s="214" t="s">
        <v>176</v>
      </c>
      <c r="E537" s="214" t="s">
        <v>2751</v>
      </c>
      <c r="F537" s="268" t="s">
        <v>3478</v>
      </c>
      <c r="G537" s="214" t="s">
        <v>3479</v>
      </c>
      <c r="H537" s="248" t="s">
        <v>174</v>
      </c>
      <c r="I537" s="225">
        <v>2</v>
      </c>
      <c r="J537" s="214" t="s">
        <v>184</v>
      </c>
      <c r="K537" s="221" t="s"/>
      <c r="L537" s="221" t="s"/>
      <c r="M537" s="214" t="s">
        <v>176</v>
      </c>
      <c r="N537" s="214" t="s">
        <v>177</v>
      </c>
      <c r="O537" s="214" t="s">
        <v>2041</v>
      </c>
      <c r="P537" s="214" t="s"/>
      <c r="Q537" s="225" t="s">
        <v>3480</v>
      </c>
      <c r="R537" s="221" t="s"/>
      <c r="S537" s="221" t="s"/>
      <c r="T537" s="214" t="s">
        <v>3480</v>
      </c>
      <c r="U537" s="214" t="s">
        <v>3480</v>
      </c>
      <c r="V537" s="214" t="s">
        <v>3480</v>
      </c>
      <c r="W537" s="221" t="s"/>
      <c r="X537" s="221" t="s"/>
      <c r="Y537" s="221" t="s"/>
    </row>
    <row r="538" spans="1:25" s="14" ht="15" customHeight="true">
      <c r="A538" s="230" t="s"/>
      <c r="B538" s="214" t="s">
        <v>170</v>
      </c>
      <c r="C538" s="214" t="s">
        <v>830</v>
      </c>
      <c r="D538" s="214" t="s">
        <v>176</v>
      </c>
      <c r="E538" s="214" t="s">
        <v>2751</v>
      </c>
      <c r="F538" s="268" t="s">
        <v>3481</v>
      </c>
      <c r="G538" s="214" t="s">
        <v>3482</v>
      </c>
      <c r="H538" s="248" t="s">
        <v>174</v>
      </c>
      <c r="I538" s="225">
        <v>2</v>
      </c>
      <c r="J538" s="214" t="s">
        <v>184</v>
      </c>
      <c r="K538" s="221" t="s"/>
      <c r="L538" s="221" t="s"/>
      <c r="M538" s="214" t="s">
        <v>176</v>
      </c>
      <c r="N538" s="214" t="s">
        <v>177</v>
      </c>
      <c r="O538" s="214" t="s">
        <v>2041</v>
      </c>
      <c r="P538" s="214" t="s"/>
      <c r="Q538" s="225" t="s">
        <v>3483</v>
      </c>
      <c r="R538" s="221" t="s"/>
      <c r="S538" s="221" t="s"/>
      <c r="T538" s="214" t="s">
        <v>3483</v>
      </c>
      <c r="U538" s="214" t="s">
        <v>3483</v>
      </c>
      <c r="V538" s="214" t="s">
        <v>3483</v>
      </c>
      <c r="W538" s="221" t="s"/>
      <c r="X538" s="221" t="s"/>
      <c r="Y538" s="221" t="s"/>
    </row>
    <row r="539" spans="1:25" s="14" ht="15" customHeight="true">
      <c r="A539" s="230" t="s"/>
      <c r="B539" s="214" t="s">
        <v>170</v>
      </c>
      <c r="C539" s="214" t="s">
        <v>830</v>
      </c>
      <c r="D539" s="214" t="s">
        <v>176</v>
      </c>
      <c r="E539" s="214" t="s">
        <v>2751</v>
      </c>
      <c r="F539" s="268" t="s">
        <v>3484</v>
      </c>
      <c r="G539" s="214" t="s">
        <v>3485</v>
      </c>
      <c r="H539" s="248" t="s">
        <v>174</v>
      </c>
      <c r="I539" s="225">
        <v>2</v>
      </c>
      <c r="J539" s="214" t="s">
        <v>184</v>
      </c>
      <c r="K539" s="221" t="s"/>
      <c r="L539" s="221" t="s"/>
      <c r="M539" s="214" t="s">
        <v>176</v>
      </c>
      <c r="N539" s="214" t="s">
        <v>177</v>
      </c>
      <c r="O539" s="214" t="s">
        <v>2041</v>
      </c>
      <c r="P539" s="214" t="s"/>
      <c r="Q539" s="225" t="s">
        <v>3486</v>
      </c>
      <c r="R539" s="221" t="s"/>
      <c r="S539" s="221" t="s"/>
      <c r="T539" s="214" t="s">
        <v>3486</v>
      </c>
      <c r="U539" s="214" t="s">
        <v>3486</v>
      </c>
      <c r="V539" s="214" t="s">
        <v>3486</v>
      </c>
      <c r="W539" s="221" t="s"/>
      <c r="X539" s="221" t="s"/>
      <c r="Y539" s="221" t="s"/>
    </row>
    <row r="540" spans="1:25" s="14" ht="15" customHeight="true">
      <c r="A540" s="230" t="s"/>
      <c r="B540" s="214" t="s">
        <v>170</v>
      </c>
      <c r="C540" s="214" t="s">
        <v>830</v>
      </c>
      <c r="D540" s="214" t="s">
        <v>176</v>
      </c>
      <c r="E540" s="214" t="s">
        <v>2751</v>
      </c>
      <c r="F540" s="268" t="s">
        <v>3487</v>
      </c>
      <c r="G540" s="214" t="s">
        <v>3488</v>
      </c>
      <c r="H540" s="248" t="s">
        <v>174</v>
      </c>
      <c r="I540" s="225">
        <v>2</v>
      </c>
      <c r="J540" s="214" t="s">
        <v>184</v>
      </c>
      <c r="K540" s="221" t="s"/>
      <c r="L540" s="221" t="s"/>
      <c r="M540" s="214" t="s">
        <v>176</v>
      </c>
      <c r="N540" s="214" t="s">
        <v>177</v>
      </c>
      <c r="O540" s="214" t="s">
        <v>2041</v>
      </c>
      <c r="P540" s="214" t="s"/>
      <c r="Q540" s="225" t="s">
        <v>3489</v>
      </c>
      <c r="R540" s="221" t="s"/>
      <c r="S540" s="221" t="s"/>
      <c r="T540" s="214" t="s">
        <v>3489</v>
      </c>
      <c r="U540" s="214" t="s">
        <v>3489</v>
      </c>
      <c r="V540" s="214" t="s">
        <v>3489</v>
      </c>
      <c r="W540" s="221" t="s"/>
      <c r="X540" s="221" t="s"/>
      <c r="Y540" s="221" t="s"/>
    </row>
    <row r="541" spans="1:25" s="14" ht="15" customHeight="true">
      <c r="A541" s="230" t="s"/>
      <c r="B541" s="214" t="s">
        <v>170</v>
      </c>
      <c r="C541" s="214" t="s">
        <v>830</v>
      </c>
      <c r="D541" s="214" t="s">
        <v>176</v>
      </c>
      <c r="E541" s="214" t="s">
        <v>2751</v>
      </c>
      <c r="F541" s="268" t="s">
        <v>3490</v>
      </c>
      <c r="G541" s="214" t="s">
        <v>3491</v>
      </c>
      <c r="H541" s="248" t="s">
        <v>174</v>
      </c>
      <c r="I541" s="225">
        <v>2</v>
      </c>
      <c r="J541" s="214" t="s">
        <v>184</v>
      </c>
      <c r="K541" s="221" t="s"/>
      <c r="L541" s="221" t="s"/>
      <c r="M541" s="214" t="s">
        <v>176</v>
      </c>
      <c r="N541" s="214" t="s">
        <v>177</v>
      </c>
      <c r="O541" s="214" t="s">
        <v>2041</v>
      </c>
      <c r="P541" s="214" t="s"/>
      <c r="Q541" s="225" t="s">
        <v>3492</v>
      </c>
      <c r="R541" s="221" t="s"/>
      <c r="S541" s="221" t="s"/>
      <c r="T541" s="214" t="s">
        <v>3492</v>
      </c>
      <c r="U541" s="214" t="s">
        <v>3492</v>
      </c>
      <c r="V541" s="214" t="s">
        <v>3492</v>
      </c>
      <c r="W541" s="221" t="s"/>
      <c r="X541" s="221" t="s"/>
      <c r="Y541" s="221" t="s"/>
    </row>
    <row r="542" spans="1:25" s="14" ht="15" customHeight="true">
      <c r="A542" s="230" t="s"/>
      <c r="B542" s="214" t="s">
        <v>170</v>
      </c>
      <c r="C542" s="214" t="s">
        <v>830</v>
      </c>
      <c r="D542" s="214" t="s">
        <v>176</v>
      </c>
      <c r="E542" s="214" t="s">
        <v>2751</v>
      </c>
      <c r="F542" s="268" t="s">
        <v>3493</v>
      </c>
      <c r="G542" s="214" t="s">
        <v>3494</v>
      </c>
      <c r="H542" s="248" t="s">
        <v>174</v>
      </c>
      <c r="I542" s="225">
        <v>2</v>
      </c>
      <c r="J542" s="214" t="s">
        <v>184</v>
      </c>
      <c r="K542" s="221" t="s"/>
      <c r="L542" s="221" t="s"/>
      <c r="M542" s="214" t="s">
        <v>176</v>
      </c>
      <c r="N542" s="214" t="s">
        <v>177</v>
      </c>
      <c r="O542" s="214" t="s">
        <v>2041</v>
      </c>
      <c r="P542" s="214" t="s"/>
      <c r="Q542" s="225" t="s">
        <v>3495</v>
      </c>
      <c r="R542" s="221" t="s"/>
      <c r="S542" s="221" t="s"/>
      <c r="T542" s="214" t="s">
        <v>3495</v>
      </c>
      <c r="U542" s="214" t="s">
        <v>3495</v>
      </c>
      <c r="V542" s="214" t="s">
        <v>3495</v>
      </c>
      <c r="W542" s="221" t="s"/>
      <c r="X542" s="221" t="s"/>
      <c r="Y542" s="221" t="s"/>
    </row>
    <row r="543" spans="1:25" s="14" ht="15" customHeight="true">
      <c r="A543" s="230" t="s"/>
      <c r="B543" s="214" t="s">
        <v>170</v>
      </c>
      <c r="C543" s="214" t="s">
        <v>830</v>
      </c>
      <c r="D543" s="214" t="s">
        <v>176</v>
      </c>
      <c r="E543" s="214" t="s">
        <v>2751</v>
      </c>
      <c r="F543" s="268" t="s">
        <v>3496</v>
      </c>
      <c r="G543" s="214" t="s">
        <v>3497</v>
      </c>
      <c r="H543" s="248" t="s">
        <v>174</v>
      </c>
      <c r="I543" s="225">
        <v>2</v>
      </c>
      <c r="J543" s="214" t="s">
        <v>184</v>
      </c>
      <c r="K543" s="221" t="s"/>
      <c r="L543" s="221" t="s"/>
      <c r="M543" s="214" t="s">
        <v>176</v>
      </c>
      <c r="N543" s="214" t="s">
        <v>177</v>
      </c>
      <c r="O543" s="214" t="s">
        <v>2041</v>
      </c>
      <c r="P543" s="214" t="s"/>
      <c r="Q543" s="225" t="s">
        <v>3498</v>
      </c>
      <c r="R543" s="221" t="s"/>
      <c r="S543" s="221" t="s"/>
      <c r="T543" s="214" t="s">
        <v>3498</v>
      </c>
      <c r="U543" s="214" t="s">
        <v>3498</v>
      </c>
      <c r="V543" s="214" t="s">
        <v>3498</v>
      </c>
      <c r="W543" s="221" t="s"/>
      <c r="X543" s="221" t="s"/>
      <c r="Y543" s="221" t="s"/>
    </row>
    <row r="544" spans="1:25" s="14" ht="15" customHeight="true">
      <c r="A544" s="230" t="s"/>
      <c r="B544" s="214" t="s">
        <v>170</v>
      </c>
      <c r="C544" s="214" t="s">
        <v>830</v>
      </c>
      <c r="D544" s="214" t="s">
        <v>176</v>
      </c>
      <c r="E544" s="214" t="s">
        <v>2751</v>
      </c>
      <c r="F544" s="268" t="s">
        <v>3499</v>
      </c>
      <c r="G544" s="214" t="s">
        <v>3500</v>
      </c>
      <c r="H544" s="248" t="s">
        <v>174</v>
      </c>
      <c r="I544" s="225">
        <v>2</v>
      </c>
      <c r="J544" s="214" t="s">
        <v>184</v>
      </c>
      <c r="K544" s="221" t="s"/>
      <c r="L544" s="221" t="s"/>
      <c r="M544" s="214" t="s">
        <v>176</v>
      </c>
      <c r="N544" s="214" t="s">
        <v>177</v>
      </c>
      <c r="O544" s="214" t="s">
        <v>2041</v>
      </c>
      <c r="P544" s="214" t="s"/>
      <c r="Q544" s="225" t="s">
        <v>3501</v>
      </c>
      <c r="R544" s="221" t="s"/>
      <c r="S544" s="221" t="s"/>
      <c r="T544" s="214" t="s">
        <v>3501</v>
      </c>
      <c r="U544" s="214" t="s">
        <v>3501</v>
      </c>
      <c r="V544" s="214" t="s">
        <v>3501</v>
      </c>
      <c r="W544" s="221" t="s"/>
      <c r="X544" s="221" t="s"/>
      <c r="Y544" s="221" t="s"/>
    </row>
    <row r="545" spans="1:25" s="14" ht="15" customHeight="true">
      <c r="A545" s="230" t="s"/>
      <c r="B545" s="214" t="s">
        <v>170</v>
      </c>
      <c r="C545" s="214" t="s">
        <v>830</v>
      </c>
      <c r="D545" s="214" t="s">
        <v>176</v>
      </c>
      <c r="E545" s="214" t="s">
        <v>2751</v>
      </c>
      <c r="F545" s="268" t="s">
        <v>3502</v>
      </c>
      <c r="G545" s="214" t="s">
        <v>3503</v>
      </c>
      <c r="H545" s="248" t="s">
        <v>174</v>
      </c>
      <c r="I545" s="225">
        <v>2</v>
      </c>
      <c r="J545" s="214" t="s">
        <v>184</v>
      </c>
      <c r="K545" s="221" t="s"/>
      <c r="L545" s="221" t="s"/>
      <c r="M545" s="214" t="s">
        <v>176</v>
      </c>
      <c r="N545" s="214" t="s">
        <v>177</v>
      </c>
      <c r="O545" s="214" t="s">
        <v>2041</v>
      </c>
      <c r="P545" s="214" t="s"/>
      <c r="Q545" s="225" t="s">
        <v>3504</v>
      </c>
      <c r="R545" s="221" t="s"/>
      <c r="S545" s="221" t="s"/>
      <c r="T545" s="214" t="s">
        <v>3504</v>
      </c>
      <c r="U545" s="214" t="s">
        <v>3504</v>
      </c>
      <c r="V545" s="214" t="s">
        <v>3504</v>
      </c>
      <c r="W545" s="221" t="s"/>
      <c r="X545" s="221" t="s"/>
      <c r="Y545" s="221" t="s"/>
    </row>
    <row r="546" spans="1:25" s="14" ht="15" customHeight="true">
      <c r="A546" s="230" t="s"/>
      <c r="B546" s="214" t="s">
        <v>170</v>
      </c>
      <c r="C546" s="214" t="s">
        <v>830</v>
      </c>
      <c r="D546" s="214" t="s">
        <v>176</v>
      </c>
      <c r="E546" s="214" t="s">
        <v>2751</v>
      </c>
      <c r="F546" s="268" t="s">
        <v>3505</v>
      </c>
      <c r="G546" s="214" t="s">
        <v>3506</v>
      </c>
      <c r="H546" s="248" t="s">
        <v>174</v>
      </c>
      <c r="I546" s="225">
        <v>2</v>
      </c>
      <c r="J546" s="214" t="s">
        <v>184</v>
      </c>
      <c r="K546" s="221" t="s"/>
      <c r="L546" s="221" t="s"/>
      <c r="M546" s="214" t="s">
        <v>176</v>
      </c>
      <c r="N546" s="214" t="s">
        <v>177</v>
      </c>
      <c r="O546" s="214" t="s">
        <v>2041</v>
      </c>
      <c r="P546" s="214" t="s"/>
      <c r="Q546" s="225" t="s">
        <v>3507</v>
      </c>
      <c r="R546" s="221" t="s"/>
      <c r="S546" s="221" t="s"/>
      <c r="T546" s="214" t="s">
        <v>3507</v>
      </c>
      <c r="U546" s="214" t="s">
        <v>3507</v>
      </c>
      <c r="V546" s="214" t="s">
        <v>3507</v>
      </c>
      <c r="W546" s="221" t="s"/>
      <c r="X546" s="221" t="s"/>
      <c r="Y546" s="221" t="s"/>
    </row>
    <row r="547" spans="1:25" s="14" ht="15" customHeight="true">
      <c r="A547" s="230" t="s"/>
      <c r="B547" s="214" t="s">
        <v>170</v>
      </c>
      <c r="C547" s="214" t="s">
        <v>830</v>
      </c>
      <c r="D547" s="214" t="s">
        <v>176</v>
      </c>
      <c r="E547" s="214" t="s">
        <v>2751</v>
      </c>
      <c r="F547" s="268" t="s">
        <v>3508</v>
      </c>
      <c r="G547" s="214" t="s">
        <v>3509</v>
      </c>
      <c r="H547" s="248" t="s">
        <v>174</v>
      </c>
      <c r="I547" s="225">
        <v>2</v>
      </c>
      <c r="J547" s="214" t="s">
        <v>184</v>
      </c>
      <c r="K547" s="221" t="s"/>
      <c r="L547" s="221" t="s"/>
      <c r="M547" s="214" t="s">
        <v>176</v>
      </c>
      <c r="N547" s="214" t="s">
        <v>177</v>
      </c>
      <c r="O547" s="214" t="s">
        <v>2041</v>
      </c>
      <c r="P547" s="214" t="s"/>
      <c r="Q547" s="225" t="s">
        <v>3510</v>
      </c>
      <c r="R547" s="221" t="s"/>
      <c r="S547" s="221" t="s"/>
      <c r="T547" s="214" t="s">
        <v>3510</v>
      </c>
      <c r="U547" s="214" t="s">
        <v>3510</v>
      </c>
      <c r="V547" s="214" t="s">
        <v>3510</v>
      </c>
      <c r="W547" s="221" t="s"/>
      <c r="X547" s="221" t="s"/>
      <c r="Y547" s="221" t="s"/>
    </row>
    <row r="548" spans="1:25" s="14" ht="15" customHeight="true">
      <c r="A548" s="230" t="s"/>
      <c r="B548" s="214" t="s">
        <v>170</v>
      </c>
      <c r="C548" s="214" t="s">
        <v>830</v>
      </c>
      <c r="D548" s="214" t="s">
        <v>176</v>
      </c>
      <c r="E548" s="214" t="s">
        <v>2751</v>
      </c>
      <c r="F548" s="268" t="s">
        <v>3511</v>
      </c>
      <c r="G548" s="214" t="s">
        <v>3512</v>
      </c>
      <c r="H548" s="248" t="s">
        <v>174</v>
      </c>
      <c r="I548" s="225">
        <v>2</v>
      </c>
      <c r="J548" s="214" t="s">
        <v>184</v>
      </c>
      <c r="K548" s="221" t="s"/>
      <c r="L548" s="221" t="s"/>
      <c r="M548" s="214" t="s">
        <v>176</v>
      </c>
      <c r="N548" s="214" t="s">
        <v>177</v>
      </c>
      <c r="O548" s="214" t="s">
        <v>2041</v>
      </c>
      <c r="P548" s="214" t="s"/>
      <c r="Q548" s="225" t="s">
        <v>3513</v>
      </c>
      <c r="R548" s="221" t="s"/>
      <c r="S548" s="221" t="s"/>
      <c r="T548" s="214" t="s">
        <v>3513</v>
      </c>
      <c r="U548" s="214" t="s">
        <v>3513</v>
      </c>
      <c r="V548" s="214" t="s">
        <v>3513</v>
      </c>
      <c r="W548" s="221" t="s"/>
      <c r="X548" s="221" t="s"/>
      <c r="Y548" s="221" t="s"/>
    </row>
    <row r="549" spans="1:25" s="14" ht="15" customHeight="true">
      <c r="A549" s="230" t="s"/>
      <c r="B549" s="214" t="s">
        <v>170</v>
      </c>
      <c r="C549" s="214" t="s">
        <v>830</v>
      </c>
      <c r="D549" s="214" t="s">
        <v>176</v>
      </c>
      <c r="E549" s="214" t="s">
        <v>2751</v>
      </c>
      <c r="F549" s="268" t="s">
        <v>3514</v>
      </c>
      <c r="G549" s="214" t="s">
        <v>3515</v>
      </c>
      <c r="H549" s="248" t="s">
        <v>174</v>
      </c>
      <c r="I549" s="225">
        <v>2</v>
      </c>
      <c r="J549" s="214" t="s">
        <v>184</v>
      </c>
      <c r="K549" s="221" t="s"/>
      <c r="L549" s="221" t="s"/>
      <c r="M549" s="214" t="s">
        <v>176</v>
      </c>
      <c r="N549" s="214" t="s">
        <v>177</v>
      </c>
      <c r="O549" s="214" t="s">
        <v>2041</v>
      </c>
      <c r="P549" s="214" t="s"/>
      <c r="Q549" s="225" t="s">
        <v>3516</v>
      </c>
      <c r="R549" s="221" t="s"/>
      <c r="S549" s="221" t="s"/>
      <c r="T549" s="214" t="s">
        <v>3516</v>
      </c>
      <c r="U549" s="214" t="s">
        <v>3516</v>
      </c>
      <c r="V549" s="214" t="s">
        <v>3516</v>
      </c>
      <c r="W549" s="221" t="s"/>
      <c r="X549" s="221" t="s"/>
      <c r="Y549" s="221" t="s"/>
    </row>
    <row r="550" spans="1:25" s="14" ht="15" customHeight="true">
      <c r="A550" s="230" t="s"/>
      <c r="B550" s="214" t="s">
        <v>170</v>
      </c>
      <c r="C550" s="214" t="s">
        <v>830</v>
      </c>
      <c r="D550" s="214" t="s">
        <v>176</v>
      </c>
      <c r="E550" s="214" t="s">
        <v>2751</v>
      </c>
      <c r="F550" s="268" t="s">
        <v>3517</v>
      </c>
      <c r="G550" s="214" t="s">
        <v>3518</v>
      </c>
      <c r="H550" s="248" t="s">
        <v>174</v>
      </c>
      <c r="I550" s="225">
        <v>2</v>
      </c>
      <c r="J550" s="214" t="s">
        <v>184</v>
      </c>
      <c r="K550" s="221" t="s"/>
      <c r="L550" s="221" t="s"/>
      <c r="M550" s="214" t="s">
        <v>176</v>
      </c>
      <c r="N550" s="214" t="s">
        <v>177</v>
      </c>
      <c r="O550" s="214" t="s">
        <v>2041</v>
      </c>
      <c r="P550" s="214" t="s"/>
      <c r="Q550" s="225" t="s">
        <v>3519</v>
      </c>
      <c r="R550" s="221" t="s"/>
      <c r="S550" s="221" t="s"/>
      <c r="T550" s="214" t="s">
        <v>3519</v>
      </c>
      <c r="U550" s="214" t="s">
        <v>3519</v>
      </c>
      <c r="V550" s="214" t="s">
        <v>3519</v>
      </c>
      <c r="W550" s="221" t="s"/>
      <c r="X550" s="221" t="s"/>
      <c r="Y550" s="221" t="s"/>
    </row>
    <row r="551" spans="1:25" s="14" ht="15" customHeight="true">
      <c r="A551" s="230" t="s"/>
      <c r="B551" s="214" t="s">
        <v>170</v>
      </c>
      <c r="C551" s="214" t="s">
        <v>830</v>
      </c>
      <c r="D551" s="214" t="s">
        <v>176</v>
      </c>
      <c r="E551" s="214" t="s">
        <v>2751</v>
      </c>
      <c r="F551" s="268" t="s">
        <v>3520</v>
      </c>
      <c r="G551" s="214" t="s">
        <v>3521</v>
      </c>
      <c r="H551" s="248" t="s">
        <v>174</v>
      </c>
      <c r="I551" s="225">
        <v>2</v>
      </c>
      <c r="J551" s="214" t="s">
        <v>184</v>
      </c>
      <c r="K551" s="221" t="s"/>
      <c r="L551" s="221" t="s"/>
      <c r="M551" s="214" t="s">
        <v>176</v>
      </c>
      <c r="N551" s="214" t="s">
        <v>177</v>
      </c>
      <c r="O551" s="214" t="s">
        <v>2041</v>
      </c>
      <c r="P551" s="214" t="s"/>
      <c r="Q551" s="225" t="s">
        <v>3522</v>
      </c>
      <c r="R551" s="221" t="s"/>
      <c r="S551" s="221" t="s"/>
      <c r="T551" s="214" t="s">
        <v>3522</v>
      </c>
      <c r="U551" s="214" t="s">
        <v>3522</v>
      </c>
      <c r="V551" s="214" t="s">
        <v>3522</v>
      </c>
      <c r="W551" s="221" t="s"/>
      <c r="X551" s="221" t="s"/>
      <c r="Y551" s="221" t="s"/>
    </row>
    <row r="552" spans="1:25" s="14" ht="15" customHeight="true">
      <c r="A552" s="230" t="s"/>
      <c r="B552" s="214" t="s">
        <v>170</v>
      </c>
      <c r="C552" s="214" t="s">
        <v>830</v>
      </c>
      <c r="D552" s="214" t="s">
        <v>176</v>
      </c>
      <c r="E552" s="214" t="s">
        <v>2751</v>
      </c>
      <c r="F552" s="268" t="s">
        <v>3523</v>
      </c>
      <c r="G552" s="214" t="s">
        <v>3524</v>
      </c>
      <c r="H552" s="248" t="s">
        <v>174</v>
      </c>
      <c r="I552" s="225">
        <v>2</v>
      </c>
      <c r="J552" s="214" t="s">
        <v>184</v>
      </c>
      <c r="K552" s="221" t="s"/>
      <c r="L552" s="221" t="s"/>
      <c r="M552" s="214" t="s">
        <v>176</v>
      </c>
      <c r="N552" s="214" t="s">
        <v>177</v>
      </c>
      <c r="O552" s="214" t="s">
        <v>2041</v>
      </c>
      <c r="P552" s="214" t="s"/>
      <c r="Q552" s="225" t="s">
        <v>3525</v>
      </c>
      <c r="R552" s="221" t="s"/>
      <c r="S552" s="221" t="s"/>
      <c r="T552" s="214" t="s">
        <v>3525</v>
      </c>
      <c r="U552" s="214" t="s">
        <v>3525</v>
      </c>
      <c r="V552" s="214" t="s">
        <v>3525</v>
      </c>
      <c r="W552" s="221" t="s"/>
      <c r="X552" s="221" t="s"/>
      <c r="Y552" s="221" t="s"/>
    </row>
    <row r="553" spans="1:25" s="14" ht="15" customHeight="true">
      <c r="A553" s="230" t="s"/>
      <c r="B553" s="214" t="s">
        <v>170</v>
      </c>
      <c r="C553" s="214" t="s">
        <v>830</v>
      </c>
      <c r="D553" s="214" t="s">
        <v>176</v>
      </c>
      <c r="E553" s="214" t="s">
        <v>2751</v>
      </c>
      <c r="F553" s="268" t="s">
        <v>3526</v>
      </c>
      <c r="G553" s="214" t="s">
        <v>3527</v>
      </c>
      <c r="H553" s="248" t="s">
        <v>174</v>
      </c>
      <c r="I553" s="225">
        <v>2</v>
      </c>
      <c r="J553" s="214" t="s">
        <v>184</v>
      </c>
      <c r="K553" s="221" t="s"/>
      <c r="L553" s="221" t="s"/>
      <c r="M553" s="214" t="s">
        <v>176</v>
      </c>
      <c r="N553" s="214" t="s">
        <v>177</v>
      </c>
      <c r="O553" s="214" t="s">
        <v>2041</v>
      </c>
      <c r="P553" s="214" t="s"/>
      <c r="Q553" s="225" t="s">
        <v>3528</v>
      </c>
      <c r="R553" s="221" t="s"/>
      <c r="S553" s="221" t="s"/>
      <c r="T553" s="214" t="s">
        <v>3528</v>
      </c>
      <c r="U553" s="214" t="s">
        <v>3528</v>
      </c>
      <c r="V553" s="214" t="s">
        <v>3528</v>
      </c>
      <c r="W553" s="221" t="s"/>
      <c r="X553" s="221" t="s"/>
      <c r="Y553" s="221" t="s"/>
    </row>
    <row r="554" spans="1:25" s="14" ht="15" customHeight="true">
      <c r="A554" s="230" t="s"/>
      <c r="B554" s="214" t="s">
        <v>170</v>
      </c>
      <c r="C554" s="214" t="s">
        <v>830</v>
      </c>
      <c r="D554" s="214" t="s">
        <v>176</v>
      </c>
      <c r="E554" s="214" t="s">
        <v>2751</v>
      </c>
      <c r="F554" s="268" t="s">
        <v>3529</v>
      </c>
      <c r="G554" s="214" t="s">
        <v>3530</v>
      </c>
      <c r="H554" s="248" t="s">
        <v>174</v>
      </c>
      <c r="I554" s="225">
        <v>2</v>
      </c>
      <c r="J554" s="214" t="s">
        <v>184</v>
      </c>
      <c r="K554" s="221" t="s"/>
      <c r="L554" s="221" t="s"/>
      <c r="M554" s="214" t="s">
        <v>176</v>
      </c>
      <c r="N554" s="214" t="s">
        <v>177</v>
      </c>
      <c r="O554" s="214" t="s">
        <v>2041</v>
      </c>
      <c r="P554" s="214" t="s"/>
      <c r="Q554" s="225" t="s">
        <v>3531</v>
      </c>
      <c r="R554" s="221" t="s"/>
      <c r="S554" s="221" t="s"/>
      <c r="T554" s="214" t="s">
        <v>3531</v>
      </c>
      <c r="U554" s="214" t="s">
        <v>3531</v>
      </c>
      <c r="V554" s="214" t="s">
        <v>3531</v>
      </c>
      <c r="W554" s="221" t="s"/>
      <c r="X554" s="221" t="s"/>
      <c r="Y554" s="221" t="s"/>
    </row>
    <row r="555" spans="1:25" s="14" ht="15" customHeight="true">
      <c r="A555" s="230" t="s"/>
      <c r="B555" s="214" t="s">
        <v>170</v>
      </c>
      <c r="C555" s="214" t="s">
        <v>830</v>
      </c>
      <c r="D555" s="214" t="s">
        <v>176</v>
      </c>
      <c r="E555" s="214" t="s">
        <v>2751</v>
      </c>
      <c r="F555" s="268" t="s">
        <v>3532</v>
      </c>
      <c r="G555" s="214" t="s">
        <v>3533</v>
      </c>
      <c r="H555" s="248" t="s">
        <v>174</v>
      </c>
      <c r="I555" s="225">
        <v>2</v>
      </c>
      <c r="J555" s="214" t="s">
        <v>184</v>
      </c>
      <c r="K555" s="221" t="s"/>
      <c r="L555" s="221" t="s"/>
      <c r="M555" s="214" t="s">
        <v>176</v>
      </c>
      <c r="N555" s="214" t="s">
        <v>177</v>
      </c>
      <c r="O555" s="214" t="s">
        <v>2041</v>
      </c>
      <c r="P555" s="214" t="s"/>
      <c r="Q555" s="225" t="s">
        <v>3534</v>
      </c>
      <c r="R555" s="221" t="s"/>
      <c r="S555" s="221" t="s"/>
      <c r="T555" s="214" t="s">
        <v>3534</v>
      </c>
      <c r="U555" s="214" t="s">
        <v>3534</v>
      </c>
      <c r="V555" s="214" t="s">
        <v>3534</v>
      </c>
      <c r="W555" s="221" t="s"/>
      <c r="X555" s="221" t="s"/>
      <c r="Y555" s="221" t="s"/>
    </row>
    <row r="556" spans="1:25" s="14" ht="15" customHeight="true">
      <c r="A556" s="230" t="s"/>
      <c r="B556" s="214" t="s">
        <v>170</v>
      </c>
      <c r="C556" s="214" t="s">
        <v>830</v>
      </c>
      <c r="D556" s="214" t="s">
        <v>176</v>
      </c>
      <c r="E556" s="214" t="s">
        <v>2751</v>
      </c>
      <c r="F556" s="268" t="s">
        <v>3535</v>
      </c>
      <c r="G556" s="214" t="s">
        <v>3536</v>
      </c>
      <c r="H556" s="248" t="s">
        <v>174</v>
      </c>
      <c r="I556" s="225">
        <v>2</v>
      </c>
      <c r="J556" s="214" t="s">
        <v>184</v>
      </c>
      <c r="K556" s="221" t="s"/>
      <c r="L556" s="221" t="s"/>
      <c r="M556" s="214" t="s">
        <v>176</v>
      </c>
      <c r="N556" s="214" t="s">
        <v>177</v>
      </c>
      <c r="O556" s="214" t="s">
        <v>2041</v>
      </c>
      <c r="P556" s="214" t="s"/>
      <c r="Q556" s="225" t="s">
        <v>3537</v>
      </c>
      <c r="R556" s="221" t="s"/>
      <c r="S556" s="221" t="s"/>
      <c r="T556" s="214" t="s">
        <v>3537</v>
      </c>
      <c r="U556" s="214" t="s">
        <v>3537</v>
      </c>
      <c r="V556" s="214" t="s">
        <v>3537</v>
      </c>
      <c r="W556" s="221" t="s"/>
      <c r="X556" s="221" t="s"/>
      <c r="Y556" s="221" t="s"/>
    </row>
    <row r="557" spans="1:25" s="14" ht="15" customHeight="true">
      <c r="A557" s="230" t="s"/>
      <c r="B557" s="214" t="s">
        <v>170</v>
      </c>
      <c r="C557" s="214" t="s">
        <v>830</v>
      </c>
      <c r="D557" s="214" t="s">
        <v>176</v>
      </c>
      <c r="E557" s="214" t="s">
        <v>2751</v>
      </c>
      <c r="F557" s="268" t="s">
        <v>3538</v>
      </c>
      <c r="G557" s="214" t="s">
        <v>3539</v>
      </c>
      <c r="H557" s="248" t="s">
        <v>174</v>
      </c>
      <c r="I557" s="225">
        <v>2</v>
      </c>
      <c r="J557" s="214" t="s">
        <v>184</v>
      </c>
      <c r="K557" s="221" t="s"/>
      <c r="L557" s="221" t="s"/>
      <c r="M557" s="214" t="s">
        <v>176</v>
      </c>
      <c r="N557" s="214" t="s">
        <v>177</v>
      </c>
      <c r="O557" s="214" t="s">
        <v>2041</v>
      </c>
      <c r="P557" s="214" t="s"/>
      <c r="Q557" s="225" t="s">
        <v>3540</v>
      </c>
      <c r="R557" s="221" t="s"/>
      <c r="S557" s="221" t="s"/>
      <c r="T557" s="214" t="s">
        <v>3540</v>
      </c>
      <c r="U557" s="214" t="s">
        <v>3540</v>
      </c>
      <c r="V557" s="214" t="s">
        <v>3540</v>
      </c>
      <c r="W557" s="221" t="s"/>
      <c r="X557" s="221" t="s"/>
      <c r="Y557" s="221" t="s"/>
    </row>
    <row r="558" spans="1:25" s="14" ht="15" customHeight="true">
      <c r="A558" s="230" t="s"/>
      <c r="B558" s="214" t="s">
        <v>170</v>
      </c>
      <c r="C558" s="214" t="s">
        <v>830</v>
      </c>
      <c r="D558" s="214" t="s">
        <v>176</v>
      </c>
      <c r="E558" s="214" t="s">
        <v>2751</v>
      </c>
      <c r="F558" s="268" t="s">
        <v>3541</v>
      </c>
      <c r="G558" s="214" t="s">
        <v>3542</v>
      </c>
      <c r="H558" s="248" t="s">
        <v>174</v>
      </c>
      <c r="I558" s="225">
        <v>2</v>
      </c>
      <c r="J558" s="214" t="s">
        <v>184</v>
      </c>
      <c r="K558" s="221" t="s"/>
      <c r="L558" s="221" t="s"/>
      <c r="M558" s="214" t="s">
        <v>176</v>
      </c>
      <c r="N558" s="214" t="s">
        <v>177</v>
      </c>
      <c r="O558" s="214" t="s">
        <v>2041</v>
      </c>
      <c r="P558" s="214" t="s"/>
      <c r="Q558" s="225" t="s">
        <v>3543</v>
      </c>
      <c r="R558" s="221" t="s"/>
      <c r="S558" s="221" t="s"/>
      <c r="T558" s="214" t="s">
        <v>3543</v>
      </c>
      <c r="U558" s="214" t="s">
        <v>3543</v>
      </c>
      <c r="V558" s="214" t="s">
        <v>3543</v>
      </c>
      <c r="W558" s="221" t="s"/>
      <c r="X558" s="221" t="s"/>
      <c r="Y558" s="221" t="s"/>
    </row>
    <row r="559" spans="1:25" s="14" ht="15" customHeight="true">
      <c r="A559" s="230" t="s"/>
      <c r="B559" s="214" t="s">
        <v>170</v>
      </c>
      <c r="C559" s="214" t="s">
        <v>830</v>
      </c>
      <c r="D559" s="214" t="s">
        <v>176</v>
      </c>
      <c r="E559" s="214" t="s">
        <v>2751</v>
      </c>
      <c r="F559" s="268" t="s">
        <v>3544</v>
      </c>
      <c r="G559" s="214" t="s">
        <v>3545</v>
      </c>
      <c r="H559" s="248" t="s">
        <v>174</v>
      </c>
      <c r="I559" s="225">
        <v>2</v>
      </c>
      <c r="J559" s="214" t="s">
        <v>184</v>
      </c>
      <c r="K559" s="221" t="s"/>
      <c r="L559" s="221" t="s"/>
      <c r="M559" s="214" t="s">
        <v>176</v>
      </c>
      <c r="N559" s="214" t="s">
        <v>177</v>
      </c>
      <c r="O559" s="214" t="s">
        <v>2041</v>
      </c>
      <c r="P559" s="214" t="s"/>
      <c r="Q559" s="225" t="s">
        <v>3546</v>
      </c>
      <c r="R559" s="221" t="s"/>
      <c r="S559" s="221" t="s"/>
      <c r="T559" s="214" t="s">
        <v>3546</v>
      </c>
      <c r="U559" s="214" t="s">
        <v>3546</v>
      </c>
      <c r="V559" s="214" t="s">
        <v>3546</v>
      </c>
      <c r="W559" s="221" t="s"/>
      <c r="X559" s="221" t="s"/>
      <c r="Y559" s="221" t="s"/>
    </row>
    <row r="560" spans="1:25" s="14" ht="15" customHeight="true">
      <c r="A560" s="230" t="s"/>
      <c r="B560" s="214" t="s">
        <v>170</v>
      </c>
      <c r="C560" s="214" t="s">
        <v>830</v>
      </c>
      <c r="D560" s="214" t="s">
        <v>176</v>
      </c>
      <c r="E560" s="214" t="s">
        <v>2751</v>
      </c>
      <c r="F560" s="268" t="s">
        <v>3547</v>
      </c>
      <c r="G560" s="214" t="s">
        <v>3548</v>
      </c>
      <c r="H560" s="248" t="s">
        <v>174</v>
      </c>
      <c r="I560" s="225">
        <v>2</v>
      </c>
      <c r="J560" s="214" t="s">
        <v>184</v>
      </c>
      <c r="K560" s="221" t="s"/>
      <c r="L560" s="221" t="s"/>
      <c r="M560" s="214" t="s">
        <v>176</v>
      </c>
      <c r="N560" s="214" t="s">
        <v>177</v>
      </c>
      <c r="O560" s="214" t="s">
        <v>2041</v>
      </c>
      <c r="P560" s="214" t="s"/>
      <c r="Q560" s="225" t="s">
        <v>3549</v>
      </c>
      <c r="R560" s="221" t="s"/>
      <c r="S560" s="221" t="s"/>
      <c r="T560" s="214" t="s">
        <v>3549</v>
      </c>
      <c r="U560" s="214" t="s">
        <v>3549</v>
      </c>
      <c r="V560" s="214" t="s">
        <v>3549</v>
      </c>
      <c r="W560" s="221" t="s"/>
      <c r="X560" s="221" t="s"/>
      <c r="Y560" s="221" t="s"/>
    </row>
    <row r="561" spans="1:25" s="14" ht="15" customHeight="true">
      <c r="A561" s="230" t="s"/>
      <c r="B561" s="214" t="s">
        <v>170</v>
      </c>
      <c r="C561" s="214" t="s">
        <v>830</v>
      </c>
      <c r="D561" s="214" t="s">
        <v>176</v>
      </c>
      <c r="E561" s="214" t="s">
        <v>2751</v>
      </c>
      <c r="F561" s="268" t="s">
        <v>3550</v>
      </c>
      <c r="G561" s="214" t="s">
        <v>3551</v>
      </c>
      <c r="H561" s="248" t="s">
        <v>174</v>
      </c>
      <c r="I561" s="225">
        <v>2</v>
      </c>
      <c r="J561" s="214" t="s">
        <v>184</v>
      </c>
      <c r="K561" s="221" t="s"/>
      <c r="L561" s="221" t="s"/>
      <c r="M561" s="214" t="s">
        <v>176</v>
      </c>
      <c r="N561" s="214" t="s">
        <v>177</v>
      </c>
      <c r="O561" s="214" t="s">
        <v>2041</v>
      </c>
      <c r="P561" s="214" t="s"/>
      <c r="Q561" s="225" t="s">
        <v>3552</v>
      </c>
      <c r="R561" s="221" t="s"/>
      <c r="S561" s="221" t="s"/>
      <c r="T561" s="214" t="s">
        <v>3552</v>
      </c>
      <c r="U561" s="214" t="s">
        <v>3552</v>
      </c>
      <c r="V561" s="214" t="s">
        <v>3552</v>
      </c>
      <c r="W561" s="221" t="s"/>
      <c r="X561" s="221" t="s"/>
      <c r="Y561" s="221" t="s"/>
    </row>
    <row r="562" spans="1:25" s="14" ht="15" customHeight="true">
      <c r="A562" s="230" t="s"/>
      <c r="B562" s="214" t="s">
        <v>170</v>
      </c>
      <c r="C562" s="214" t="s">
        <v>830</v>
      </c>
      <c r="D562" s="214" t="s">
        <v>176</v>
      </c>
      <c r="E562" s="214" t="s">
        <v>2751</v>
      </c>
      <c r="F562" s="268" t="s">
        <v>3553</v>
      </c>
      <c r="G562" s="214" t="s">
        <v>3554</v>
      </c>
      <c r="H562" s="248" t="s">
        <v>174</v>
      </c>
      <c r="I562" s="225">
        <v>2</v>
      </c>
      <c r="J562" s="214" t="s">
        <v>184</v>
      </c>
      <c r="K562" s="221" t="s"/>
      <c r="L562" s="221" t="s"/>
      <c r="M562" s="214" t="s">
        <v>176</v>
      </c>
      <c r="N562" s="214" t="s">
        <v>177</v>
      </c>
      <c r="O562" s="214" t="s">
        <v>2041</v>
      </c>
      <c r="P562" s="214" t="s"/>
      <c r="Q562" s="225" t="s">
        <v>3555</v>
      </c>
      <c r="R562" s="221" t="s"/>
      <c r="S562" s="221" t="s"/>
      <c r="T562" s="214" t="s">
        <v>3555</v>
      </c>
      <c r="U562" s="214" t="s">
        <v>3555</v>
      </c>
      <c r="V562" s="214" t="s">
        <v>3555</v>
      </c>
      <c r="W562" s="221" t="s"/>
      <c r="X562" s="221" t="s"/>
      <c r="Y562" s="221" t="s"/>
    </row>
    <row r="563" spans="1:25" s="14" ht="15" customHeight="true">
      <c r="A563" s="230" t="s"/>
      <c r="B563" s="214" t="s">
        <v>170</v>
      </c>
      <c r="C563" s="214" t="s">
        <v>830</v>
      </c>
      <c r="D563" s="214" t="s">
        <v>176</v>
      </c>
      <c r="E563" s="214" t="s">
        <v>2751</v>
      </c>
      <c r="F563" s="268" t="s">
        <v>3556</v>
      </c>
      <c r="G563" s="214" t="s">
        <v>3557</v>
      </c>
      <c r="H563" s="248" t="s">
        <v>174</v>
      </c>
      <c r="I563" s="225">
        <v>2</v>
      </c>
      <c r="J563" s="214" t="s">
        <v>184</v>
      </c>
      <c r="K563" s="221" t="s"/>
      <c r="L563" s="221" t="s"/>
      <c r="M563" s="214" t="s">
        <v>176</v>
      </c>
      <c r="N563" s="214" t="s">
        <v>177</v>
      </c>
      <c r="O563" s="214" t="s">
        <v>2041</v>
      </c>
      <c r="P563" s="214" t="s"/>
      <c r="Q563" s="225" t="s">
        <v>3558</v>
      </c>
      <c r="R563" s="221" t="s"/>
      <c r="S563" s="221" t="s"/>
      <c r="T563" s="214" t="s">
        <v>3558</v>
      </c>
      <c r="U563" s="214" t="s">
        <v>3558</v>
      </c>
      <c r="V563" s="214" t="s">
        <v>3558</v>
      </c>
      <c r="W563" s="221" t="s"/>
      <c r="X563" s="221" t="s"/>
      <c r="Y563" s="221" t="s"/>
    </row>
    <row r="564" spans="1:25" s="14" ht="15" customHeight="true">
      <c r="A564" s="230" t="s"/>
      <c r="B564" s="214" t="s">
        <v>170</v>
      </c>
      <c r="C564" s="214" t="s">
        <v>830</v>
      </c>
      <c r="D564" s="214" t="s">
        <v>176</v>
      </c>
      <c r="E564" s="214" t="s">
        <v>2751</v>
      </c>
      <c r="F564" s="268" t="s">
        <v>3559</v>
      </c>
      <c r="G564" s="214" t="s">
        <v>3560</v>
      </c>
      <c r="H564" s="248" t="s">
        <v>174</v>
      </c>
      <c r="I564" s="225">
        <v>2</v>
      </c>
      <c r="J564" s="214" t="s">
        <v>184</v>
      </c>
      <c r="K564" s="221" t="s"/>
      <c r="L564" s="221" t="s"/>
      <c r="M564" s="214" t="s">
        <v>176</v>
      </c>
      <c r="N564" s="214" t="s">
        <v>177</v>
      </c>
      <c r="O564" s="214" t="s">
        <v>2041</v>
      </c>
      <c r="P564" s="214" t="s"/>
      <c r="Q564" s="225" t="s">
        <v>3561</v>
      </c>
      <c r="R564" s="221" t="s"/>
      <c r="S564" s="221" t="s"/>
      <c r="T564" s="214" t="s">
        <v>3561</v>
      </c>
      <c r="U564" s="214" t="s">
        <v>3561</v>
      </c>
      <c r="V564" s="214" t="s">
        <v>3561</v>
      </c>
      <c r="W564" s="221" t="s"/>
      <c r="X564" s="221" t="s"/>
      <c r="Y564" s="221" t="s"/>
    </row>
    <row r="565" spans="1:25" s="14" ht="15" customHeight="true">
      <c r="A565" s="230" t="s"/>
      <c r="B565" s="214" t="s">
        <v>170</v>
      </c>
      <c r="C565" s="214" t="s">
        <v>830</v>
      </c>
      <c r="D565" s="214" t="s">
        <v>176</v>
      </c>
      <c r="E565" s="214" t="s">
        <v>2751</v>
      </c>
      <c r="F565" s="268" t="s">
        <v>3562</v>
      </c>
      <c r="G565" s="214" t="s">
        <v>3563</v>
      </c>
      <c r="H565" s="248" t="s">
        <v>174</v>
      </c>
      <c r="I565" s="225">
        <v>2</v>
      </c>
      <c r="J565" s="214" t="s">
        <v>184</v>
      </c>
      <c r="K565" s="221" t="s"/>
      <c r="L565" s="221" t="s"/>
      <c r="M565" s="214" t="s">
        <v>176</v>
      </c>
      <c r="N565" s="214" t="s">
        <v>177</v>
      </c>
      <c r="O565" s="214" t="s">
        <v>2041</v>
      </c>
      <c r="P565" s="214" t="s"/>
      <c r="Q565" s="225" t="s">
        <v>3564</v>
      </c>
      <c r="R565" s="221" t="s"/>
      <c r="S565" s="221" t="s"/>
      <c r="T565" s="214" t="s">
        <v>3564</v>
      </c>
      <c r="U565" s="214" t="s">
        <v>3564</v>
      </c>
      <c r="V565" s="214" t="s">
        <v>3564</v>
      </c>
      <c r="W565" s="221" t="s"/>
      <c r="X565" s="221" t="s"/>
      <c r="Y565" s="221" t="s"/>
    </row>
    <row r="566" spans="1:25" s="14" ht="15" customHeight="true">
      <c r="A566" s="230" t="s"/>
      <c r="B566" s="214" t="s">
        <v>170</v>
      </c>
      <c r="C566" s="214" t="s">
        <v>830</v>
      </c>
      <c r="D566" s="214" t="s">
        <v>176</v>
      </c>
      <c r="E566" s="214" t="s">
        <v>2751</v>
      </c>
      <c r="F566" s="268" t="s">
        <v>3565</v>
      </c>
      <c r="G566" s="214" t="s">
        <v>3566</v>
      </c>
      <c r="H566" s="248" t="s">
        <v>174</v>
      </c>
      <c r="I566" s="225">
        <v>2</v>
      </c>
      <c r="J566" s="214" t="s">
        <v>184</v>
      </c>
      <c r="K566" s="221" t="s"/>
      <c r="L566" s="221" t="s"/>
      <c r="M566" s="214" t="s">
        <v>176</v>
      </c>
      <c r="N566" s="214" t="s">
        <v>177</v>
      </c>
      <c r="O566" s="214" t="s">
        <v>2041</v>
      </c>
      <c r="P566" s="214" t="s"/>
      <c r="Q566" s="225" t="s">
        <v>3567</v>
      </c>
      <c r="R566" s="221" t="s"/>
      <c r="S566" s="221" t="s"/>
      <c r="T566" s="214" t="s">
        <v>3567</v>
      </c>
      <c r="U566" s="214" t="s">
        <v>3567</v>
      </c>
      <c r="V566" s="214" t="s">
        <v>3567</v>
      </c>
      <c r="W566" s="221" t="s"/>
      <c r="X566" s="221" t="s"/>
      <c r="Y566" s="221" t="s"/>
    </row>
    <row r="567" spans="1:25" s="14" ht="15" customHeight="true">
      <c r="A567" s="230" t="s"/>
      <c r="B567" s="214" t="s">
        <v>170</v>
      </c>
      <c r="C567" s="214" t="s">
        <v>830</v>
      </c>
      <c r="D567" s="214" t="s">
        <v>176</v>
      </c>
      <c r="E567" s="214" t="s">
        <v>2751</v>
      </c>
      <c r="F567" s="268" t="s">
        <v>3568</v>
      </c>
      <c r="G567" s="214" t="s">
        <v>3569</v>
      </c>
      <c r="H567" s="248" t="s">
        <v>174</v>
      </c>
      <c r="I567" s="225">
        <v>2</v>
      </c>
      <c r="J567" s="214" t="s">
        <v>184</v>
      </c>
      <c r="K567" s="221" t="s"/>
      <c r="L567" s="221" t="s"/>
      <c r="M567" s="214" t="s">
        <v>176</v>
      </c>
      <c r="N567" s="214" t="s">
        <v>177</v>
      </c>
      <c r="O567" s="214" t="s">
        <v>2041</v>
      </c>
      <c r="P567" s="214" t="s"/>
      <c r="Q567" s="225" t="s">
        <v>3570</v>
      </c>
      <c r="R567" s="221" t="s"/>
      <c r="S567" s="221" t="s"/>
      <c r="T567" s="214" t="s">
        <v>3570</v>
      </c>
      <c r="U567" s="214" t="s">
        <v>3570</v>
      </c>
      <c r="V567" s="214" t="s">
        <v>3570</v>
      </c>
      <c r="W567" s="221" t="s"/>
      <c r="X567" s="221" t="s"/>
      <c r="Y567" s="221" t="s"/>
    </row>
    <row r="568" spans="1:25" s="14" ht="15" customHeight="true">
      <c r="A568" s="230" t="s"/>
      <c r="B568" s="214" t="s">
        <v>170</v>
      </c>
      <c r="C568" s="214" t="s">
        <v>830</v>
      </c>
      <c r="D568" s="214" t="s">
        <v>176</v>
      </c>
      <c r="E568" s="214" t="s">
        <v>2751</v>
      </c>
      <c r="F568" s="268" t="s">
        <v>3571</v>
      </c>
      <c r="G568" s="214" t="s">
        <v>3572</v>
      </c>
      <c r="H568" s="248" t="s">
        <v>174</v>
      </c>
      <c r="I568" s="225">
        <v>2</v>
      </c>
      <c r="J568" s="214" t="s">
        <v>184</v>
      </c>
      <c r="K568" s="221" t="s"/>
      <c r="L568" s="221" t="s"/>
      <c r="M568" s="214" t="s">
        <v>176</v>
      </c>
      <c r="N568" s="214" t="s">
        <v>177</v>
      </c>
      <c r="O568" s="214" t="s">
        <v>2041</v>
      </c>
      <c r="P568" s="214" t="s"/>
      <c r="Q568" s="225" t="s">
        <v>3573</v>
      </c>
      <c r="R568" s="221" t="s"/>
      <c r="S568" s="221" t="s"/>
      <c r="T568" s="214" t="s">
        <v>3573</v>
      </c>
      <c r="U568" s="214" t="s">
        <v>3573</v>
      </c>
      <c r="V568" s="214" t="s">
        <v>3573</v>
      </c>
      <c r="W568" s="221" t="s"/>
      <c r="X568" s="221" t="s"/>
      <c r="Y568" s="221" t="s"/>
    </row>
    <row r="569" spans="1:25" s="14" ht="15" customHeight="true">
      <c r="A569" s="230" t="s"/>
      <c r="B569" s="214" t="s">
        <v>170</v>
      </c>
      <c r="C569" s="214" t="s">
        <v>830</v>
      </c>
      <c r="D569" s="214" t="s">
        <v>176</v>
      </c>
      <c r="E569" s="214" t="s">
        <v>2751</v>
      </c>
      <c r="F569" s="268" t="s">
        <v>3574</v>
      </c>
      <c r="G569" s="214" t="s">
        <v>3575</v>
      </c>
      <c r="H569" s="248" t="s">
        <v>174</v>
      </c>
      <c r="I569" s="225">
        <v>2</v>
      </c>
      <c r="J569" s="214" t="s">
        <v>184</v>
      </c>
      <c r="K569" s="221" t="s"/>
      <c r="L569" s="221" t="s"/>
      <c r="M569" s="214" t="s">
        <v>176</v>
      </c>
      <c r="N569" s="214" t="s">
        <v>177</v>
      </c>
      <c r="O569" s="214" t="s">
        <v>2041</v>
      </c>
      <c r="P569" s="214" t="s"/>
      <c r="Q569" s="225" t="s">
        <v>3576</v>
      </c>
      <c r="R569" s="221" t="s"/>
      <c r="S569" s="221" t="s"/>
      <c r="T569" s="214" t="s">
        <v>3576</v>
      </c>
      <c r="U569" s="214" t="s">
        <v>3576</v>
      </c>
      <c r="V569" s="214" t="s">
        <v>3576</v>
      </c>
      <c r="W569" s="221" t="s"/>
      <c r="X569" s="221" t="s"/>
      <c r="Y569" s="221" t="s"/>
    </row>
    <row r="570" spans="1:25" s="14" ht="15" customHeight="true">
      <c r="A570" s="230" t="s"/>
      <c r="B570" s="214" t="s">
        <v>170</v>
      </c>
      <c r="C570" s="214" t="s">
        <v>830</v>
      </c>
      <c r="D570" s="214" t="s">
        <v>176</v>
      </c>
      <c r="E570" s="214" t="s">
        <v>2751</v>
      </c>
      <c r="F570" s="268" t="s">
        <v>3577</v>
      </c>
      <c r="G570" s="214" t="s">
        <v>3578</v>
      </c>
      <c r="H570" s="248" t="s">
        <v>174</v>
      </c>
      <c r="I570" s="225">
        <v>2</v>
      </c>
      <c r="J570" s="214" t="s">
        <v>184</v>
      </c>
      <c r="K570" s="221" t="s"/>
      <c r="L570" s="221" t="s"/>
      <c r="M570" s="214" t="s">
        <v>176</v>
      </c>
      <c r="N570" s="214" t="s">
        <v>177</v>
      </c>
      <c r="O570" s="214" t="s">
        <v>2041</v>
      </c>
      <c r="P570" s="214" t="s"/>
      <c r="Q570" s="225" t="s">
        <v>3579</v>
      </c>
      <c r="R570" s="221" t="s"/>
      <c r="S570" s="221" t="s"/>
      <c r="T570" s="214" t="s">
        <v>3579</v>
      </c>
      <c r="U570" s="214" t="s">
        <v>3579</v>
      </c>
      <c r="V570" s="214" t="s">
        <v>3579</v>
      </c>
      <c r="W570" s="221" t="s"/>
      <c r="X570" s="221" t="s"/>
      <c r="Y570" s="221" t="s"/>
    </row>
    <row r="571" spans="1:25" s="14" ht="15" customHeight="true">
      <c r="A571" s="230" t="s"/>
      <c r="B571" s="214" t="s">
        <v>170</v>
      </c>
      <c r="C571" s="214" t="s">
        <v>830</v>
      </c>
      <c r="D571" s="214" t="s">
        <v>176</v>
      </c>
      <c r="E571" s="214" t="s">
        <v>2751</v>
      </c>
      <c r="F571" s="268" t="s">
        <v>3580</v>
      </c>
      <c r="G571" s="214" t="s">
        <v>3581</v>
      </c>
      <c r="H571" s="248" t="s">
        <v>174</v>
      </c>
      <c r="I571" s="225">
        <v>2</v>
      </c>
      <c r="J571" s="214" t="s">
        <v>184</v>
      </c>
      <c r="K571" s="221" t="s"/>
      <c r="L571" s="221" t="s"/>
      <c r="M571" s="214" t="s">
        <v>176</v>
      </c>
      <c r="N571" s="214" t="s">
        <v>177</v>
      </c>
      <c r="O571" s="214" t="s">
        <v>2041</v>
      </c>
      <c r="P571" s="214" t="s"/>
      <c r="Q571" s="225" t="s">
        <v>3582</v>
      </c>
      <c r="R571" s="221" t="s"/>
      <c r="S571" s="221" t="s"/>
      <c r="T571" s="214" t="s">
        <v>3582</v>
      </c>
      <c r="U571" s="214" t="s">
        <v>3582</v>
      </c>
      <c r="V571" s="214" t="s">
        <v>3582</v>
      </c>
      <c r="W571" s="221" t="s"/>
      <c r="X571" s="221" t="s"/>
      <c r="Y571" s="221" t="s"/>
    </row>
    <row r="572" spans="1:25" s="14" ht="15" customHeight="true">
      <c r="A572" s="230" t="s"/>
      <c r="B572" s="214" t="s">
        <v>170</v>
      </c>
      <c r="C572" s="214" t="s">
        <v>830</v>
      </c>
      <c r="D572" s="214" t="s">
        <v>176</v>
      </c>
      <c r="E572" s="214" t="s">
        <v>2751</v>
      </c>
      <c r="F572" s="268" t="s">
        <v>3583</v>
      </c>
      <c r="G572" s="214" t="s">
        <v>3584</v>
      </c>
      <c r="H572" s="248" t="s">
        <v>174</v>
      </c>
      <c r="I572" s="225">
        <v>2</v>
      </c>
      <c r="J572" s="214" t="s">
        <v>184</v>
      </c>
      <c r="K572" s="221" t="s"/>
      <c r="L572" s="221" t="s"/>
      <c r="M572" s="214" t="s">
        <v>176</v>
      </c>
      <c r="N572" s="214" t="s">
        <v>177</v>
      </c>
      <c r="O572" s="214" t="s">
        <v>2041</v>
      </c>
      <c r="P572" s="214" t="s"/>
      <c r="Q572" s="225" t="s">
        <v>3585</v>
      </c>
      <c r="R572" s="221" t="s"/>
      <c r="S572" s="221" t="s"/>
      <c r="T572" s="214" t="s">
        <v>3585</v>
      </c>
      <c r="U572" s="214" t="s">
        <v>3585</v>
      </c>
      <c r="V572" s="214" t="s">
        <v>3585</v>
      </c>
      <c r="W572" s="221" t="s"/>
      <c r="X572" s="221" t="s"/>
      <c r="Y572" s="221" t="s"/>
    </row>
    <row r="573" spans="1:25" s="14" ht="15" customHeight="true">
      <c r="A573" s="230" t="s"/>
      <c r="B573" s="214" t="s">
        <v>170</v>
      </c>
      <c r="C573" s="214" t="s">
        <v>830</v>
      </c>
      <c r="D573" s="214" t="s">
        <v>176</v>
      </c>
      <c r="E573" s="214" t="s">
        <v>2751</v>
      </c>
      <c r="F573" s="268" t="s">
        <v>3586</v>
      </c>
      <c r="G573" s="214" t="s">
        <v>3587</v>
      </c>
      <c r="H573" s="248" t="s">
        <v>174</v>
      </c>
      <c r="I573" s="225">
        <v>2</v>
      </c>
      <c r="J573" s="214" t="s">
        <v>184</v>
      </c>
      <c r="K573" s="221" t="s"/>
      <c r="L573" s="221" t="s"/>
      <c r="M573" s="214" t="s">
        <v>176</v>
      </c>
      <c r="N573" s="214" t="s">
        <v>177</v>
      </c>
      <c r="O573" s="214" t="s">
        <v>2041</v>
      </c>
      <c r="P573" s="214" t="s"/>
      <c r="Q573" s="225" t="s">
        <v>3588</v>
      </c>
      <c r="R573" s="221" t="s"/>
      <c r="S573" s="221" t="s"/>
      <c r="T573" s="214" t="s">
        <v>3588</v>
      </c>
      <c r="U573" s="214" t="s">
        <v>3588</v>
      </c>
      <c r="V573" s="214" t="s">
        <v>3588</v>
      </c>
      <c r="W573" s="221" t="s"/>
      <c r="X573" s="221" t="s"/>
      <c r="Y573" s="221" t="s"/>
    </row>
    <row r="574" spans="1:25" s="14" ht="15" customHeight="true">
      <c r="A574" s="230" t="s"/>
      <c r="B574" s="214" t="s">
        <v>170</v>
      </c>
      <c r="C574" s="214" t="s">
        <v>830</v>
      </c>
      <c r="D574" s="214" t="s">
        <v>176</v>
      </c>
      <c r="E574" s="214" t="s">
        <v>2751</v>
      </c>
      <c r="F574" s="268" t="s">
        <v>3589</v>
      </c>
      <c r="G574" s="214" t="s">
        <v>3590</v>
      </c>
      <c r="H574" s="248" t="s">
        <v>174</v>
      </c>
      <c r="I574" s="225">
        <v>2</v>
      </c>
      <c r="J574" s="214" t="s">
        <v>184</v>
      </c>
      <c r="K574" s="221" t="s"/>
      <c r="L574" s="221" t="s"/>
      <c r="M574" s="214" t="s">
        <v>176</v>
      </c>
      <c r="N574" s="214" t="s">
        <v>177</v>
      </c>
      <c r="O574" s="214" t="s">
        <v>2041</v>
      </c>
      <c r="P574" s="214" t="s"/>
      <c r="Q574" s="225" t="s">
        <v>3591</v>
      </c>
      <c r="R574" s="221" t="s"/>
      <c r="S574" s="221" t="s"/>
      <c r="T574" s="214" t="s">
        <v>3591</v>
      </c>
      <c r="U574" s="214" t="s">
        <v>3591</v>
      </c>
      <c r="V574" s="214" t="s">
        <v>3591</v>
      </c>
      <c r="W574" s="221" t="s"/>
      <c r="X574" s="221" t="s"/>
      <c r="Y574" s="221" t="s"/>
    </row>
    <row r="575" spans="1:24" ht="15" customHeight="true">
      <c r="A575" s="212" t="s"/>
      <c r="B575" s="214" t="s">
        <v>170</v>
      </c>
      <c r="C575" s="214" t="s">
        <v>222</v>
      </c>
      <c r="D575" s="214" t="s">
        <v>176</v>
      </c>
      <c r="E575" s="214" t="s">
        <v>2751</v>
      </c>
      <c r="F575" s="215" t="s">
        <v>3592</v>
      </c>
      <c r="G575" s="223" t="s">
        <v>3593</v>
      </c>
      <c r="H575" s="225" t="s">
        <v>225</v>
      </c>
      <c r="I575" s="225">
        <v>2</v>
      </c>
      <c r="J575" s="214" t="s"/>
      <c r="K575" s="214" t="s"/>
      <c r="L575" s="214" t="s"/>
      <c r="M575" s="214" t="s"/>
      <c r="N575" s="214" t="s">
        <v>177</v>
      </c>
      <c r="O575" s="214" t="s">
        <v>2041</v>
      </c>
      <c r="P575" s="214" t="s"/>
      <c r="Q575" s="225" t="s">
        <v>3592</v>
      </c>
      <c r="R575" s="214" t="s"/>
      <c r="S575" s="213" t="s"/>
      <c r="T575" s="213" t="s"/>
      <c r="U575" s="214" t="s">
        <v>3592</v>
      </c>
      <c r="V575" s="214" t="s">
        <v>3592</v>
      </c>
      <c r="W575" s="214" t="s"/>
      <c r="X575" s="214" t="s"/>
    </row>
    <row r="576" spans="1:24" ht="15" customHeight="true">
      <c r="A576" s="212" t="s"/>
      <c r="B576" s="214" t="s">
        <v>170</v>
      </c>
      <c r="C576" s="214" t="s">
        <v>222</v>
      </c>
      <c r="D576" s="214" t="s">
        <v>176</v>
      </c>
      <c r="E576" s="214" t="s">
        <v>2751</v>
      </c>
      <c r="F576" s="215" t="s">
        <v>3594</v>
      </c>
      <c r="G576" s="223" t="s">
        <v>3595</v>
      </c>
      <c r="H576" s="225" t="s">
        <v>225</v>
      </c>
      <c r="I576" s="225">
        <v>2</v>
      </c>
      <c r="J576" s="214" t="s"/>
      <c r="K576" s="214" t="s"/>
      <c r="L576" s="214" t="s"/>
      <c r="M576" s="214" t="s"/>
      <c r="N576" s="214" t="s">
        <v>177</v>
      </c>
      <c r="O576" s="214" t="s">
        <v>2041</v>
      </c>
      <c r="P576" s="214" t="s"/>
      <c r="Q576" s="225" t="s">
        <v>3594</v>
      </c>
      <c r="R576" s="214" t="s"/>
      <c r="S576" s="213" t="s"/>
      <c r="T576" s="213" t="s"/>
      <c r="U576" s="214" t="s">
        <v>3594</v>
      </c>
      <c r="V576" s="214" t="s">
        <v>3594</v>
      </c>
      <c r="W576" s="214" t="s"/>
      <c r="X576" s="214" t="s"/>
    </row>
    <row r="577" spans="1:24" ht="15" customHeight="true">
      <c r="A577" s="212" t="s"/>
      <c r="B577" s="214" t="s">
        <v>170</v>
      </c>
      <c r="C577" s="214" t="s">
        <v>222</v>
      </c>
      <c r="D577" s="214" t="s">
        <v>176</v>
      </c>
      <c r="E577" s="214" t="s">
        <v>2751</v>
      </c>
      <c r="F577" s="215" t="s">
        <v>3596</v>
      </c>
      <c r="G577" s="223" t="s">
        <v>3597</v>
      </c>
      <c r="H577" s="225" t="s">
        <v>225</v>
      </c>
      <c r="I577" s="225">
        <v>2</v>
      </c>
      <c r="J577" s="214" t="s"/>
      <c r="K577" s="214" t="s"/>
      <c r="L577" s="214" t="s"/>
      <c r="M577" s="214" t="s"/>
      <c r="N577" s="214" t="s">
        <v>177</v>
      </c>
      <c r="O577" s="214" t="s">
        <v>2041</v>
      </c>
      <c r="P577" s="214" t="s"/>
      <c r="Q577" s="225" t="s">
        <v>3596</v>
      </c>
      <c r="R577" s="214" t="s"/>
      <c r="S577" s="213" t="s"/>
      <c r="T577" s="213" t="s"/>
      <c r="U577" s="214" t="s">
        <v>3596</v>
      </c>
      <c r="V577" s="214" t="s">
        <v>3596</v>
      </c>
      <c r="W577" s="214" t="s"/>
      <c r="X577" s="214" t="s"/>
    </row>
    <row r="578" spans="1:24" ht="15" customHeight="true">
      <c r="A578" s="212" t="s"/>
      <c r="B578" s="214" t="s">
        <v>170</v>
      </c>
      <c r="C578" s="214" t="s">
        <v>222</v>
      </c>
      <c r="D578" s="214" t="s">
        <v>176</v>
      </c>
      <c r="E578" s="214" t="s">
        <v>2751</v>
      </c>
      <c r="F578" s="215" t="s">
        <v>3598</v>
      </c>
      <c r="G578" s="223" t="s">
        <v>3599</v>
      </c>
      <c r="H578" s="225" t="s">
        <v>225</v>
      </c>
      <c r="I578" s="225">
        <v>2</v>
      </c>
      <c r="J578" s="214" t="s"/>
      <c r="K578" s="214" t="s"/>
      <c r="L578" s="214" t="s"/>
      <c r="M578" s="214" t="s"/>
      <c r="N578" s="214" t="s">
        <v>177</v>
      </c>
      <c r="O578" s="214" t="s">
        <v>2041</v>
      </c>
      <c r="P578" s="214" t="s"/>
      <c r="Q578" s="225" t="s">
        <v>3598</v>
      </c>
      <c r="R578" s="214" t="s"/>
      <c r="S578" s="213" t="s"/>
      <c r="T578" s="213" t="s"/>
      <c r="U578" s="214" t="s">
        <v>3598</v>
      </c>
      <c r="V578" s="214" t="s">
        <v>3598</v>
      </c>
      <c r="W578" s="214" t="s"/>
      <c r="X578" s="214" t="s"/>
    </row>
    <row r="579" spans="1:24" ht="15" customHeight="true">
      <c r="A579" s="212" t="s"/>
      <c r="B579" s="214" t="s">
        <v>170</v>
      </c>
      <c r="C579" s="214" t="s">
        <v>222</v>
      </c>
      <c r="D579" s="214" t="s">
        <v>176</v>
      </c>
      <c r="E579" s="214" t="s">
        <v>2751</v>
      </c>
      <c r="F579" s="215" t="s">
        <v>3600</v>
      </c>
      <c r="G579" s="223" t="s">
        <v>3601</v>
      </c>
      <c r="H579" s="225" t="s">
        <v>714</v>
      </c>
      <c r="I579" s="225">
        <v>2</v>
      </c>
      <c r="J579" s="214" t="s"/>
      <c r="K579" s="214" t="s"/>
      <c r="L579" s="214" t="s"/>
      <c r="M579" s="214" t="s"/>
      <c r="N579" s="214" t="s">
        <v>177</v>
      </c>
      <c r="O579" s="214" t="s">
        <v>2041</v>
      </c>
      <c r="P579" s="214" t="s"/>
      <c r="Q579" s="225" t="s">
        <v>3602</v>
      </c>
      <c r="R579" s="214" t="s"/>
      <c r="S579" s="213" t="s"/>
      <c r="T579" s="213" t="s"/>
      <c r="U579" s="214" t="s">
        <v>3603</v>
      </c>
      <c r="V579" s="214" t="s">
        <v>3592</v>
      </c>
      <c r="W579" s="214" t="s"/>
      <c r="X579" s="214" t="s"/>
    </row>
    <row r="580" spans="1:24" ht="15" customHeight="true">
      <c r="A580" s="212" t="s"/>
      <c r="B580" s="214" t="s">
        <v>170</v>
      </c>
      <c r="C580" s="214" t="s">
        <v>222</v>
      </c>
      <c r="D580" s="214" t="s">
        <v>176</v>
      </c>
      <c r="E580" s="214" t="s">
        <v>2751</v>
      </c>
      <c r="F580" s="215" t="s">
        <v>3604</v>
      </c>
      <c r="G580" s="223" t="s">
        <v>3605</v>
      </c>
      <c r="H580" s="225" t="s">
        <v>714</v>
      </c>
      <c r="I580" s="225">
        <v>2</v>
      </c>
      <c r="J580" s="214" t="s"/>
      <c r="K580" s="214" t="s"/>
      <c r="L580" s="214" t="s"/>
      <c r="M580" s="214" t="s"/>
      <c r="N580" s="214" t="s">
        <v>177</v>
      </c>
      <c r="O580" s="214" t="s">
        <v>2041</v>
      </c>
      <c r="P580" s="214" t="s"/>
      <c r="Q580" s="225" t="s">
        <v>3606</v>
      </c>
      <c r="R580" s="214" t="s"/>
      <c r="S580" s="213" t="s"/>
      <c r="T580" s="213" t="s"/>
      <c r="U580" s="214" t="s">
        <v>3607</v>
      </c>
      <c r="V580" s="214" t="s">
        <v>3594</v>
      </c>
      <c r="W580" s="214" t="s"/>
      <c r="X580" s="214" t="s"/>
    </row>
    <row r="581" spans="1:24" ht="15" customHeight="true">
      <c r="A581" s="212" t="s"/>
      <c r="B581" s="214" t="s">
        <v>170</v>
      </c>
      <c r="C581" s="214" t="s">
        <v>222</v>
      </c>
      <c r="D581" s="214" t="s">
        <v>176</v>
      </c>
      <c r="E581" s="214" t="s">
        <v>2751</v>
      </c>
      <c r="F581" s="215" t="s">
        <v>3608</v>
      </c>
      <c r="G581" s="223" t="s">
        <v>3609</v>
      </c>
      <c r="H581" s="225" t="s">
        <v>714</v>
      </c>
      <c r="I581" s="225">
        <v>2</v>
      </c>
      <c r="J581" s="214" t="s"/>
      <c r="K581" s="214" t="s"/>
      <c r="L581" s="214" t="s"/>
      <c r="M581" s="214" t="s"/>
      <c r="N581" s="214" t="s">
        <v>177</v>
      </c>
      <c r="O581" s="214" t="s">
        <v>2041</v>
      </c>
      <c r="P581" s="214" t="s"/>
      <c r="Q581" s="225" t="s">
        <v>3610</v>
      </c>
      <c r="R581" s="214" t="s"/>
      <c r="S581" s="213" t="s"/>
      <c r="T581" s="213" t="s"/>
      <c r="U581" s="214" t="s">
        <v>3611</v>
      </c>
      <c r="V581" s="214" t="s">
        <v>3596</v>
      </c>
      <c r="W581" s="214" t="s"/>
      <c r="X581" s="214" t="s"/>
    </row>
    <row r="582" spans="1:24" ht="15" customHeight="true">
      <c r="A582" s="212" t="s"/>
      <c r="B582" s="214" t="s">
        <v>170</v>
      </c>
      <c r="C582" s="214" t="s">
        <v>222</v>
      </c>
      <c r="D582" s="214" t="s">
        <v>176</v>
      </c>
      <c r="E582" s="214" t="s">
        <v>2751</v>
      </c>
      <c r="F582" s="215" t="s">
        <v>3612</v>
      </c>
      <c r="G582" s="223" t="s">
        <v>3613</v>
      </c>
      <c r="H582" s="225" t="s">
        <v>714</v>
      </c>
      <c r="I582" s="225">
        <v>2</v>
      </c>
      <c r="J582" s="214" t="s"/>
      <c r="K582" s="214" t="s"/>
      <c r="L582" s="214" t="s"/>
      <c r="M582" s="214" t="s"/>
      <c r="N582" s="214" t="s">
        <v>177</v>
      </c>
      <c r="O582" s="214" t="s">
        <v>2041</v>
      </c>
      <c r="P582" s="214" t="s"/>
      <c r="Q582" s="225" t="s">
        <v>3614</v>
      </c>
      <c r="R582" s="214" t="s"/>
      <c r="S582" s="213" t="s"/>
      <c r="T582" s="213" t="s"/>
      <c r="U582" s="214" t="s">
        <v>3615</v>
      </c>
      <c r="V582" s="214" t="s">
        <v>3598</v>
      </c>
      <c r="W582" s="214" t="s"/>
      <c r="X582" s="214" t="s"/>
    </row>
    <row r="583" spans="1:24" ht="15" customHeight="true">
      <c r="A583" s="212" t="s"/>
      <c r="B583" s="214" t="s">
        <v>170</v>
      </c>
      <c r="C583" s="214" t="s">
        <v>1952</v>
      </c>
      <c r="D583" s="214" t="s">
        <v>176</v>
      </c>
      <c r="E583" s="214" t="s">
        <v>2751</v>
      </c>
      <c r="F583" s="213" t="s">
        <v>3616</v>
      </c>
      <c r="G583" s="223" t="s">
        <v>3617</v>
      </c>
      <c r="H583" s="225" t="s">
        <v>225</v>
      </c>
      <c r="I583" s="225">
        <v>2</v>
      </c>
      <c r="J583" s="214" t="s">
        <v>134</v>
      </c>
      <c r="K583" s="214" t="s"/>
      <c r="L583" s="214" t="s"/>
      <c r="M583" s="214" t="s"/>
      <c r="N583" s="214" t="s">
        <v>177</v>
      </c>
      <c r="O583" s="214" t="s">
        <v>2041</v>
      </c>
      <c r="P583" s="213" t="s"/>
      <c r="Q583" s="95" t="s">
        <v>3616</v>
      </c>
      <c r="R583" s="214" t="s"/>
      <c r="S583" s="213" t="s"/>
      <c r="T583" s="213" t="s"/>
      <c r="U583" s="214" t="s">
        <v>3616</v>
      </c>
      <c r="V583" s="214" t="s">
        <v>3616</v>
      </c>
      <c r="W583" s="214" t="s"/>
      <c r="X583" s="214" t="s"/>
    </row>
    <row r="584" spans="1:24" ht="15" customHeight="true">
      <c r="A584" s="212" t="s"/>
      <c r="B584" s="214" t="s">
        <v>170</v>
      </c>
      <c r="C584" s="214" t="s">
        <v>1952</v>
      </c>
      <c r="D584" s="214" t="s">
        <v>176</v>
      </c>
      <c r="E584" s="214" t="s">
        <v>2751</v>
      </c>
      <c r="F584" s="213" t="s">
        <v>3618</v>
      </c>
      <c r="G584" s="223" t="s">
        <v>3619</v>
      </c>
      <c r="H584" s="225" t="s">
        <v>225</v>
      </c>
      <c r="I584" s="225">
        <v>2</v>
      </c>
      <c r="J584" s="214" t="s">
        <v>134</v>
      </c>
      <c r="K584" s="214" t="s"/>
      <c r="L584" s="214" t="s"/>
      <c r="M584" s="214" t="s"/>
      <c r="N584" s="214" t="s">
        <v>177</v>
      </c>
      <c r="O584" s="214" t="s">
        <v>2041</v>
      </c>
      <c r="P584" s="213" t="s"/>
      <c r="Q584" s="95" t="s">
        <v>3618</v>
      </c>
      <c r="R584" s="269" t="s"/>
      <c r="S584" s="213" t="s"/>
      <c r="T584" s="213" t="s"/>
      <c r="U584" s="214" t="s">
        <v>3618</v>
      </c>
      <c r="V584" s="214" t="s">
        <v>3618</v>
      </c>
      <c r="W584" s="262" t="s"/>
      <c r="X584" s="214" t="s"/>
    </row>
    <row r="585" spans="1:24" ht="15" customHeight="true">
      <c r="A585" s="212" t="s"/>
      <c r="B585" s="214" t="s">
        <v>170</v>
      </c>
      <c r="C585" s="214" t="s">
        <v>1952</v>
      </c>
      <c r="D585" s="214" t="s">
        <v>176</v>
      </c>
      <c r="E585" s="214" t="s">
        <v>2751</v>
      </c>
      <c r="F585" s="213" t="s">
        <v>3620</v>
      </c>
      <c r="G585" s="223" t="s">
        <v>3621</v>
      </c>
      <c r="H585" s="225" t="s">
        <v>225</v>
      </c>
      <c r="I585" s="225">
        <v>2</v>
      </c>
      <c r="J585" s="214" t="s">
        <v>134</v>
      </c>
      <c r="K585" s="214" t="s"/>
      <c r="L585" s="214" t="s"/>
      <c r="M585" s="214" t="s"/>
      <c r="N585" s="214" t="s">
        <v>177</v>
      </c>
      <c r="O585" s="214" t="s">
        <v>2041</v>
      </c>
      <c r="P585" s="213" t="s"/>
      <c r="Q585" s="95" t="s">
        <v>3620</v>
      </c>
      <c r="R585" s="269" t="s"/>
      <c r="S585" s="213" t="s"/>
      <c r="T585" s="213" t="s"/>
      <c r="U585" s="214" t="s">
        <v>3620</v>
      </c>
      <c r="V585" s="214" t="s">
        <v>3620</v>
      </c>
      <c r="W585" s="214" t="s"/>
      <c r="X585" s="214" t="s"/>
    </row>
    <row r="586" spans="1:24" ht="15" customHeight="true">
      <c r="A586" s="212" t="s"/>
      <c r="B586" s="214" t="s">
        <v>170</v>
      </c>
      <c r="C586" s="214" t="s">
        <v>1952</v>
      </c>
      <c r="D586" s="214" t="s">
        <v>176</v>
      </c>
      <c r="E586" s="214" t="s">
        <v>2751</v>
      </c>
      <c r="F586" s="213" t="s">
        <v>3622</v>
      </c>
      <c r="G586" s="223" t="s">
        <v>3623</v>
      </c>
      <c r="H586" s="225" t="s">
        <v>225</v>
      </c>
      <c r="I586" s="225">
        <v>2</v>
      </c>
      <c r="J586" s="214" t="s">
        <v>134</v>
      </c>
      <c r="K586" s="214" t="s"/>
      <c r="L586" s="214" t="s"/>
      <c r="M586" s="214" t="s"/>
      <c r="N586" s="214" t="s">
        <v>177</v>
      </c>
      <c r="O586" s="214" t="s">
        <v>2041</v>
      </c>
      <c r="P586" s="213" t="s"/>
      <c r="Q586" s="95" t="s">
        <v>3622</v>
      </c>
      <c r="R586" s="269" t="s"/>
      <c r="S586" s="213" t="s"/>
      <c r="T586" s="213" t="s"/>
      <c r="U586" s="214" t="s">
        <v>3622</v>
      </c>
      <c r="V586" s="214" t="s">
        <v>3622</v>
      </c>
      <c r="W586" s="214" t="s"/>
      <c r="X586" s="214" t="s"/>
    </row>
    <row r="587" spans="1:25" s="862" customFormat="true" ht="15" customHeight="true">
      <c r="A587" s="212" t="s"/>
      <c r="B587" s="228" t="s">
        <v>170</v>
      </c>
      <c r="C587" s="228" t="s">
        <v>2057</v>
      </c>
      <c r="D587" s="228" t="s">
        <v>176</v>
      </c>
      <c r="E587" s="228" t="s">
        <v>2745</v>
      </c>
      <c r="F587" s="227" t="s">
        <v>3624</v>
      </c>
      <c r="G587" s="229" t="s">
        <v>3625</v>
      </c>
      <c r="H587" s="260" t="s">
        <v>174</v>
      </c>
      <c r="I587" s="253">
        <v>2</v>
      </c>
      <c r="J587" s="228" t="s">
        <v>184</v>
      </c>
      <c r="K587" s="228" t="s"/>
      <c r="L587" s="228" t="s"/>
      <c r="M587" s="228" t="s">
        <v>176</v>
      </c>
      <c r="N587" s="228" t="s">
        <v>2480</v>
      </c>
      <c r="O587" s="228" t="s">
        <v>2041</v>
      </c>
      <c r="P587" s="227" t="s"/>
      <c r="Q587" s="222" t="s">
        <v>2748</v>
      </c>
      <c r="R587" s="227" t="s">
        <v>3626</v>
      </c>
      <c r="S587" s="227" t="s"/>
      <c r="T587" s="227" t="s">
        <v>2749</v>
      </c>
      <c r="U587" s="227" t="s">
        <v>3627</v>
      </c>
      <c r="V587" s="228" t="s"/>
      <c r="W587" s="228" t="s"/>
      <c r="X587" s="228" t="s"/>
      <c r="Y587" s="230" t="s"/>
    </row>
    <row r="588" spans="1:25" s="862" customFormat="true" ht="15" customHeight="true">
      <c r="A588" s="212" t="s"/>
      <c r="B588" s="228" t="s">
        <v>170</v>
      </c>
      <c r="C588" s="228" t="s">
        <v>2057</v>
      </c>
      <c r="D588" s="228" t="s">
        <v>176</v>
      </c>
      <c r="E588" s="214" t="s">
        <v>36</v>
      </c>
      <c r="F588" s="227" t="s">
        <v>3628</v>
      </c>
      <c r="G588" s="236" t="s">
        <v>3629</v>
      </c>
      <c r="H588" s="260" t="s">
        <v>174</v>
      </c>
      <c r="I588" s="253">
        <v>2</v>
      </c>
      <c r="J588" s="228" t="s">
        <v>184</v>
      </c>
      <c r="K588" s="228" t="s"/>
      <c r="L588" s="228" t="s"/>
      <c r="M588" s="228" t="s">
        <v>176</v>
      </c>
      <c r="N588" s="228" t="s">
        <v>2480</v>
      </c>
      <c r="O588" s="228" t="s">
        <v>2041</v>
      </c>
      <c r="P588" s="227" t="s"/>
      <c r="Q588" s="222" t="s">
        <v>3630</v>
      </c>
      <c r="R588" s="227" t="s">
        <v>3631</v>
      </c>
      <c r="S588" s="227" t="s"/>
      <c r="T588" s="227" t="s">
        <v>3632</v>
      </c>
      <c r="U588" s="227" t="s">
        <v>3633</v>
      </c>
      <c r="V588" s="228" t="s"/>
      <c r="W588" s="228" t="s"/>
      <c r="X588" s="228" t="s"/>
      <c r="Y588" s="230" t="s"/>
    </row>
    <row r="589" spans="1:24" ht="15" customHeight="true">
      <c r="A589" s="212" t="s"/>
      <c r="B589" s="214" t="s">
        <v>170</v>
      </c>
      <c r="C589" s="214" t="s">
        <v>2057</v>
      </c>
      <c r="D589" s="214" t="s">
        <v>176</v>
      </c>
      <c r="E589" s="214" t="s">
        <v>124</v>
      </c>
      <c r="F589" s="213" t="s">
        <v>3634</v>
      </c>
      <c r="G589" s="215" t="s">
        <v>3635</v>
      </c>
      <c r="H589" s="225" t="s">
        <v>174</v>
      </c>
      <c r="I589" s="225">
        <v>2</v>
      </c>
      <c r="J589" s="214" t="s">
        <v>184</v>
      </c>
      <c r="K589" s="214" t="s">
        <v>2020</v>
      </c>
      <c r="L589" s="214" t="s">
        <v>124</v>
      </c>
      <c r="M589" s="214" t="s">
        <v>176</v>
      </c>
      <c r="N589" s="214" t="s">
        <v>177</v>
      </c>
      <c r="O589" s="214" t="s"/>
      <c r="P589" s="213" t="s"/>
      <c r="Q589" s="95" t="s">
        <v>3636</v>
      </c>
      <c r="R589" s="214" t="s"/>
      <c r="S589" s="213" t="s"/>
      <c r="T589" s="213" t="s">
        <v>3637</v>
      </c>
      <c r="U589" s="213" t="s">
        <v>3637</v>
      </c>
      <c r="V589" s="213" t="s">
        <v>3638</v>
      </c>
      <c r="W589" s="214" t="s"/>
      <c r="X589" s="214" t="s"/>
    </row>
    <row r="590" spans="1:25" s="865" ht="15" customHeight="true">
      <c r="A590" s="263" t="s"/>
      <c r="B590" s="236" t="s">
        <v>170</v>
      </c>
      <c r="C590" s="236" t="s">
        <v>2057</v>
      </c>
      <c r="D590" s="236" t="s">
        <v>176</v>
      </c>
      <c r="E590" s="236" t="s">
        <v>126</v>
      </c>
      <c r="F590" s="251" t="s">
        <v>3639</v>
      </c>
      <c r="G590" s="236" t="s">
        <v>3640</v>
      </c>
      <c r="H590" s="270" t="s">
        <v>174</v>
      </c>
      <c r="I590" s="271">
        <v>2</v>
      </c>
      <c r="J590" s="236" t="s">
        <v>184</v>
      </c>
      <c r="K590" s="236" t="s"/>
      <c r="L590" s="236" t="s">
        <v>126</v>
      </c>
      <c r="M590" s="236" t="s">
        <v>176</v>
      </c>
      <c r="N590" s="236" t="s">
        <v>2480</v>
      </c>
      <c r="O590" s="236" t="s">
        <v>2041</v>
      </c>
      <c r="P590" s="229" t="s"/>
      <c r="Q590" s="272" t="s"/>
      <c r="R590" s="229" t="s"/>
      <c r="S590" s="229" t="s"/>
      <c r="T590" s="229" t="s"/>
      <c r="U590" s="229" t="s">
        <v>3641</v>
      </c>
      <c r="V590" s="251" t="s">
        <v>3642</v>
      </c>
      <c r="W590" s="236" t="s"/>
      <c r="X590" s="229" t="s">
        <v>3641</v>
      </c>
      <c r="Y590" s="235" t="s"/>
    </row>
    <row r="591" spans="1:25" s="865" ht="15" customHeight="true">
      <c r="A591" s="263" t="s"/>
      <c r="B591" s="236" t="s">
        <v>170</v>
      </c>
      <c r="C591" s="236" t="s">
        <v>2057</v>
      </c>
      <c r="D591" s="236" t="s">
        <v>176</v>
      </c>
      <c r="E591" s="236" t="s">
        <v>126</v>
      </c>
      <c r="F591" s="251" t="s">
        <v>3643</v>
      </c>
      <c r="G591" s="236" t="s">
        <v>3644</v>
      </c>
      <c r="H591" s="270" t="s">
        <v>174</v>
      </c>
      <c r="I591" s="271">
        <v>2</v>
      </c>
      <c r="J591" s="236" t="s">
        <v>184</v>
      </c>
      <c r="K591" s="236" t="s"/>
      <c r="L591" s="236" t="s">
        <v>126</v>
      </c>
      <c r="M591" s="236" t="s">
        <v>176</v>
      </c>
      <c r="N591" s="236" t="s">
        <v>2480</v>
      </c>
      <c r="O591" s="236" t="s">
        <v>2041</v>
      </c>
      <c r="P591" s="229" t="s"/>
      <c r="Q591" s="272" t="s"/>
      <c r="R591" s="229" t="s"/>
      <c r="S591" s="229" t="s"/>
      <c r="T591" s="229" t="s"/>
      <c r="U591" s="229" t="s">
        <v>3645</v>
      </c>
      <c r="V591" s="251" t="s">
        <v>3646</v>
      </c>
      <c r="W591" s="236" t="s"/>
      <c r="X591" s="229" t="s">
        <v>3645</v>
      </c>
      <c r="Y591" s="235" t="s"/>
    </row>
    <row r="592" spans="1:25" s="865" ht="15" customHeight="true">
      <c r="A592" s="263" t="s"/>
      <c r="B592" s="236" t="s">
        <v>170</v>
      </c>
      <c r="C592" s="236" t="s">
        <v>2057</v>
      </c>
      <c r="D592" s="236" t="s">
        <v>176</v>
      </c>
      <c r="E592" s="236" t="s">
        <v>127</v>
      </c>
      <c r="F592" s="251" t="s">
        <v>3647</v>
      </c>
      <c r="G592" s="236" t="s">
        <v>3648</v>
      </c>
      <c r="H592" s="270" t="s">
        <v>174</v>
      </c>
      <c r="I592" s="271">
        <v>2</v>
      </c>
      <c r="J592" s="236" t="s">
        <v>184</v>
      </c>
      <c r="K592" s="236" t="s"/>
      <c r="L592" s="236" t="s">
        <v>127</v>
      </c>
      <c r="M592" s="236" t="s">
        <v>176</v>
      </c>
      <c r="N592" s="236" t="s">
        <v>2480</v>
      </c>
      <c r="O592" s="236" t="s">
        <v>2041</v>
      </c>
      <c r="P592" s="229" t="s"/>
      <c r="Q592" s="272" t="s"/>
      <c r="R592" s="229" t="s"/>
      <c r="S592" s="229" t="s"/>
      <c r="T592" s="229" t="s"/>
      <c r="U592" s="229" t="s">
        <v>3649</v>
      </c>
      <c r="V592" s="251" t="s">
        <v>3650</v>
      </c>
      <c r="W592" s="236" t="s"/>
      <c r="X592" s="229" t="s">
        <v>3649</v>
      </c>
      <c r="Y592" s="235" t="s"/>
    </row>
    <row r="593" spans="1:25" s="865" ht="15" customHeight="true">
      <c r="A593" s="263" t="s"/>
      <c r="B593" s="236" t="s">
        <v>170</v>
      </c>
      <c r="C593" s="236" t="s">
        <v>2057</v>
      </c>
      <c r="D593" s="236" t="s">
        <v>176</v>
      </c>
      <c r="E593" s="236" t="s">
        <v>127</v>
      </c>
      <c r="F593" s="251" t="s">
        <v>3651</v>
      </c>
      <c r="G593" s="236" t="s">
        <v>3652</v>
      </c>
      <c r="H593" s="270" t="s">
        <v>174</v>
      </c>
      <c r="I593" s="271">
        <v>2</v>
      </c>
      <c r="J593" s="236" t="s">
        <v>184</v>
      </c>
      <c r="K593" s="236" t="s"/>
      <c r="L593" s="236" t="s">
        <v>127</v>
      </c>
      <c r="M593" s="236" t="s">
        <v>176</v>
      </c>
      <c r="N593" s="236" t="s">
        <v>2480</v>
      </c>
      <c r="O593" s="236" t="s">
        <v>2041</v>
      </c>
      <c r="P593" s="229" t="s"/>
      <c r="Q593" s="272" t="s"/>
      <c r="R593" s="229" t="s"/>
      <c r="S593" s="273" t="s"/>
      <c r="T593" s="229" t="s"/>
      <c r="U593" s="229" t="s">
        <v>3653</v>
      </c>
      <c r="V593" s="251" t="s">
        <v>3654</v>
      </c>
      <c r="W593" s="236" t="s"/>
      <c r="X593" s="229" t="s">
        <v>3653</v>
      </c>
      <c r="Y593" s="235" t="s"/>
    </row>
    <row r="594" spans="1:25" s="865" ht="15" customHeight="true">
      <c r="A594" s="263" t="s"/>
      <c r="B594" s="236" t="s">
        <v>170</v>
      </c>
      <c r="C594" s="236" t="s">
        <v>2057</v>
      </c>
      <c r="D594" s="236" t="s">
        <v>176</v>
      </c>
      <c r="E594" s="236" t="s">
        <v>128</v>
      </c>
      <c r="F594" s="229" t="s">
        <v>3655</v>
      </c>
      <c r="G594" s="236" t="s">
        <v>3656</v>
      </c>
      <c r="H594" s="270" t="s">
        <v>174</v>
      </c>
      <c r="I594" s="271">
        <v>2</v>
      </c>
      <c r="J594" s="236" t="s">
        <v>184</v>
      </c>
      <c r="K594" s="236" t="s"/>
      <c r="L594" s="236" t="s">
        <v>128</v>
      </c>
      <c r="M594" s="236" t="s">
        <v>176</v>
      </c>
      <c r="N594" s="236" t="s">
        <v>2480</v>
      </c>
      <c r="O594" s="236" t="s">
        <v>2041</v>
      </c>
      <c r="P594" s="229" t="s"/>
      <c r="Q594" s="272" t="s"/>
      <c r="R594" s="229" t="s"/>
      <c r="S594" s="229" t="s"/>
      <c r="T594" s="229" t="s"/>
      <c r="U594" s="229" t="s">
        <v>3657</v>
      </c>
      <c r="V594" s="236" t="s">
        <v>3658</v>
      </c>
      <c r="W594" s="236" t="s"/>
      <c r="X594" s="229" t="s">
        <v>3657</v>
      </c>
      <c r="Y594" s="235" t="s"/>
    </row>
    <row r="595" spans="1:25" s="865" ht="15" customHeight="true">
      <c r="A595" s="263" t="s"/>
      <c r="B595" s="236" t="s">
        <v>170</v>
      </c>
      <c r="C595" s="236" t="s">
        <v>2057</v>
      </c>
      <c r="D595" s="236" t="s">
        <v>176</v>
      </c>
      <c r="E595" s="236" t="s">
        <v>128</v>
      </c>
      <c r="F595" s="229" t="s">
        <v>3659</v>
      </c>
      <c r="G595" s="236" t="s">
        <v>3660</v>
      </c>
      <c r="H595" s="270" t="s">
        <v>174</v>
      </c>
      <c r="I595" s="271">
        <v>2</v>
      </c>
      <c r="J595" s="236" t="s">
        <v>184</v>
      </c>
      <c r="K595" s="236" t="s"/>
      <c r="L595" s="236" t="s">
        <v>128</v>
      </c>
      <c r="M595" s="236" t="s">
        <v>176</v>
      </c>
      <c r="N595" s="236" t="s">
        <v>2480</v>
      </c>
      <c r="O595" s="236" t="s">
        <v>2041</v>
      </c>
      <c r="P595" s="229" t="s"/>
      <c r="Q595" s="272" t="s"/>
      <c r="R595" s="229" t="s"/>
      <c r="S595" s="229" t="s"/>
      <c r="T595" s="229" t="s"/>
      <c r="U595" s="229" t="s">
        <v>3661</v>
      </c>
      <c r="V595" s="236" t="s">
        <v>3662</v>
      </c>
      <c r="W595" s="236" t="s"/>
      <c r="X595" s="229" t="s">
        <v>3661</v>
      </c>
      <c r="Y595" s="235" t="s"/>
    </row>
    <row r="596" spans="1:25" s="865" ht="15" customHeight="true">
      <c r="A596" s="263" t="s"/>
      <c r="B596" s="236" t="s">
        <v>170</v>
      </c>
      <c r="C596" s="236" t="s">
        <v>2057</v>
      </c>
      <c r="D596" s="236" t="s">
        <v>176</v>
      </c>
      <c r="E596" s="236" t="s">
        <v>128</v>
      </c>
      <c r="F596" s="229" t="s">
        <v>3663</v>
      </c>
      <c r="G596" s="236" t="s">
        <v>3664</v>
      </c>
      <c r="H596" s="270" t="s">
        <v>174</v>
      </c>
      <c r="I596" s="271">
        <v>2</v>
      </c>
      <c r="J596" s="236" t="s">
        <v>184</v>
      </c>
      <c r="K596" s="236" t="s"/>
      <c r="L596" s="236" t="s">
        <v>128</v>
      </c>
      <c r="M596" s="236" t="s">
        <v>176</v>
      </c>
      <c r="N596" s="236" t="s">
        <v>2480</v>
      </c>
      <c r="O596" s="236" t="s">
        <v>2041</v>
      </c>
      <c r="P596" s="229" t="s"/>
      <c r="Q596" s="272" t="s"/>
      <c r="R596" s="229" t="s"/>
      <c r="S596" s="229" t="s"/>
      <c r="T596" s="229" t="s"/>
      <c r="U596" s="229" t="s">
        <v>3665</v>
      </c>
      <c r="V596" s="236" t="s">
        <v>3666</v>
      </c>
      <c r="W596" s="236" t="s"/>
      <c r="X596" s="229" t="s">
        <v>3665</v>
      </c>
      <c r="Y596" s="235" t="s"/>
    </row>
    <row r="597" spans="1:25" s="865" ht="15" customHeight="true">
      <c r="A597" s="263" t="s"/>
      <c r="B597" s="236" t="s">
        <v>170</v>
      </c>
      <c r="C597" s="236" t="s">
        <v>2057</v>
      </c>
      <c r="D597" s="236" t="s">
        <v>176</v>
      </c>
      <c r="E597" s="236" t="s">
        <v>129</v>
      </c>
      <c r="F597" s="229" t="s">
        <v>3667</v>
      </c>
      <c r="G597" s="236" t="s">
        <v>3668</v>
      </c>
      <c r="H597" s="270" t="s">
        <v>174</v>
      </c>
      <c r="I597" s="271">
        <v>2</v>
      </c>
      <c r="J597" s="236" t="s">
        <v>184</v>
      </c>
      <c r="K597" s="236" t="s"/>
      <c r="L597" s="236" t="s">
        <v>129</v>
      </c>
      <c r="M597" s="236" t="s">
        <v>176</v>
      </c>
      <c r="N597" s="236" t="s">
        <v>2480</v>
      </c>
      <c r="O597" s="236" t="s">
        <v>2041</v>
      </c>
      <c r="P597" s="229" t="s"/>
      <c r="Q597" s="272" t="s"/>
      <c r="R597" s="229" t="s"/>
      <c r="S597" s="229" t="s"/>
      <c r="T597" s="229" t="s"/>
      <c r="U597" s="229" t="s">
        <v>3669</v>
      </c>
      <c r="V597" s="236" t="s">
        <v>3670</v>
      </c>
      <c r="W597" s="236" t="s"/>
      <c r="X597" s="229" t="s">
        <v>3669</v>
      </c>
      <c r="Y597" s="235" t="s"/>
    </row>
    <row r="598" spans="1:25" s="865" ht="15" customHeight="true">
      <c r="A598" s="263" t="s"/>
      <c r="B598" s="236" t="s">
        <v>170</v>
      </c>
      <c r="C598" s="236" t="s">
        <v>2057</v>
      </c>
      <c r="D598" s="236" t="s">
        <v>176</v>
      </c>
      <c r="E598" s="236" t="s">
        <v>129</v>
      </c>
      <c r="F598" s="229" t="s">
        <v>3671</v>
      </c>
      <c r="G598" s="236" t="s">
        <v>3672</v>
      </c>
      <c r="H598" s="270" t="s">
        <v>174</v>
      </c>
      <c r="I598" s="271">
        <v>2</v>
      </c>
      <c r="J598" s="236" t="s">
        <v>184</v>
      </c>
      <c r="K598" s="236" t="s"/>
      <c r="L598" s="236" t="s">
        <v>129</v>
      </c>
      <c r="M598" s="236" t="s">
        <v>176</v>
      </c>
      <c r="N598" s="236" t="s">
        <v>2480</v>
      </c>
      <c r="O598" s="236" t="s">
        <v>2041</v>
      </c>
      <c r="P598" s="229" t="s"/>
      <c r="Q598" s="272" t="s"/>
      <c r="R598" s="229" t="s">
        <v>3673</v>
      </c>
      <c r="S598" s="229" t="s"/>
      <c r="T598" s="229" t="s"/>
      <c r="U598" s="229" t="s">
        <v>3674</v>
      </c>
      <c r="V598" s="236" t="s">
        <v>3675</v>
      </c>
      <c r="W598" s="236" t="s"/>
      <c r="X598" s="229" t="s">
        <v>3674</v>
      </c>
      <c r="Y598" s="235" t="s"/>
    </row>
    <row r="599" spans="1:24" ht="15" customHeight="true">
      <c r="A599" s="212" t="s"/>
      <c r="B599" s="214" t="s">
        <v>170</v>
      </c>
      <c r="C599" s="214" t="s">
        <v>2057</v>
      </c>
      <c r="D599" s="214" t="s">
        <v>176</v>
      </c>
      <c r="E599" s="214" t="s">
        <v>130</v>
      </c>
      <c r="F599" s="215" t="s">
        <v>3676</v>
      </c>
      <c r="G599" s="223" t="s">
        <v>3677</v>
      </c>
      <c r="H599" s="248" t="s">
        <v>174</v>
      </c>
      <c r="I599" s="225">
        <v>2</v>
      </c>
      <c r="J599" s="214" t="s">
        <v>184</v>
      </c>
      <c r="K599" s="214" t="s"/>
      <c r="L599" s="214" t="s">
        <v>130</v>
      </c>
      <c r="M599" s="228" t="s">
        <v>176</v>
      </c>
      <c r="N599" s="214" t="s">
        <v>2480</v>
      </c>
      <c r="O599" s="214" t="s">
        <v>2041</v>
      </c>
      <c r="P599" s="213" t="s"/>
      <c r="Q599" s="95" t="s">
        <v>6085</v>
      </c>
      <c r="R599" s="215" t="s">
        <v>6086</v>
      </c>
      <c r="S599" s="215" t="s"/>
      <c r="T599" s="215" t="s">
        <v>3678</v>
      </c>
      <c r="U599" s="215" t="s">
        <v>3679</v>
      </c>
      <c r="V599" s="215" t="s">
        <v>6087</v>
      </c>
      <c r="W599" s="214" t="s"/>
      <c r="X599" s="214" t="s"/>
    </row>
    <row r="600" spans="1:25" s="865" ht="15" customHeight="true">
      <c r="A600" s="263" t="s"/>
      <c r="B600" s="236" t="s">
        <v>170</v>
      </c>
      <c r="C600" s="236" t="s">
        <v>2057</v>
      </c>
      <c r="D600" s="236" t="s">
        <v>176</v>
      </c>
      <c r="E600" s="236" t="s">
        <v>131</v>
      </c>
      <c r="F600" s="236" t="s">
        <v>3680</v>
      </c>
      <c r="G600" s="236" t="s">
        <v>3681</v>
      </c>
      <c r="H600" s="270" t="s">
        <v>174</v>
      </c>
      <c r="I600" s="271">
        <v>2</v>
      </c>
      <c r="J600" s="236" t="s">
        <v>184</v>
      </c>
      <c r="K600" s="236" t="s"/>
      <c r="L600" s="236" t="s">
        <v>131</v>
      </c>
      <c r="M600" s="236" t="s">
        <v>176</v>
      </c>
      <c r="N600" s="236" t="s">
        <v>2480</v>
      </c>
      <c r="O600" s="236" t="s">
        <v>2041</v>
      </c>
      <c r="P600" s="229" t="s"/>
      <c r="Q600" s="272" t="s"/>
      <c r="R600" s="229" t="s"/>
      <c r="S600" s="229" t="s"/>
      <c r="T600" s="229" t="s"/>
      <c r="U600" s="229" t="s">
        <v>3682</v>
      </c>
      <c r="V600" s="236" t="s">
        <v>3683</v>
      </c>
      <c r="W600" s="236" t="s"/>
      <c r="X600" s="229" t="s">
        <v>3682</v>
      </c>
      <c r="Y600" s="235" t="s"/>
    </row>
    <row r="601" spans="1:25" s="865" ht="15" customHeight="true">
      <c r="A601" s="263" t="s"/>
      <c r="B601" s="236" t="s">
        <v>170</v>
      </c>
      <c r="C601" s="236" t="s">
        <v>2057</v>
      </c>
      <c r="D601" s="236" t="s">
        <v>176</v>
      </c>
      <c r="E601" s="236" t="s">
        <v>131</v>
      </c>
      <c r="F601" s="236" t="s">
        <v>3684</v>
      </c>
      <c r="G601" s="236" t="s">
        <v>3685</v>
      </c>
      <c r="H601" s="270" t="s">
        <v>174</v>
      </c>
      <c r="I601" s="271">
        <v>2</v>
      </c>
      <c r="J601" s="236" t="s">
        <v>184</v>
      </c>
      <c r="K601" s="236" t="s"/>
      <c r="L601" s="236" t="s">
        <v>131</v>
      </c>
      <c r="M601" s="236" t="s">
        <v>176</v>
      </c>
      <c r="N601" s="236" t="s">
        <v>2480</v>
      </c>
      <c r="O601" s="236" t="s">
        <v>2041</v>
      </c>
      <c r="P601" s="229" t="s"/>
      <c r="Q601" s="272" t="s"/>
      <c r="R601" s="229" t="s"/>
      <c r="S601" s="229" t="s"/>
      <c r="T601" s="229" t="s"/>
      <c r="U601" s="229" t="s">
        <v>3686</v>
      </c>
      <c r="V601" s="274" t="s">
        <v>3687</v>
      </c>
      <c r="W601" s="236" t="s"/>
      <c r="X601" s="229" t="s">
        <v>3688</v>
      </c>
      <c r="Y601" s="235" t="s"/>
    </row>
    <row r="602" spans="1:25" s="865" ht="15" customHeight="true">
      <c r="A602" s="263" t="s"/>
      <c r="B602" s="236" t="s">
        <v>170</v>
      </c>
      <c r="C602" s="236" t="s">
        <v>2057</v>
      </c>
      <c r="D602" s="236" t="s">
        <v>176</v>
      </c>
      <c r="E602" s="236" t="s">
        <v>131</v>
      </c>
      <c r="F602" s="236" t="s">
        <v>3689</v>
      </c>
      <c r="G602" s="236" t="s">
        <v>3690</v>
      </c>
      <c r="H602" s="270" t="s">
        <v>174</v>
      </c>
      <c r="I602" s="271">
        <v>2</v>
      </c>
      <c r="J602" s="236" t="s">
        <v>184</v>
      </c>
      <c r="K602" s="236" t="s"/>
      <c r="L602" s="236" t="s">
        <v>131</v>
      </c>
      <c r="M602" s="236" t="s">
        <v>176</v>
      </c>
      <c r="N602" s="236" t="s">
        <v>2480</v>
      </c>
      <c r="O602" s="236" t="s">
        <v>2041</v>
      </c>
      <c r="P602" s="229" t="s"/>
      <c r="Q602" s="272" t="s"/>
      <c r="R602" s="229" t="s"/>
      <c r="S602" s="229" t="s"/>
      <c r="T602" s="229" t="s"/>
      <c r="U602" s="229" t="s">
        <v>3691</v>
      </c>
      <c r="V602" s="274" t="s">
        <v>3692</v>
      </c>
      <c r="W602" s="236" t="s"/>
      <c r="X602" s="229" t="s">
        <v>3691</v>
      </c>
      <c r="Y602" s="235" t="s"/>
    </row>
    <row r="603" spans="1:25" s="865" ht="15" customHeight="true">
      <c r="A603" s="263" t="s"/>
      <c r="B603" s="236" t="s">
        <v>170</v>
      </c>
      <c r="C603" s="236" t="s">
        <v>2057</v>
      </c>
      <c r="D603" s="236" t="s">
        <v>176</v>
      </c>
      <c r="E603" s="236" t="s">
        <v>131</v>
      </c>
      <c r="F603" s="236" t="s">
        <v>3693</v>
      </c>
      <c r="G603" s="236" t="s">
        <v>3694</v>
      </c>
      <c r="H603" s="270" t="s">
        <v>174</v>
      </c>
      <c r="I603" s="271">
        <v>2</v>
      </c>
      <c r="J603" s="236" t="s">
        <v>184</v>
      </c>
      <c r="K603" s="236" t="s"/>
      <c r="L603" s="236" t="s">
        <v>131</v>
      </c>
      <c r="M603" s="236" t="s">
        <v>176</v>
      </c>
      <c r="N603" s="236" t="s">
        <v>2480</v>
      </c>
      <c r="O603" s="236" t="s">
        <v>2041</v>
      </c>
      <c r="P603" s="229" t="s"/>
      <c r="Q603" s="272" t="s"/>
      <c r="R603" s="229" t="s"/>
      <c r="S603" s="229" t="s"/>
      <c r="T603" s="229" t="s"/>
      <c r="U603" s="229" t="s">
        <v>3695</v>
      </c>
      <c r="V603" s="274" t="s">
        <v>3696</v>
      </c>
      <c r="W603" s="236" t="s"/>
      <c r="X603" s="229" t="s">
        <v>3695</v>
      </c>
      <c r="Y603" s="235" t="s"/>
    </row>
    <row r="604" spans="1:25" s="865" ht="15" customHeight="true">
      <c r="A604" s="263" t="s"/>
      <c r="B604" s="236" t="s">
        <v>170</v>
      </c>
      <c r="C604" s="236" t="s">
        <v>2057</v>
      </c>
      <c r="D604" s="236" t="s">
        <v>176</v>
      </c>
      <c r="E604" s="236" t="s">
        <v>131</v>
      </c>
      <c r="F604" s="236" t="s">
        <v>3697</v>
      </c>
      <c r="G604" s="236" t="s">
        <v>3698</v>
      </c>
      <c r="H604" s="270" t="s">
        <v>174</v>
      </c>
      <c r="I604" s="271">
        <v>2</v>
      </c>
      <c r="J604" s="236" t="s">
        <v>184</v>
      </c>
      <c r="K604" s="236" t="s"/>
      <c r="L604" s="236" t="s">
        <v>131</v>
      </c>
      <c r="M604" s="236" t="s">
        <v>176</v>
      </c>
      <c r="N604" s="236" t="s">
        <v>2480</v>
      </c>
      <c r="O604" s="236" t="s">
        <v>2041</v>
      </c>
      <c r="P604" s="229" t="s"/>
      <c r="Q604" s="272" t="s"/>
      <c r="R604" s="229" t="s"/>
      <c r="S604" s="229" t="s"/>
      <c r="T604" s="229" t="s"/>
      <c r="U604" s="229" t="s">
        <v>3699</v>
      </c>
      <c r="V604" s="236" t="s">
        <v>3700</v>
      </c>
      <c r="W604" s="236" t="s"/>
      <c r="X604" s="229" t="s">
        <v>3699</v>
      </c>
      <c r="Y604" s="235" t="s"/>
    </row>
    <row r="605" spans="1:25" s="865" ht="15" customHeight="true">
      <c r="A605" s="263" t="s"/>
      <c r="B605" s="236" t="s">
        <v>170</v>
      </c>
      <c r="C605" s="236" t="s">
        <v>2057</v>
      </c>
      <c r="D605" s="236" t="s">
        <v>176</v>
      </c>
      <c r="E605" s="236" t="s">
        <v>132</v>
      </c>
      <c r="F605" s="236" t="s">
        <v>3701</v>
      </c>
      <c r="G605" s="236" t="s">
        <v>3702</v>
      </c>
      <c r="H605" s="270" t="s">
        <v>174</v>
      </c>
      <c r="I605" s="271">
        <v>2</v>
      </c>
      <c r="J605" s="236" t="s">
        <v>184</v>
      </c>
      <c r="K605" s="236" t="s"/>
      <c r="L605" s="236" t="s">
        <v>132</v>
      </c>
      <c r="M605" s="236" t="s">
        <v>176</v>
      </c>
      <c r="N605" s="236" t="s">
        <v>2480</v>
      </c>
      <c r="O605" s="236" t="s">
        <v>2041</v>
      </c>
      <c r="P605" s="229" t="s"/>
      <c r="Q605" s="272" t="s"/>
      <c r="R605" s="229" t="s"/>
      <c r="S605" s="229" t="s"/>
      <c r="T605" s="229" t="s"/>
      <c r="U605" s="229" t="s">
        <v>3703</v>
      </c>
      <c r="V605" s="236" t="s">
        <v>3704</v>
      </c>
      <c r="W605" s="236" t="s"/>
      <c r="X605" s="229" t="s">
        <v>3703</v>
      </c>
      <c r="Y605" s="235" t="s"/>
    </row>
    <row r="606" spans="1:25" s="865" ht="15" customHeight="true">
      <c r="A606" s="263" t="s"/>
      <c r="B606" s="236" t="s">
        <v>170</v>
      </c>
      <c r="C606" s="236" t="s">
        <v>2057</v>
      </c>
      <c r="D606" s="236" t="s">
        <v>176</v>
      </c>
      <c r="E606" s="236" t="s">
        <v>132</v>
      </c>
      <c r="F606" s="236" t="s">
        <v>3705</v>
      </c>
      <c r="G606" s="236" t="s">
        <v>3706</v>
      </c>
      <c r="H606" s="270" t="s">
        <v>174</v>
      </c>
      <c r="I606" s="271">
        <v>2</v>
      </c>
      <c r="J606" s="236" t="s">
        <v>184</v>
      </c>
      <c r="K606" s="236" t="s"/>
      <c r="L606" s="236" t="s">
        <v>132</v>
      </c>
      <c r="M606" s="236" t="s">
        <v>176</v>
      </c>
      <c r="N606" s="236" t="s">
        <v>2480</v>
      </c>
      <c r="O606" s="236" t="s">
        <v>2041</v>
      </c>
      <c r="P606" s="229" t="s"/>
      <c r="Q606" s="272" t="s"/>
      <c r="R606" s="229" t="s">
        <v>3707</v>
      </c>
      <c r="S606" s="229" t="s"/>
      <c r="T606" s="229" t="s"/>
      <c r="U606" s="229" t="s">
        <v>3708</v>
      </c>
      <c r="V606" s="236" t="s">
        <v>3709</v>
      </c>
      <c r="W606" s="236" t="s"/>
      <c r="X606" s="229" t="s">
        <v>3708</v>
      </c>
      <c r="Y606" s="235" t="s"/>
    </row>
    <row r="607" spans="1:24" ht="15" customHeight="true">
      <c r="A607" s="212" t="s"/>
      <c r="B607" s="214" t="s">
        <v>170</v>
      </c>
      <c r="C607" s="214" t="s">
        <v>2057</v>
      </c>
      <c r="D607" s="214" t="s">
        <v>176</v>
      </c>
      <c r="E607" s="214" t="s">
        <v>133</v>
      </c>
      <c r="F607" s="213" t="s">
        <v>3710</v>
      </c>
      <c r="G607" s="223" t="s">
        <v>3711</v>
      </c>
      <c r="H607" s="248" t="s">
        <v>174</v>
      </c>
      <c r="I607" s="225">
        <v>2</v>
      </c>
      <c r="J607" s="214" t="s">
        <v>184</v>
      </c>
      <c r="K607" s="214" t="s"/>
      <c r="L607" s="214" t="s">
        <v>133</v>
      </c>
      <c r="M607" s="214" t="s">
        <v>176</v>
      </c>
      <c r="N607" s="214" t="s">
        <v>2480</v>
      </c>
      <c r="O607" s="214" t="s">
        <v>2041</v>
      </c>
      <c r="P607" s="213" t="s"/>
      <c r="Q607" s="95" t="s">
        <v>3712</v>
      </c>
      <c r="R607" s="215" t="s">
        <v>3713</v>
      </c>
      <c r="S607" s="213" t="s"/>
      <c r="T607" s="213" t="s">
        <v>3714</v>
      </c>
      <c r="U607" s="215" t="s">
        <v>3713</v>
      </c>
      <c r="V607" s="215" t="s">
        <v>3713</v>
      </c>
      <c r="W607" s="214" t="s"/>
      <c r="X607" s="214" t="s"/>
    </row>
    <row r="608" spans="1:24" ht="15" customHeight="true">
      <c r="A608" s="212" t="s"/>
      <c r="B608" s="214" t="s">
        <v>170</v>
      </c>
      <c r="C608" s="214" t="s">
        <v>2057</v>
      </c>
      <c r="D608" s="214" t="s">
        <v>176</v>
      </c>
      <c r="E608" s="214" t="s">
        <v>126</v>
      </c>
      <c r="F608" s="213" t="s">
        <v>3715</v>
      </c>
      <c r="G608" s="223" t="s">
        <v>3716</v>
      </c>
      <c r="H608" s="248" t="s">
        <v>174</v>
      </c>
      <c r="I608" s="225">
        <v>2</v>
      </c>
      <c r="J608" s="214" t="s">
        <v>184</v>
      </c>
      <c r="K608" s="214" t="s">
        <v>3717</v>
      </c>
      <c r="L608" s="214" t="s">
        <v>126</v>
      </c>
      <c r="M608" s="214" t="s">
        <v>176</v>
      </c>
      <c r="N608" s="214" t="s">
        <v>2480</v>
      </c>
      <c r="O608" s="214" t="s">
        <v>2041</v>
      </c>
      <c r="P608" s="213" t="s"/>
      <c r="Q608" s="95" t="s">
        <v>3718</v>
      </c>
      <c r="R608" s="215" t="s"/>
      <c r="S608" s="213" t="s"/>
      <c r="T608" s="213" t="s">
        <v>3719</v>
      </c>
      <c r="U608" s="215" t="s">
        <v>3719</v>
      </c>
      <c r="V608" s="215" t="s">
        <v>3642</v>
      </c>
      <c r="W608" s="214" t="s"/>
      <c r="X608" s="214" t="s"/>
    </row>
    <row r="609" spans="1:24" ht="15" customHeight="true">
      <c r="A609" s="212" t="s"/>
      <c r="B609" s="214" t="s">
        <v>170</v>
      </c>
      <c r="C609" s="214" t="s">
        <v>2057</v>
      </c>
      <c r="D609" s="214" t="s">
        <v>176</v>
      </c>
      <c r="E609" s="214" t="s">
        <v>126</v>
      </c>
      <c r="F609" s="213" t="s">
        <v>3720</v>
      </c>
      <c r="G609" s="223" t="s">
        <v>3721</v>
      </c>
      <c r="H609" s="248" t="s">
        <v>174</v>
      </c>
      <c r="I609" s="225">
        <v>2</v>
      </c>
      <c r="J609" s="214" t="s">
        <v>184</v>
      </c>
      <c r="K609" s="214" t="s">
        <v>3717</v>
      </c>
      <c r="L609" s="214" t="s">
        <v>126</v>
      </c>
      <c r="M609" s="214" t="s">
        <v>176</v>
      </c>
      <c r="N609" s="214" t="s">
        <v>2480</v>
      </c>
      <c r="O609" s="214" t="s">
        <v>2041</v>
      </c>
      <c r="P609" s="213" t="s"/>
      <c r="Q609" s="95" t="s">
        <v>3722</v>
      </c>
      <c r="R609" s="215" t="s"/>
      <c r="S609" s="213" t="s"/>
      <c r="T609" s="213" t="s">
        <v>3723</v>
      </c>
      <c r="U609" s="215" t="s">
        <v>3723</v>
      </c>
      <c r="V609" s="215" t="s">
        <v>3724</v>
      </c>
      <c r="W609" s="214" t="s"/>
      <c r="X609" s="214" t="s"/>
    </row>
    <row r="610" spans="1:24" ht="15" customHeight="true">
      <c r="A610" s="212" t="s"/>
      <c r="B610" s="214" t="s">
        <v>170</v>
      </c>
      <c r="C610" s="214" t="s">
        <v>2057</v>
      </c>
      <c r="D610" s="214" t="s">
        <v>176</v>
      </c>
      <c r="E610" s="214" t="s">
        <v>127</v>
      </c>
      <c r="F610" s="213" t="s">
        <v>3725</v>
      </c>
      <c r="G610" s="223" t="s">
        <v>3726</v>
      </c>
      <c r="H610" s="248" t="s">
        <v>174</v>
      </c>
      <c r="I610" s="225">
        <v>2</v>
      </c>
      <c r="J610" s="214" t="s">
        <v>184</v>
      </c>
      <c r="K610" s="214" t="s">
        <v>3717</v>
      </c>
      <c r="L610" s="214" t="s">
        <v>127</v>
      </c>
      <c r="M610" s="214" t="s">
        <v>176</v>
      </c>
      <c r="N610" s="214" t="s">
        <v>2480</v>
      </c>
      <c r="O610" s="214" t="s">
        <v>2041</v>
      </c>
      <c r="P610" s="213" t="s"/>
      <c r="Q610" s="95" t="s">
        <v>3727</v>
      </c>
      <c r="R610" s="215" t="s"/>
      <c r="S610" s="213" t="s"/>
      <c r="T610" s="213" t="s">
        <v>3728</v>
      </c>
      <c r="U610" s="215" t="s">
        <v>3728</v>
      </c>
      <c r="V610" s="215" t="s">
        <v>3650</v>
      </c>
      <c r="W610" s="214" t="s"/>
      <c r="X610" s="214" t="s"/>
    </row>
    <row r="611" spans="1:24" ht="15" customHeight="true">
      <c r="A611" s="212" t="s"/>
      <c r="B611" s="214" t="s">
        <v>170</v>
      </c>
      <c r="C611" s="214" t="s">
        <v>2057</v>
      </c>
      <c r="D611" s="214" t="s">
        <v>176</v>
      </c>
      <c r="E611" s="214" t="s">
        <v>127</v>
      </c>
      <c r="F611" s="213" t="s">
        <v>3729</v>
      </c>
      <c r="G611" s="223" t="s">
        <v>3730</v>
      </c>
      <c r="H611" s="248" t="s">
        <v>174</v>
      </c>
      <c r="I611" s="225">
        <v>2</v>
      </c>
      <c r="J611" s="214" t="s">
        <v>184</v>
      </c>
      <c r="K611" s="214" t="s">
        <v>3717</v>
      </c>
      <c r="L611" s="214" t="s">
        <v>127</v>
      </c>
      <c r="M611" s="214" t="s">
        <v>176</v>
      </c>
      <c r="N611" s="214" t="s">
        <v>2480</v>
      </c>
      <c r="O611" s="214" t="s">
        <v>2041</v>
      </c>
      <c r="P611" s="213" t="s"/>
      <c r="Q611" s="95" t="s">
        <v>3731</v>
      </c>
      <c r="R611" s="215" t="s"/>
      <c r="S611" s="213" t="s"/>
      <c r="T611" s="213" t="s">
        <v>3732</v>
      </c>
      <c r="U611" s="215" t="s">
        <v>3732</v>
      </c>
      <c r="V611" s="215" t="s">
        <v>3654</v>
      </c>
      <c r="W611" s="214" t="s"/>
      <c r="X611" s="214" t="s"/>
    </row>
    <row r="612" spans="1:24" ht="15" customHeight="true">
      <c r="A612" s="212" t="s"/>
      <c r="B612" s="214" t="s">
        <v>170</v>
      </c>
      <c r="C612" s="214" t="s">
        <v>2057</v>
      </c>
      <c r="D612" s="214" t="s">
        <v>176</v>
      </c>
      <c r="E612" s="214" t="s">
        <v>128</v>
      </c>
      <c r="F612" s="213" t="s">
        <v>3733</v>
      </c>
      <c r="G612" s="223" t="s">
        <v>3734</v>
      </c>
      <c r="H612" s="248" t="s">
        <v>174</v>
      </c>
      <c r="I612" s="225">
        <v>2</v>
      </c>
      <c r="J612" s="214" t="s">
        <v>184</v>
      </c>
      <c r="K612" s="214" t="s">
        <v>3717</v>
      </c>
      <c r="L612" s="214" t="s">
        <v>128</v>
      </c>
      <c r="M612" s="214" t="s">
        <v>176</v>
      </c>
      <c r="N612" s="214" t="s">
        <v>2480</v>
      </c>
      <c r="O612" s="214" t="s">
        <v>2041</v>
      </c>
      <c r="P612" s="213" t="s"/>
      <c r="Q612" s="95" t="s">
        <v>3735</v>
      </c>
      <c r="R612" s="215" t="s"/>
      <c r="S612" s="213" t="s"/>
      <c r="T612" s="213" t="s">
        <v>3736</v>
      </c>
      <c r="U612" s="215" t="s">
        <v>3736</v>
      </c>
      <c r="V612" s="215" t="s">
        <v>3658</v>
      </c>
      <c r="W612" s="214" t="s"/>
      <c r="X612" s="214" t="s"/>
    </row>
    <row r="613" spans="1:24" ht="15" customHeight="true">
      <c r="A613" s="212" t="s"/>
      <c r="B613" s="214" t="s">
        <v>170</v>
      </c>
      <c r="C613" s="214" t="s">
        <v>2057</v>
      </c>
      <c r="D613" s="214" t="s">
        <v>176</v>
      </c>
      <c r="E613" s="214" t="s">
        <v>128</v>
      </c>
      <c r="F613" s="213" t="s">
        <v>3737</v>
      </c>
      <c r="G613" s="223" t="s">
        <v>3738</v>
      </c>
      <c r="H613" s="248" t="s">
        <v>174</v>
      </c>
      <c r="I613" s="225">
        <v>2</v>
      </c>
      <c r="J613" s="214" t="s">
        <v>184</v>
      </c>
      <c r="K613" s="214" t="s">
        <v>3717</v>
      </c>
      <c r="L613" s="214" t="s">
        <v>128</v>
      </c>
      <c r="M613" s="214" t="s">
        <v>176</v>
      </c>
      <c r="N613" s="214" t="s">
        <v>2480</v>
      </c>
      <c r="O613" s="214" t="s">
        <v>2041</v>
      </c>
      <c r="P613" s="213" t="s"/>
      <c r="Q613" s="95" t="s">
        <v>3739</v>
      </c>
      <c r="R613" s="215" t="s"/>
      <c r="S613" s="213" t="s"/>
      <c r="T613" s="213" t="s">
        <v>3740</v>
      </c>
      <c r="U613" s="215" t="s">
        <v>3740</v>
      </c>
      <c r="V613" s="215" t="s">
        <v>3741</v>
      </c>
      <c r="W613" s="214" t="s"/>
      <c r="X613" s="214" t="s"/>
    </row>
    <row r="614" spans="1:24" ht="15" customHeight="true">
      <c r="A614" s="212" t="s"/>
      <c r="B614" s="214" t="s">
        <v>170</v>
      </c>
      <c r="C614" s="214" t="s">
        <v>2057</v>
      </c>
      <c r="D614" s="214" t="s">
        <v>176</v>
      </c>
      <c r="E614" s="214" t="s">
        <v>128</v>
      </c>
      <c r="F614" s="213" t="s">
        <v>3742</v>
      </c>
      <c r="G614" s="223" t="s">
        <v>3743</v>
      </c>
      <c r="H614" s="248" t="s">
        <v>174</v>
      </c>
      <c r="I614" s="225">
        <v>2</v>
      </c>
      <c r="J614" s="214" t="s">
        <v>184</v>
      </c>
      <c r="K614" s="214" t="s">
        <v>3717</v>
      </c>
      <c r="L614" s="214" t="s">
        <v>128</v>
      </c>
      <c r="M614" s="214" t="s">
        <v>176</v>
      </c>
      <c r="N614" s="214" t="s">
        <v>2480</v>
      </c>
      <c r="O614" s="214" t="s">
        <v>2041</v>
      </c>
      <c r="P614" s="213" t="s"/>
      <c r="Q614" s="95" t="s">
        <v>3744</v>
      </c>
      <c r="R614" s="215" t="s"/>
      <c r="S614" s="213" t="s"/>
      <c r="T614" s="213" t="s">
        <v>3745</v>
      </c>
      <c r="U614" s="215" t="s">
        <v>3745</v>
      </c>
      <c r="V614" s="215" t="s">
        <v>3746</v>
      </c>
      <c r="W614" s="214" t="s"/>
      <c r="X614" s="214" t="s"/>
    </row>
    <row r="615" spans="1:24" ht="15" customHeight="true">
      <c r="A615" s="212" t="s"/>
      <c r="B615" s="214" t="s">
        <v>170</v>
      </c>
      <c r="C615" s="214" t="s">
        <v>2057</v>
      </c>
      <c r="D615" s="214" t="s">
        <v>176</v>
      </c>
      <c r="E615" s="214" t="s">
        <v>129</v>
      </c>
      <c r="F615" s="213" t="s">
        <v>3747</v>
      </c>
      <c r="G615" s="223" t="s">
        <v>3748</v>
      </c>
      <c r="H615" s="248" t="s">
        <v>174</v>
      </c>
      <c r="I615" s="225">
        <v>2</v>
      </c>
      <c r="J615" s="214" t="s">
        <v>184</v>
      </c>
      <c r="K615" s="214" t="s">
        <v>3717</v>
      </c>
      <c r="L615" s="214" t="s">
        <v>129</v>
      </c>
      <c r="M615" s="214" t="s">
        <v>176</v>
      </c>
      <c r="N615" s="214" t="s">
        <v>2480</v>
      </c>
      <c r="O615" s="214" t="s">
        <v>2041</v>
      </c>
      <c r="P615" s="213" t="s"/>
      <c r="Q615" s="95" t="s">
        <v>3749</v>
      </c>
      <c r="R615" s="215" t="s"/>
      <c r="S615" s="213" t="s"/>
      <c r="T615" s="213" t="s">
        <v>3750</v>
      </c>
      <c r="U615" s="215" t="s">
        <v>3750</v>
      </c>
      <c r="V615" s="215" t="s">
        <v>3670</v>
      </c>
      <c r="W615" s="214" t="s"/>
      <c r="X615" s="214" t="s"/>
    </row>
    <row r="616" spans="1:24" ht="15" customHeight="true">
      <c r="A616" s="212" t="s"/>
      <c r="B616" s="214" t="s">
        <v>170</v>
      </c>
      <c r="C616" s="214" t="s">
        <v>2057</v>
      </c>
      <c r="D616" s="214" t="s">
        <v>176</v>
      </c>
      <c r="E616" s="214" t="s">
        <v>129</v>
      </c>
      <c r="F616" s="213" t="s">
        <v>3751</v>
      </c>
      <c r="G616" s="223" t="s">
        <v>3752</v>
      </c>
      <c r="H616" s="248" t="s">
        <v>174</v>
      </c>
      <c r="I616" s="225">
        <v>2</v>
      </c>
      <c r="J616" s="214" t="s">
        <v>184</v>
      </c>
      <c r="K616" s="214" t="s">
        <v>3717</v>
      </c>
      <c r="L616" s="214" t="s">
        <v>129</v>
      </c>
      <c r="M616" s="214" t="s">
        <v>176</v>
      </c>
      <c r="N616" s="214" t="s">
        <v>2480</v>
      </c>
      <c r="O616" s="214" t="s">
        <v>2041</v>
      </c>
      <c r="P616" s="213" t="s"/>
      <c r="Q616" s="95" t="s">
        <v>3753</v>
      </c>
      <c r="R616" s="215" t="s"/>
      <c r="S616" s="213" t="s"/>
      <c r="T616" s="213" t="s">
        <v>3754</v>
      </c>
      <c r="U616" s="213" t="s">
        <v>3754</v>
      </c>
      <c r="V616" s="215" t="s">
        <v>3755</v>
      </c>
      <c r="W616" s="214" t="s"/>
      <c r="X616" s="214" t="s"/>
    </row>
    <row r="617" spans="1:24" ht="15" customHeight="true">
      <c r="A617" s="212" t="s"/>
      <c r="B617" s="214" t="s">
        <v>170</v>
      </c>
      <c r="C617" s="214" t="s">
        <v>2057</v>
      </c>
      <c r="D617" s="214" t="s">
        <v>176</v>
      </c>
      <c r="E617" s="214" t="s">
        <v>3756</v>
      </c>
      <c r="F617" s="213" t="s">
        <v>3757</v>
      </c>
      <c r="G617" s="223" t="s">
        <v>3758</v>
      </c>
      <c r="H617" s="248" t="s">
        <v>174</v>
      </c>
      <c r="I617" s="225">
        <v>2</v>
      </c>
      <c r="J617" s="214" t="s">
        <v>184</v>
      </c>
      <c r="K617" s="214" t="s">
        <v>3717</v>
      </c>
      <c r="L617" s="214" t="s">
        <v>3756</v>
      </c>
      <c r="M617" s="214" t="s">
        <v>176</v>
      </c>
      <c r="N617" s="214" t="s">
        <v>2480</v>
      </c>
      <c r="O617" s="214" t="s">
        <v>2041</v>
      </c>
      <c r="P617" s="213" t="s"/>
      <c r="Q617" s="95" t="s">
        <v>3759</v>
      </c>
      <c r="R617" s="215" t="s"/>
      <c r="S617" s="213" t="s"/>
      <c r="T617" s="213" t="s">
        <v>3760</v>
      </c>
      <c r="U617" s="213" t="s">
        <v>3760</v>
      </c>
      <c r="V617" s="215" t="s">
        <v>3683</v>
      </c>
      <c r="W617" s="214" t="s"/>
      <c r="X617" s="214" t="s"/>
    </row>
    <row r="618" spans="1:24" ht="15" customHeight="true">
      <c r="A618" s="212" t="s"/>
      <c r="B618" s="214" t="s">
        <v>170</v>
      </c>
      <c r="C618" s="214" t="s">
        <v>2057</v>
      </c>
      <c r="D618" s="214" t="s">
        <v>176</v>
      </c>
      <c r="E618" s="214" t="s">
        <v>3756</v>
      </c>
      <c r="F618" s="213" t="s">
        <v>3761</v>
      </c>
      <c r="G618" s="223" t="s">
        <v>3762</v>
      </c>
      <c r="H618" s="248" t="s">
        <v>174</v>
      </c>
      <c r="I618" s="225">
        <v>2</v>
      </c>
      <c r="J618" s="214" t="s">
        <v>184</v>
      </c>
      <c r="K618" s="214" t="s">
        <v>3717</v>
      </c>
      <c r="L618" s="214" t="s">
        <v>3756</v>
      </c>
      <c r="M618" s="214" t="s">
        <v>176</v>
      </c>
      <c r="N618" s="214" t="s">
        <v>2480</v>
      </c>
      <c r="O618" s="214" t="s">
        <v>2041</v>
      </c>
      <c r="P618" s="213" t="s"/>
      <c r="Q618" s="95" t="s">
        <v>3763</v>
      </c>
      <c r="R618" s="215" t="s"/>
      <c r="S618" s="213" t="s"/>
      <c r="T618" s="213" t="s">
        <v>3764</v>
      </c>
      <c r="U618" s="213" t="s">
        <v>3764</v>
      </c>
      <c r="V618" s="215" t="s">
        <v>3687</v>
      </c>
      <c r="W618" s="214" t="s"/>
      <c r="X618" s="214" t="s"/>
    </row>
    <row r="619" spans="1:24" ht="15" customHeight="true">
      <c r="A619" s="212" t="s"/>
      <c r="B619" s="214" t="s">
        <v>170</v>
      </c>
      <c r="C619" s="214" t="s">
        <v>2057</v>
      </c>
      <c r="D619" s="214" t="s">
        <v>176</v>
      </c>
      <c r="E619" s="214" t="s">
        <v>3756</v>
      </c>
      <c r="F619" s="213" t="s">
        <v>3765</v>
      </c>
      <c r="G619" s="223" t="s">
        <v>3766</v>
      </c>
      <c r="H619" s="248" t="s">
        <v>174</v>
      </c>
      <c r="I619" s="225">
        <v>2</v>
      </c>
      <c r="J619" s="214" t="s">
        <v>184</v>
      </c>
      <c r="K619" s="214" t="s">
        <v>3717</v>
      </c>
      <c r="L619" s="214" t="s">
        <v>3756</v>
      </c>
      <c r="M619" s="214" t="s">
        <v>176</v>
      </c>
      <c r="N619" s="214" t="s">
        <v>2480</v>
      </c>
      <c r="O619" s="214" t="s">
        <v>2041</v>
      </c>
      <c r="P619" s="213" t="s"/>
      <c r="Q619" s="95" t="s">
        <v>3767</v>
      </c>
      <c r="R619" s="215" t="s"/>
      <c r="S619" s="213" t="s"/>
      <c r="T619" s="213" t="s">
        <v>3768</v>
      </c>
      <c r="U619" s="215" t="s">
        <v>3768</v>
      </c>
      <c r="V619" s="215" t="s">
        <v>3692</v>
      </c>
      <c r="W619" s="214" t="s"/>
      <c r="X619" s="214" t="s"/>
    </row>
    <row r="620" spans="1:24" ht="15" customHeight="true">
      <c r="A620" s="212" t="s"/>
      <c r="B620" s="214" t="s">
        <v>170</v>
      </c>
      <c r="C620" s="214" t="s">
        <v>2057</v>
      </c>
      <c r="D620" s="214" t="s">
        <v>176</v>
      </c>
      <c r="E620" s="214" t="s">
        <v>3756</v>
      </c>
      <c r="F620" s="213" t="s">
        <v>3769</v>
      </c>
      <c r="G620" s="223" t="s">
        <v>3770</v>
      </c>
      <c r="H620" s="248" t="s">
        <v>174</v>
      </c>
      <c r="I620" s="225">
        <v>2</v>
      </c>
      <c r="J620" s="214" t="s">
        <v>184</v>
      </c>
      <c r="K620" s="214" t="s">
        <v>3717</v>
      </c>
      <c r="L620" s="214" t="s">
        <v>3756</v>
      </c>
      <c r="M620" s="214" t="s">
        <v>176</v>
      </c>
      <c r="N620" s="214" t="s">
        <v>2480</v>
      </c>
      <c r="O620" s="214" t="s">
        <v>2041</v>
      </c>
      <c r="P620" s="213" t="s"/>
      <c r="Q620" s="95" t="s">
        <v>3771</v>
      </c>
      <c r="R620" s="215" t="s"/>
      <c r="S620" s="213" t="s"/>
      <c r="T620" s="213" t="s">
        <v>3772</v>
      </c>
      <c r="U620" s="215" t="s">
        <v>3772</v>
      </c>
      <c r="V620" s="215" t="s">
        <v>3773</v>
      </c>
      <c r="W620" s="214" t="s"/>
      <c r="X620" s="214" t="s"/>
    </row>
    <row r="621" spans="1:24" ht="15" customHeight="true">
      <c r="A621" s="212" t="s"/>
      <c r="B621" s="214" t="s">
        <v>170</v>
      </c>
      <c r="C621" s="214" t="s">
        <v>2057</v>
      </c>
      <c r="D621" s="214" t="s">
        <v>176</v>
      </c>
      <c r="E621" s="214" t="s">
        <v>3756</v>
      </c>
      <c r="F621" s="213" t="s">
        <v>3774</v>
      </c>
      <c r="G621" s="223" t="s">
        <v>3775</v>
      </c>
      <c r="H621" s="248" t="s">
        <v>174</v>
      </c>
      <c r="I621" s="225">
        <v>2</v>
      </c>
      <c r="J621" s="214" t="s">
        <v>184</v>
      </c>
      <c r="K621" s="214" t="s">
        <v>3717</v>
      </c>
      <c r="L621" s="214" t="s">
        <v>3756</v>
      </c>
      <c r="M621" s="214" t="s">
        <v>176</v>
      </c>
      <c r="N621" s="214" t="s">
        <v>2480</v>
      </c>
      <c r="O621" s="214" t="s">
        <v>2041</v>
      </c>
      <c r="P621" s="213" t="s"/>
      <c r="Q621" s="95" t="s">
        <v>3776</v>
      </c>
      <c r="R621" s="215" t="s"/>
      <c r="S621" s="213" t="s"/>
      <c r="T621" s="213" t="s">
        <v>3777</v>
      </c>
      <c r="U621" s="215" t="s">
        <v>3777</v>
      </c>
      <c r="V621" s="215" t="s">
        <v>3700</v>
      </c>
      <c r="W621" s="214" t="s"/>
      <c r="X621" s="214" t="s"/>
    </row>
    <row r="622" spans="1:24" ht="15" customHeight="true">
      <c r="A622" s="212" t="s"/>
      <c r="B622" s="214" t="s">
        <v>170</v>
      </c>
      <c r="C622" s="214" t="s">
        <v>2057</v>
      </c>
      <c r="D622" s="214" t="s">
        <v>176</v>
      </c>
      <c r="E622" s="214" t="s">
        <v>132</v>
      </c>
      <c r="F622" s="213" t="s">
        <v>3778</v>
      </c>
      <c r="G622" s="223" t="s">
        <v>3779</v>
      </c>
      <c r="H622" s="248" t="s">
        <v>174</v>
      </c>
      <c r="I622" s="225">
        <v>2</v>
      </c>
      <c r="J622" s="214" t="s">
        <v>184</v>
      </c>
      <c r="K622" s="214" t="s">
        <v>3717</v>
      </c>
      <c r="L622" s="214" t="s">
        <v>132</v>
      </c>
      <c r="M622" s="214" t="s">
        <v>176</v>
      </c>
      <c r="N622" s="214" t="s">
        <v>2480</v>
      </c>
      <c r="O622" s="214" t="s">
        <v>2041</v>
      </c>
      <c r="P622" s="213" t="s"/>
      <c r="Q622" s="95" t="s">
        <v>3780</v>
      </c>
      <c r="R622" s="215" t="s"/>
      <c r="S622" s="213" t="s"/>
      <c r="T622" s="213" t="s">
        <v>3781</v>
      </c>
      <c r="U622" s="215" t="s">
        <v>3781</v>
      </c>
      <c r="V622" s="215" t="s">
        <v>3782</v>
      </c>
      <c r="W622" s="214" t="s"/>
      <c r="X622" s="214" t="s"/>
    </row>
    <row r="623" spans="1:24" ht="15" customHeight="true">
      <c r="A623" s="212" t="s"/>
      <c r="B623" s="214" t="s">
        <v>170</v>
      </c>
      <c r="C623" s="214" t="s">
        <v>2057</v>
      </c>
      <c r="D623" s="214" t="s">
        <v>176</v>
      </c>
      <c r="E623" s="214" t="s">
        <v>132</v>
      </c>
      <c r="F623" s="213" t="s">
        <v>3783</v>
      </c>
      <c r="G623" s="223" t="s">
        <v>3784</v>
      </c>
      <c r="H623" s="248" t="s">
        <v>174</v>
      </c>
      <c r="I623" s="225">
        <v>2</v>
      </c>
      <c r="J623" s="214" t="s">
        <v>184</v>
      </c>
      <c r="K623" s="214" t="s">
        <v>3717</v>
      </c>
      <c r="L623" s="214" t="s">
        <v>132</v>
      </c>
      <c r="M623" s="214" t="s">
        <v>176</v>
      </c>
      <c r="N623" s="214" t="s">
        <v>2480</v>
      </c>
      <c r="O623" s="214" t="s">
        <v>2041</v>
      </c>
      <c r="P623" s="213" t="s"/>
      <c r="Q623" s="95" t="s">
        <v>3785</v>
      </c>
      <c r="R623" s="215" t="s"/>
      <c r="S623" s="213" t="s"/>
      <c r="T623" s="213" t="s">
        <v>3786</v>
      </c>
      <c r="U623" s="215" t="s">
        <v>3786</v>
      </c>
      <c r="V623" s="215" t="s">
        <v>3787</v>
      </c>
      <c r="W623" s="214" t="s"/>
      <c r="X623" s="214" t="s"/>
    </row>
    <row r="624" spans="1:24" ht="15" customHeight="true">
      <c r="A624" s="212" t="s"/>
      <c r="B624" s="214" t="s">
        <v>170</v>
      </c>
      <c r="C624" s="214" t="s">
        <v>2057</v>
      </c>
      <c r="D624" s="214" t="s">
        <v>176</v>
      </c>
      <c r="E624" s="214" t="s">
        <v>136</v>
      </c>
      <c r="F624" s="213" t="s">
        <v>3788</v>
      </c>
      <c r="G624" s="223" t="s">
        <v>3789</v>
      </c>
      <c r="H624" s="248" t="s">
        <v>174</v>
      </c>
      <c r="I624" s="225">
        <v>2</v>
      </c>
      <c r="J624" s="214" t="s">
        <v>184</v>
      </c>
      <c r="K624" s="214" t="s">
        <v>2020</v>
      </c>
      <c r="L624" s="214" t="s">
        <v>136</v>
      </c>
      <c r="M624" s="214" t="s">
        <v>176</v>
      </c>
      <c r="N624" s="214" t="s">
        <v>2480</v>
      </c>
      <c r="O624" s="214" t="s">
        <v>2041</v>
      </c>
      <c r="P624" s="213" t="s"/>
      <c r="Q624" s="95" t="s">
        <v>3790</v>
      </c>
      <c r="R624" s="213" t="s">
        <v>3790</v>
      </c>
      <c r="S624" s="213" t="s"/>
      <c r="T624" s="213" t="s">
        <v>3791</v>
      </c>
      <c r="U624" s="213" t="s">
        <v>3791</v>
      </c>
      <c r="V624" s="213" t="s">
        <v>3285</v>
      </c>
      <c r="W624" s="214" t="s"/>
      <c r="X624" s="214" t="s"/>
    </row>
    <row r="625" spans="1:24" ht="15" customHeight="true">
      <c r="A625" s="212" t="s"/>
      <c r="B625" s="214" t="s">
        <v>170</v>
      </c>
      <c r="C625" s="214" t="s">
        <v>2057</v>
      </c>
      <c r="D625" s="214" t="s">
        <v>176</v>
      </c>
      <c r="E625" s="214" t="s">
        <v>137</v>
      </c>
      <c r="F625" s="213" t="s">
        <v>3792</v>
      </c>
      <c r="G625" s="223" t="s">
        <v>3793</v>
      </c>
      <c r="H625" s="248" t="s">
        <v>174</v>
      </c>
      <c r="I625" s="225">
        <v>2</v>
      </c>
      <c r="J625" s="214" t="s">
        <v>184</v>
      </c>
      <c r="K625" s="214" t="s">
        <v>2020</v>
      </c>
      <c r="L625" s="214" t="s">
        <v>137</v>
      </c>
      <c r="M625" s="214" t="s">
        <v>176</v>
      </c>
      <c r="N625" s="214" t="s">
        <v>2480</v>
      </c>
      <c r="O625" s="214" t="s">
        <v>2041</v>
      </c>
      <c r="P625" s="213" t="s"/>
      <c r="Q625" s="95" t="s">
        <v>3794</v>
      </c>
      <c r="R625" s="213" t="s">
        <v>3794</v>
      </c>
      <c r="S625" s="213" t="s"/>
      <c r="T625" s="213" t="s">
        <v>3795</v>
      </c>
      <c r="U625" s="213" t="s">
        <v>3795</v>
      </c>
      <c r="V625" s="213" t="s">
        <v>3312</v>
      </c>
      <c r="W625" s="214" t="s"/>
      <c r="X625" s="214" t="s"/>
    </row>
    <row r="626" spans="1:24" ht="15" customHeight="true">
      <c r="A626" s="212" t="s"/>
      <c r="B626" s="214" t="s">
        <v>170</v>
      </c>
      <c r="C626" s="214" t="s">
        <v>2057</v>
      </c>
      <c r="D626" s="214" t="s">
        <v>176</v>
      </c>
      <c r="E626" s="214" t="s">
        <v>139</v>
      </c>
      <c r="F626" s="213" t="s">
        <v>3796</v>
      </c>
      <c r="G626" s="215" t="s">
        <v>3797</v>
      </c>
      <c r="H626" s="248" t="s">
        <v>174</v>
      </c>
      <c r="I626" s="225">
        <v>2</v>
      </c>
      <c r="J626" s="214" t="s">
        <v>184</v>
      </c>
      <c r="K626" s="214" t="s">
        <v>2020</v>
      </c>
      <c r="L626" s="214" t="s">
        <v>139</v>
      </c>
      <c r="M626" s="214" t="s">
        <v>176</v>
      </c>
      <c r="N626" s="214" t="s">
        <v>2480</v>
      </c>
      <c r="O626" s="214" t="s">
        <v>2041</v>
      </c>
      <c r="P626" s="213" t="s"/>
      <c r="Q626" s="95" t="s">
        <v>3798</v>
      </c>
      <c r="R626" s="213" t="s">
        <v>3798</v>
      </c>
      <c r="S626" s="213" t="s"/>
      <c r="T626" s="213" t="s">
        <v>3799</v>
      </c>
      <c r="U626" s="213" t="s">
        <v>3799</v>
      </c>
      <c r="V626" s="213" t="s">
        <v>3219</v>
      </c>
      <c r="W626" s="214" t="s"/>
      <c r="X626" s="214" t="s"/>
    </row>
    <row r="627" spans="1:25" ht="15" customHeight="true">
      <c r="A627" s="212" t="s"/>
      <c r="B627" s="214" t="s">
        <v>170</v>
      </c>
      <c r="C627" s="214" t="s">
        <v>2057</v>
      </c>
      <c r="D627" s="214" t="s">
        <v>176</v>
      </c>
      <c r="E627" s="214" t="s">
        <v>3800</v>
      </c>
      <c r="F627" s="232" t="s">
        <v>3801</v>
      </c>
      <c r="G627" s="215" t="s">
        <v>3802</v>
      </c>
      <c r="H627" s="248" t="s">
        <v>174</v>
      </c>
      <c r="I627" s="225">
        <v>2</v>
      </c>
      <c r="J627" s="214" t="s">
        <v>184</v>
      </c>
      <c r="K627" s="214" t="s">
        <v>2020</v>
      </c>
      <c r="L627" s="214" t="s">
        <v>3800</v>
      </c>
      <c r="M627" s="214" t="s">
        <v>176</v>
      </c>
      <c r="N627" s="214" t="s">
        <v>2480</v>
      </c>
      <c r="O627" s="214" t="s">
        <v>2041</v>
      </c>
      <c r="P627" s="213" t="s"/>
      <c r="Q627" s="95" t="s">
        <v>3803</v>
      </c>
      <c r="R627" s="214" t="s">
        <v>3803</v>
      </c>
      <c r="S627" s="213" t="s"/>
      <c r="T627" s="213" t="s">
        <v>3804</v>
      </c>
      <c r="U627" s="213" t="s">
        <v>3804</v>
      </c>
      <c r="V627" s="266" t="s">
        <v>2933</v>
      </c>
      <c r="W627" s="214" t="s"/>
      <c r="X627" s="213" t="s">
        <v>3804</v>
      </c>
      <c r="Y627" s="213" t="s">
        <v>3277</v>
      </c>
    </row>
    <row r="628" spans="1:25" ht="15" customHeight="true">
      <c r="A628" s="212" t="s"/>
      <c r="B628" s="214" t="s">
        <v>170</v>
      </c>
      <c r="C628" s="214" t="s">
        <v>1952</v>
      </c>
      <c r="D628" s="214" t="s">
        <v>176</v>
      </c>
      <c r="E628" s="214" t="s">
        <v>2751</v>
      </c>
      <c r="F628" s="233" t="s">
        <v>3805</v>
      </c>
      <c r="G628" s="215" t="s">
        <v>2753</v>
      </c>
      <c r="H628" s="248" t="s">
        <v>174</v>
      </c>
      <c r="I628" s="225">
        <v>2</v>
      </c>
      <c r="J628" s="214" t="s">
        <v>175</v>
      </c>
      <c r="K628" s="213" t="s">
        <v>2039</v>
      </c>
      <c r="L628" s="213" t="s">
        <v>2040</v>
      </c>
      <c r="M628" s="214" t="s">
        <v>176</v>
      </c>
      <c r="N628" s="214" t="s">
        <v>2480</v>
      </c>
      <c r="O628" s="214" t="s">
        <v>2041</v>
      </c>
      <c r="P628" s="213" t="s"/>
      <c r="Q628" s="95" t="s">
        <v>2754</v>
      </c>
      <c r="R628" s="213" t="s">
        <v>2755</v>
      </c>
      <c r="S628" s="213" t="s"/>
      <c r="T628" s="213" t="s">
        <v>2756</v>
      </c>
      <c r="U628" s="213" t="s">
        <v>2756</v>
      </c>
      <c r="V628" s="213" t="s">
        <v>2757</v>
      </c>
      <c r="W628" s="214" t="s"/>
      <c r="X628" s="214" t="s"/>
      <c r="Y628" s="221" t="s"/>
    </row>
    <row r="629" spans="1:25" ht="15" customHeight="true">
      <c r="A629" s="212" t="s"/>
      <c r="B629" s="214" t="s">
        <v>170</v>
      </c>
      <c r="C629" s="214" t="s">
        <v>1952</v>
      </c>
      <c r="D629" s="214" t="s">
        <v>176</v>
      </c>
      <c r="E629" s="214" t="s">
        <v>2751</v>
      </c>
      <c r="F629" s="213" t="s">
        <v>3806</v>
      </c>
      <c r="G629" s="215" t="s">
        <v>1965</v>
      </c>
      <c r="H629" s="248" t="s">
        <v>174</v>
      </c>
      <c r="I629" s="225">
        <v>2</v>
      </c>
      <c r="J629" s="214" t="s">
        <v>175</v>
      </c>
      <c r="K629" s="213" t="s">
        <v>2039</v>
      </c>
      <c r="L629" s="213" t="s">
        <v>2040</v>
      </c>
      <c r="M629" s="214" t="s">
        <v>176</v>
      </c>
      <c r="N629" s="214" t="s">
        <v>2480</v>
      </c>
      <c r="O629" s="214" t="s">
        <v>2041</v>
      </c>
      <c r="P629" s="213" t="s"/>
      <c r="Q629" s="95" t="s">
        <v>3807</v>
      </c>
      <c r="R629" s="213" t="s"/>
      <c r="S629" s="213" t="s"/>
      <c r="T629" s="213" t="s">
        <v>3808</v>
      </c>
      <c r="U629" s="213" t="s">
        <v>3808</v>
      </c>
      <c r="V629" s="266" t="s">
        <v>3809</v>
      </c>
      <c r="W629" s="214" t="s"/>
      <c r="X629" s="214" t="s"/>
      <c r="Y629" s="221" t="s"/>
    </row>
    <row r="630" spans="1:25" ht="15" customHeight="true">
      <c r="A630" s="212" t="s">
        <v>2073</v>
      </c>
      <c r="B630" s="214" t="s">
        <v>120</v>
      </c>
      <c r="C630" s="214" t="s">
        <v>2036</v>
      </c>
      <c r="D630" s="214" t="s">
        <v>2669</v>
      </c>
      <c r="E630" s="214" t="s">
        <v>2670</v>
      </c>
      <c r="F630" s="223" t="s">
        <v>3810</v>
      </c>
      <c r="G630" s="215" t="s">
        <v>3811</v>
      </c>
      <c r="H630" s="225" t="s">
        <v>714</v>
      </c>
      <c r="I630" s="225">
        <v>2</v>
      </c>
      <c r="J630" s="214" t="s">
        <v>3812</v>
      </c>
      <c r="K630" s="214" t="s">
        <v>2020</v>
      </c>
      <c r="L630" s="214" t="s">
        <v>2670</v>
      </c>
      <c r="M630" s="214" t="s">
        <v>253</v>
      </c>
      <c r="N630" s="214" t="s">
        <v>2480</v>
      </c>
      <c r="O630" s="214" t="s">
        <v>2081</v>
      </c>
      <c r="P630" s="213" t="s"/>
      <c r="Q630" s="225" t="s">
        <v>3813</v>
      </c>
      <c r="R630" s="213" t="s"/>
      <c r="S630" s="213" t="s"/>
      <c r="T630" s="213" t="s"/>
      <c r="U630" s="214" t="s">
        <v>3810</v>
      </c>
      <c r="V630" s="214" t="s">
        <v>3810</v>
      </c>
      <c r="W630" s="214" t="s"/>
      <c r="X630" s="214" t="s"/>
      <c r="Y630" s="221" t="s"/>
    </row>
    <row r="631" spans="1:25" ht="15" customHeight="true">
      <c r="A631" s="212" t="s">
        <v>2073</v>
      </c>
      <c r="B631" s="214" t="s">
        <v>120</v>
      </c>
      <c r="C631" s="214" t="s">
        <v>2036</v>
      </c>
      <c r="D631" s="214" t="s">
        <v>2669</v>
      </c>
      <c r="E631" s="214" t="s">
        <v>2670</v>
      </c>
      <c r="F631" s="214" t="s">
        <v>3814</v>
      </c>
      <c r="G631" s="215" t="s">
        <v>3815</v>
      </c>
      <c r="H631" s="225" t="s">
        <v>714</v>
      </c>
      <c r="I631" s="225">
        <v>2</v>
      </c>
      <c r="J631" s="214" t="s">
        <v>3812</v>
      </c>
      <c r="K631" s="214" t="s">
        <v>2020</v>
      </c>
      <c r="L631" s="214" t="s">
        <v>2670</v>
      </c>
      <c r="M631" s="214" t="s">
        <v>253</v>
      </c>
      <c r="N631" s="214" t="s">
        <v>2480</v>
      </c>
      <c r="O631" s="214" t="s">
        <v>2081</v>
      </c>
      <c r="P631" s="213" t="s"/>
      <c r="Q631" s="225" t="s">
        <v>3816</v>
      </c>
      <c r="R631" s="213" t="s"/>
      <c r="S631" s="213" t="s"/>
      <c r="T631" s="213" t="s"/>
      <c r="U631" s="214" t="s">
        <v>3814</v>
      </c>
      <c r="V631" s="214" t="s">
        <v>3814</v>
      </c>
      <c r="W631" s="214" t="s"/>
      <c r="X631" s="214" t="s"/>
      <c r="Y631" s="221" t="s"/>
    </row>
    <row r="632" spans="1:25" ht="15" customHeight="true">
      <c r="A632" s="212" t="s">
        <v>2073</v>
      </c>
      <c r="B632" s="214" t="s">
        <v>120</v>
      </c>
      <c r="C632" s="214" t="s">
        <v>2036</v>
      </c>
      <c r="D632" s="214" t="s">
        <v>2669</v>
      </c>
      <c r="E632" s="214" t="s">
        <v>2670</v>
      </c>
      <c r="F632" s="214" t="s">
        <v>3817</v>
      </c>
      <c r="G632" s="215" t="s">
        <v>3818</v>
      </c>
      <c r="H632" s="225" t="s">
        <v>714</v>
      </c>
      <c r="I632" s="225">
        <v>2</v>
      </c>
      <c r="J632" s="214" t="s">
        <v>3812</v>
      </c>
      <c r="K632" s="214" t="s">
        <v>2020</v>
      </c>
      <c r="L632" s="214" t="s">
        <v>2670</v>
      </c>
      <c r="M632" s="214" t="s">
        <v>253</v>
      </c>
      <c r="N632" s="214" t="s">
        <v>2480</v>
      </c>
      <c r="O632" s="214" t="s">
        <v>2081</v>
      </c>
      <c r="P632" s="213" t="s"/>
      <c r="Q632" s="225" t="s">
        <v>3819</v>
      </c>
      <c r="R632" s="213" t="s"/>
      <c r="S632" s="213" t="s"/>
      <c r="T632" s="213" t="s"/>
      <c r="U632" s="214" t="s">
        <v>3817</v>
      </c>
      <c r="V632" s="214" t="s">
        <v>3817</v>
      </c>
      <c r="W632" s="214" t="s"/>
      <c r="X632" s="214" t="s"/>
      <c r="Y632" s="221" t="s"/>
    </row>
    <row r="633" spans="1:25" ht="15" customHeight="true">
      <c r="A633" s="212" t="s">
        <v>2073</v>
      </c>
      <c r="B633" s="214" t="s">
        <v>120</v>
      </c>
      <c r="C633" s="214" t="s">
        <v>2036</v>
      </c>
      <c r="D633" s="214" t="s">
        <v>2669</v>
      </c>
      <c r="E633" s="214" t="s">
        <v>2683</v>
      </c>
      <c r="F633" s="214" t="s">
        <v>3820</v>
      </c>
      <c r="G633" s="215" t="s">
        <v>3821</v>
      </c>
      <c r="H633" s="225" t="s">
        <v>714</v>
      </c>
      <c r="I633" s="225">
        <v>2</v>
      </c>
      <c r="J633" s="214" t="s">
        <v>3812</v>
      </c>
      <c r="K633" s="214" t="s">
        <v>2020</v>
      </c>
      <c r="L633" s="214" t="s">
        <v>2683</v>
      </c>
      <c r="M633" s="214" t="s">
        <v>2725</v>
      </c>
      <c r="N633" s="214" t="s">
        <v>2480</v>
      </c>
      <c r="O633" s="214" t="s">
        <v>2081</v>
      </c>
      <c r="P633" s="213" t="s"/>
      <c r="Q633" s="225" t="s">
        <v>3822</v>
      </c>
      <c r="R633" s="213" t="s"/>
      <c r="S633" s="213" t="s"/>
      <c r="T633" s="213" t="s"/>
      <c r="U633" s="214" t="s">
        <v>3820</v>
      </c>
      <c r="V633" s="214" t="s">
        <v>3820</v>
      </c>
      <c r="W633" s="214" t="s"/>
      <c r="X633" s="214" t="s"/>
      <c r="Y633" s="221" t="s"/>
    </row>
    <row r="634" spans="1:25" ht="15" customHeight="true">
      <c r="A634" s="212" t="s">
        <v>2073</v>
      </c>
      <c r="B634" s="214" t="s">
        <v>120</v>
      </c>
      <c r="C634" s="214" t="s">
        <v>2036</v>
      </c>
      <c r="D634" s="214" t="s">
        <v>2669</v>
      </c>
      <c r="E634" s="214" t="s">
        <v>2683</v>
      </c>
      <c r="F634" s="214" t="s">
        <v>3823</v>
      </c>
      <c r="G634" s="215" t="s">
        <v>3824</v>
      </c>
      <c r="H634" s="225" t="s">
        <v>714</v>
      </c>
      <c r="I634" s="225">
        <v>2</v>
      </c>
      <c r="J634" s="214" t="s">
        <v>3812</v>
      </c>
      <c r="K634" s="214" t="s">
        <v>2020</v>
      </c>
      <c r="L634" s="214" t="s">
        <v>2683</v>
      </c>
      <c r="M634" s="214" t="s">
        <v>2725</v>
      </c>
      <c r="N634" s="214" t="s">
        <v>2480</v>
      </c>
      <c r="O634" s="214" t="s">
        <v>2081</v>
      </c>
      <c r="P634" s="213" t="s"/>
      <c r="Q634" s="225" t="s">
        <v>3825</v>
      </c>
      <c r="R634" s="213" t="s"/>
      <c r="S634" s="213" t="s"/>
      <c r="T634" s="213" t="s"/>
      <c r="U634" s="214" t="s">
        <v>3823</v>
      </c>
      <c r="V634" s="214" t="s">
        <v>3823</v>
      </c>
      <c r="W634" s="214" t="s"/>
      <c r="X634" s="214" t="s"/>
      <c r="Y634" s="221" t="s"/>
    </row>
    <row r="635" spans="1:25" ht="15" customHeight="true">
      <c r="A635" s="212" t="s">
        <v>2073</v>
      </c>
      <c r="B635" s="214" t="s">
        <v>120</v>
      </c>
      <c r="C635" s="214" t="s">
        <v>2036</v>
      </c>
      <c r="D635" s="214" t="s">
        <v>2669</v>
      </c>
      <c r="E635" s="214" t="s">
        <v>2690</v>
      </c>
      <c r="F635" s="214" t="s">
        <v>3826</v>
      </c>
      <c r="G635" s="215" t="s">
        <v>3827</v>
      </c>
      <c r="H635" s="225" t="s">
        <v>714</v>
      </c>
      <c r="I635" s="225">
        <v>2</v>
      </c>
      <c r="J635" s="214" t="s">
        <v>3812</v>
      </c>
      <c r="K635" s="214" t="s">
        <v>2020</v>
      </c>
      <c r="L635" s="214" t="s">
        <v>2690</v>
      </c>
      <c r="M635" s="214" t="s">
        <v>2692</v>
      </c>
      <c r="N635" s="214" t="s">
        <v>2480</v>
      </c>
      <c r="O635" s="214" t="s">
        <v>2081</v>
      </c>
      <c r="P635" s="213" t="s"/>
      <c r="Q635" s="225" t="s">
        <v>3828</v>
      </c>
      <c r="R635" s="213" t="s"/>
      <c r="S635" s="213" t="s"/>
      <c r="T635" s="213" t="s"/>
      <c r="U635" s="214" t="s">
        <v>3826</v>
      </c>
      <c r="V635" s="214" t="s">
        <v>3826</v>
      </c>
      <c r="W635" s="214" t="s"/>
      <c r="X635" s="214" t="s"/>
      <c r="Y635" s="221" t="s"/>
    </row>
    <row r="636" spans="1:25" ht="15" customHeight="true">
      <c r="A636" s="212" t="s">
        <v>2073</v>
      </c>
      <c r="B636" s="214" t="s">
        <v>120</v>
      </c>
      <c r="C636" s="214" t="s">
        <v>2036</v>
      </c>
      <c r="D636" s="214" t="s">
        <v>2669</v>
      </c>
      <c r="E636" s="214" t="s">
        <v>2694</v>
      </c>
      <c r="F636" s="214" t="s">
        <v>3829</v>
      </c>
      <c r="G636" s="215" t="s">
        <v>3830</v>
      </c>
      <c r="H636" s="225" t="s">
        <v>714</v>
      </c>
      <c r="I636" s="225">
        <v>2</v>
      </c>
      <c r="J636" s="214" t="s">
        <v>3812</v>
      </c>
      <c r="K636" s="214" t="s">
        <v>2020</v>
      </c>
      <c r="L636" s="214" t="s">
        <v>2694</v>
      </c>
      <c r="M636" s="214" t="s">
        <v>2696</v>
      </c>
      <c r="N636" s="214" t="s">
        <v>2480</v>
      </c>
      <c r="O636" s="214" t="s">
        <v>2081</v>
      </c>
      <c r="P636" s="213" t="s"/>
      <c r="Q636" s="225" t="s">
        <v>3831</v>
      </c>
      <c r="R636" s="213" t="s"/>
      <c r="S636" s="213" t="s"/>
      <c r="T636" s="213" t="s"/>
      <c r="U636" s="214" t="s">
        <v>3829</v>
      </c>
      <c r="V636" s="214" t="s">
        <v>3829</v>
      </c>
      <c r="W636" s="214" t="s"/>
      <c r="X636" s="214" t="s"/>
      <c r="Y636" s="221" t="s"/>
    </row>
    <row r="637" spans="1:25" ht="15" customHeight="true">
      <c r="A637" s="212" t="s">
        <v>2073</v>
      </c>
      <c r="B637" s="214" t="s">
        <v>120</v>
      </c>
      <c r="C637" s="214" t="s">
        <v>2036</v>
      </c>
      <c r="D637" s="214" t="s">
        <v>2669</v>
      </c>
      <c r="E637" s="214" t="s">
        <v>2698</v>
      </c>
      <c r="F637" s="214" t="s">
        <v>3832</v>
      </c>
      <c r="G637" s="215" t="s">
        <v>3833</v>
      </c>
      <c r="H637" s="225" t="s">
        <v>714</v>
      </c>
      <c r="I637" s="225">
        <v>2</v>
      </c>
      <c r="J637" s="214" t="s">
        <v>3812</v>
      </c>
      <c r="K637" s="214" t="s">
        <v>2020</v>
      </c>
      <c r="L637" s="214" t="s">
        <v>2698</v>
      </c>
      <c r="M637" s="214" t="s">
        <v>2700</v>
      </c>
      <c r="N637" s="214" t="s">
        <v>2480</v>
      </c>
      <c r="O637" s="214" t="s">
        <v>2081</v>
      </c>
      <c r="P637" s="213" t="s"/>
      <c r="Q637" s="225" t="s">
        <v>3834</v>
      </c>
      <c r="R637" s="213" t="s"/>
      <c r="S637" s="213" t="s"/>
      <c r="T637" s="213" t="s"/>
      <c r="U637" s="214" t="s">
        <v>3832</v>
      </c>
      <c r="V637" s="214" t="s">
        <v>3832</v>
      </c>
      <c r="W637" s="214" t="s"/>
      <c r="X637" s="214" t="s"/>
      <c r="Y637" s="221" t="s"/>
    </row>
    <row r="638" spans="1:25" ht="15" customHeight="true">
      <c r="A638" s="212" t="s">
        <v>2073</v>
      </c>
      <c r="B638" s="214" t="s">
        <v>120</v>
      </c>
      <c r="C638" s="214" t="s">
        <v>2036</v>
      </c>
      <c r="D638" s="214" t="s">
        <v>2669</v>
      </c>
      <c r="E638" s="214" t="s">
        <v>2702</v>
      </c>
      <c r="F638" s="214" t="s">
        <v>3835</v>
      </c>
      <c r="G638" s="215" t="s">
        <v>3836</v>
      </c>
      <c r="H638" s="225" t="s">
        <v>714</v>
      </c>
      <c r="I638" s="225">
        <v>2</v>
      </c>
      <c r="J638" s="214" t="s">
        <v>3812</v>
      </c>
      <c r="K638" s="214" t="s">
        <v>2020</v>
      </c>
      <c r="L638" s="214" t="s">
        <v>2702</v>
      </c>
      <c r="M638" s="214" t="s">
        <v>2704</v>
      </c>
      <c r="N638" s="214" t="s">
        <v>2480</v>
      </c>
      <c r="O638" s="214" t="s">
        <v>2081</v>
      </c>
      <c r="P638" s="213" t="s"/>
      <c r="Q638" s="225" t="s">
        <v>3837</v>
      </c>
      <c r="R638" s="213" t="s"/>
      <c r="S638" s="213" t="s"/>
      <c r="T638" s="213" t="s"/>
      <c r="U638" s="214" t="s">
        <v>3835</v>
      </c>
      <c r="V638" s="214" t="s">
        <v>3835</v>
      </c>
      <c r="W638" s="214" t="s"/>
      <c r="X638" s="214" t="s"/>
      <c r="Y638" s="221" t="s"/>
    </row>
    <row r="639" spans="1:25" ht="15" customHeight="true">
      <c r="A639" s="212" t="s">
        <v>2073</v>
      </c>
      <c r="B639" s="214" t="s">
        <v>120</v>
      </c>
      <c r="C639" s="214" t="s">
        <v>2036</v>
      </c>
      <c r="D639" s="214" t="s">
        <v>2669</v>
      </c>
      <c r="E639" s="214" t="s">
        <v>2706</v>
      </c>
      <c r="F639" s="214" t="s">
        <v>3838</v>
      </c>
      <c r="G639" s="215" t="s">
        <v>3839</v>
      </c>
      <c r="H639" s="225" t="s">
        <v>714</v>
      </c>
      <c r="I639" s="225">
        <v>2</v>
      </c>
      <c r="J639" s="214" t="s">
        <v>3812</v>
      </c>
      <c r="K639" s="214" t="s">
        <v>2020</v>
      </c>
      <c r="L639" s="214" t="s">
        <v>2706</v>
      </c>
      <c r="M639" s="214" t="s">
        <v>2708</v>
      </c>
      <c r="N639" s="214" t="s">
        <v>2480</v>
      </c>
      <c r="O639" s="214" t="s">
        <v>2081</v>
      </c>
      <c r="P639" s="213" t="s"/>
      <c r="Q639" s="225" t="s">
        <v>3840</v>
      </c>
      <c r="R639" s="213" t="s"/>
      <c r="S639" s="213" t="s"/>
      <c r="T639" s="213" t="s"/>
      <c r="U639" s="214" t="s">
        <v>3838</v>
      </c>
      <c r="V639" s="214" t="s">
        <v>3838</v>
      </c>
      <c r="W639" s="214" t="s"/>
      <c r="X639" s="214" t="s"/>
      <c r="Y639" s="221" t="s"/>
    </row>
    <row r="640" spans="1:25" ht="15" customHeight="true">
      <c r="A640" s="212" t="s">
        <v>2073</v>
      </c>
      <c r="B640" s="214" t="s">
        <v>120</v>
      </c>
      <c r="C640" s="214" t="s">
        <v>2036</v>
      </c>
      <c r="D640" s="214" t="s">
        <v>2669</v>
      </c>
      <c r="E640" s="214" t="s">
        <v>2683</v>
      </c>
      <c r="F640" s="214" t="s">
        <v>3841</v>
      </c>
      <c r="G640" s="215" t="s">
        <v>3842</v>
      </c>
      <c r="H640" s="225" t="s">
        <v>714</v>
      </c>
      <c r="I640" s="225">
        <v>2</v>
      </c>
      <c r="J640" s="214" t="s">
        <v>3812</v>
      </c>
      <c r="K640" s="214" t="s">
        <v>2020</v>
      </c>
      <c r="L640" s="214" t="s">
        <v>2683</v>
      </c>
      <c r="M640" s="214" t="s">
        <v>2725</v>
      </c>
      <c r="N640" s="214" t="s">
        <v>2480</v>
      </c>
      <c r="O640" s="214" t="s">
        <v>2041</v>
      </c>
      <c r="P640" s="213" t="s"/>
      <c r="Q640" s="225" t="s">
        <v>3843</v>
      </c>
      <c r="R640" s="213" t="s"/>
      <c r="S640" s="213" t="s"/>
      <c r="T640" s="213" t="s"/>
      <c r="U640" s="266" t="s">
        <v>3844</v>
      </c>
      <c r="V640" s="214" t="s">
        <v>3820</v>
      </c>
      <c r="W640" s="214" t="s"/>
      <c r="X640" s="214" t="s"/>
      <c r="Y640" s="221" t="s"/>
    </row>
    <row r="641" spans="1:25" ht="15" customHeight="true">
      <c r="A641" s="212" t="s">
        <v>2073</v>
      </c>
      <c r="B641" s="214" t="s">
        <v>120</v>
      </c>
      <c r="C641" s="214" t="s">
        <v>2036</v>
      </c>
      <c r="D641" s="214" t="s">
        <v>2669</v>
      </c>
      <c r="E641" s="214" t="s">
        <v>2670</v>
      </c>
      <c r="F641" s="214" t="s">
        <v>3845</v>
      </c>
      <c r="G641" s="215" t="s">
        <v>3846</v>
      </c>
      <c r="H641" s="225" t="s">
        <v>714</v>
      </c>
      <c r="I641" s="225">
        <v>2</v>
      </c>
      <c r="J641" s="214" t="s">
        <v>3812</v>
      </c>
      <c r="K641" s="214" t="s">
        <v>2020</v>
      </c>
      <c r="L641" s="214" t="s">
        <v>2670</v>
      </c>
      <c r="M641" s="214" t="s">
        <v>253</v>
      </c>
      <c r="N641" s="214" t="s">
        <v>2480</v>
      </c>
      <c r="O641" s="214" t="s">
        <v>2041</v>
      </c>
      <c r="P641" s="213" t="s"/>
      <c r="Q641" s="225" t="s">
        <v>3847</v>
      </c>
      <c r="R641" s="213" t="s"/>
      <c r="S641" s="213" t="s"/>
      <c r="T641" s="213" t="s"/>
      <c r="U641" s="266" t="s">
        <v>3848</v>
      </c>
      <c r="V641" s="214" t="s">
        <v>3814</v>
      </c>
      <c r="W641" s="214" t="s"/>
      <c r="X641" s="214" t="s"/>
      <c r="Y641" s="221" t="s"/>
    </row>
    <row r="642" spans="1:25" s="862" ht="15" customHeight="true">
      <c r="A642" s="212" t="s"/>
      <c r="B642" s="228" t="s">
        <v>170</v>
      </c>
      <c r="C642" s="228" t="s">
        <v>830</v>
      </c>
      <c r="D642" s="228" t="s">
        <v>176</v>
      </c>
      <c r="E642" s="228" t="s"/>
      <c r="F642" s="227" t="s">
        <v>3849</v>
      </c>
      <c r="G642" s="229" t="s">
        <v>3850</v>
      </c>
      <c r="H642" s="260" t="s">
        <v>174</v>
      </c>
      <c r="I642" s="275">
        <v>2</v>
      </c>
      <c r="J642" s="228" t="s">
        <v>184</v>
      </c>
      <c r="K642" s="228" t="s"/>
      <c r="L642" s="228" t="s"/>
      <c r="M642" s="228" t="s"/>
      <c r="N642" s="228" t="s">
        <v>2480</v>
      </c>
      <c r="O642" s="228" t="s">
        <v>2041</v>
      </c>
      <c r="P642" s="227" t="s"/>
      <c r="Q642" s="222" t="s">
        <v>3851</v>
      </c>
      <c r="R642" s="228" t="s"/>
      <c r="S642" s="227" t="s"/>
      <c r="T642" s="227" t="s">
        <v>3851</v>
      </c>
      <c r="U642" s="228" t="s">
        <v>3851</v>
      </c>
      <c r="V642" s="228" t="s"/>
      <c r="W642" s="228" t="s"/>
      <c r="X642" s="228" t="s"/>
      <c r="Y642" s="230" t="s"/>
    </row>
    <row r="643" spans="1:25" s="862" ht="15" customHeight="true">
      <c r="A643" s="212" t="s"/>
      <c r="B643" s="228" t="s">
        <v>170</v>
      </c>
      <c r="C643" s="228" t="s">
        <v>830</v>
      </c>
      <c r="D643" s="228" t="s">
        <v>176</v>
      </c>
      <c r="E643" s="228" t="s"/>
      <c r="F643" s="227" t="s">
        <v>3852</v>
      </c>
      <c r="G643" s="229" t="s">
        <v>3853</v>
      </c>
      <c r="H643" s="260" t="s">
        <v>174</v>
      </c>
      <c r="I643" s="253">
        <v>2</v>
      </c>
      <c r="J643" s="228" t="s">
        <v>184</v>
      </c>
      <c r="K643" s="228" t="s"/>
      <c r="L643" s="228" t="s"/>
      <c r="M643" s="228" t="s"/>
      <c r="N643" s="228" t="s">
        <v>2480</v>
      </c>
      <c r="O643" s="228" t="s">
        <v>2041</v>
      </c>
      <c r="P643" s="227" t="s"/>
      <c r="Q643" s="222" t="s">
        <v>3854</v>
      </c>
      <c r="R643" s="228" t="s"/>
      <c r="S643" s="227" t="s"/>
      <c r="T643" s="227" t="s">
        <v>3854</v>
      </c>
      <c r="U643" s="228" t="s">
        <v>3854</v>
      </c>
      <c r="V643" s="228" t="s"/>
      <c r="W643" s="228" t="s"/>
      <c r="X643" s="228" t="s"/>
      <c r="Y643" s="230" t="s"/>
    </row>
    <row r="644" spans="1:25" s="862" ht="15" customHeight="true">
      <c r="A644" s="212" t="s"/>
      <c r="B644" s="228" t="s">
        <v>170</v>
      </c>
      <c r="C644" s="228" t="s">
        <v>830</v>
      </c>
      <c r="D644" s="228" t="s">
        <v>176</v>
      </c>
      <c r="E644" s="228" t="s"/>
      <c r="F644" s="229" t="s">
        <v>3855</v>
      </c>
      <c r="G644" s="229" t="s">
        <v>3856</v>
      </c>
      <c r="H644" s="270" t="s">
        <v>174</v>
      </c>
      <c r="I644" s="271">
        <v>2</v>
      </c>
      <c r="J644" s="236" t="s">
        <v>184</v>
      </c>
      <c r="K644" s="236" t="s"/>
      <c r="L644" s="236" t="s"/>
      <c r="M644" s="236" t="s"/>
      <c r="N644" s="236" t="s">
        <v>2480</v>
      </c>
      <c r="O644" s="228" t="s">
        <v>2041</v>
      </c>
      <c r="P644" s="229" t="s"/>
      <c r="Q644" s="272" t="s">
        <v>3857</v>
      </c>
      <c r="R644" s="228" t="s"/>
      <c r="S644" s="227" t="s"/>
      <c r="T644" s="229" t="s">
        <v>3858</v>
      </c>
      <c r="U644" s="229" t="s">
        <v>3859</v>
      </c>
      <c r="V644" s="228" t="s"/>
      <c r="W644" s="228" t="s"/>
      <c r="X644" s="228" t="s"/>
      <c r="Y644" s="230" t="s"/>
    </row>
    <row r="645" spans="1:25" s="862" ht="15" customHeight="true">
      <c r="A645" s="212" t="s">
        <v>3860</v>
      </c>
      <c r="B645" s="228" t="s">
        <v>170</v>
      </c>
      <c r="C645" s="228" t="s">
        <v>830</v>
      </c>
      <c r="D645" s="228" t="s">
        <v>176</v>
      </c>
      <c r="E645" s="228" t="s"/>
      <c r="F645" s="229" t="s">
        <v>3861</v>
      </c>
      <c r="G645" s="229" t="s">
        <v>3862</v>
      </c>
      <c r="H645" s="253" t="s"/>
      <c r="I645" s="253" t="s"/>
      <c r="J645" s="228" t="s"/>
      <c r="K645" s="228" t="s"/>
      <c r="L645" s="228" t="s"/>
      <c r="M645" s="228" t="s"/>
      <c r="N645" s="228" t="s"/>
      <c r="O645" s="228" t="s"/>
      <c r="P645" s="228" t="s"/>
      <c r="Q645" s="253" t="s">
        <v>3863</v>
      </c>
      <c r="R645" s="228" t="s"/>
      <c r="S645" s="227" t="s"/>
      <c r="T645" s="227" t="s"/>
      <c r="U645" s="228" t="s">
        <v>3863</v>
      </c>
      <c r="V645" s="228" t="s"/>
      <c r="W645" s="228" t="s"/>
      <c r="X645" s="228" t="s"/>
      <c r="Y645" s="228" t="s">
        <v>3863</v>
      </c>
    </row>
    <row r="646" spans="1:25" s="862" ht="15" customHeight="true">
      <c r="A646" s="212" t="s">
        <v>3860</v>
      </c>
      <c r="B646" s="228" t="s">
        <v>170</v>
      </c>
      <c r="C646" s="228" t="s">
        <v>830</v>
      </c>
      <c r="D646" s="228" t="s">
        <v>176</v>
      </c>
      <c r="E646" s="228" t="s"/>
      <c r="F646" s="229" t="s">
        <v>3864</v>
      </c>
      <c r="G646" s="229" t="s">
        <v>3865</v>
      </c>
      <c r="H646" s="253" t="s"/>
      <c r="I646" s="253" t="s"/>
      <c r="J646" s="228" t="s"/>
      <c r="K646" s="228" t="s"/>
      <c r="L646" s="228" t="s"/>
      <c r="M646" s="228" t="s"/>
      <c r="N646" s="228" t="s"/>
      <c r="O646" s="228" t="s"/>
      <c r="P646" s="229" t="s"/>
      <c r="Q646" s="272" t="s">
        <v>3866</v>
      </c>
      <c r="R646" s="228" t="s"/>
      <c r="S646" s="227" t="s"/>
      <c r="T646" s="227" t="s"/>
      <c r="U646" s="229" t="s">
        <v>3867</v>
      </c>
      <c r="V646" s="228" t="s"/>
      <c r="W646" s="228" t="s"/>
      <c r="X646" s="228" t="s"/>
      <c r="Y646" s="228" t="s">
        <v>3868</v>
      </c>
    </row>
    <row r="647" spans="1:25" s="862" ht="15" customHeight="true">
      <c r="A647" s="212" t="s">
        <v>3860</v>
      </c>
      <c r="B647" s="228" t="s">
        <v>170</v>
      </c>
      <c r="C647" s="228" t="s">
        <v>830</v>
      </c>
      <c r="D647" s="228" t="s">
        <v>176</v>
      </c>
      <c r="E647" s="228" t="s"/>
      <c r="F647" s="229" t="s">
        <v>3869</v>
      </c>
      <c r="G647" s="229" t="s">
        <v>3870</v>
      </c>
      <c r="H647" s="253" t="s"/>
      <c r="I647" s="253" t="s"/>
      <c r="J647" s="228" t="s"/>
      <c r="K647" s="228" t="s"/>
      <c r="L647" s="228" t="s"/>
      <c r="M647" s="228" t="s"/>
      <c r="N647" s="228" t="s"/>
      <c r="O647" s="228" t="s"/>
      <c r="P647" s="229" t="s"/>
      <c r="Q647" s="272" t="s">
        <v>3871</v>
      </c>
      <c r="R647" s="228" t="s"/>
      <c r="S647" s="227" t="s"/>
      <c r="T647" s="227" t="s"/>
      <c r="U647" s="229" t="s">
        <v>3872</v>
      </c>
      <c r="V647" s="228" t="s"/>
      <c r="W647" s="228" t="s"/>
      <c r="X647" s="228" t="s"/>
      <c r="Y647" s="228" t="s">
        <v>3873</v>
      </c>
    </row>
    <row r="648" spans="1:25" s="862" ht="15" customHeight="true">
      <c r="A648" s="212" t="s">
        <v>3860</v>
      </c>
      <c r="B648" s="228" t="s">
        <v>170</v>
      </c>
      <c r="C648" s="228" t="s">
        <v>830</v>
      </c>
      <c r="D648" s="228" t="s">
        <v>176</v>
      </c>
      <c r="E648" s="228" t="s"/>
      <c r="F648" s="229" t="s">
        <v>3874</v>
      </c>
      <c r="G648" s="229" t="s">
        <v>3875</v>
      </c>
      <c r="H648" s="253" t="s"/>
      <c r="I648" s="253" t="s"/>
      <c r="J648" s="228" t="s"/>
      <c r="K648" s="228" t="s"/>
      <c r="L648" s="228" t="s"/>
      <c r="M648" s="228" t="s"/>
      <c r="N648" s="228" t="s"/>
      <c r="O648" s="228" t="s"/>
      <c r="P648" s="229" t="s"/>
      <c r="Q648" s="272" t="s">
        <v>3876</v>
      </c>
      <c r="R648" s="228" t="s"/>
      <c r="S648" s="227" t="s"/>
      <c r="T648" s="227" t="s"/>
      <c r="U648" s="229" t="s">
        <v>3877</v>
      </c>
      <c r="V648" s="228" t="s"/>
      <c r="W648" s="228" t="s"/>
      <c r="X648" s="228" t="s"/>
      <c r="Y648" s="228" t="s">
        <v>3878</v>
      </c>
    </row>
    <row r="649" spans="1:25" s="862" ht="15" customHeight="true">
      <c r="A649" s="212" t="s">
        <v>3860</v>
      </c>
      <c r="B649" s="228" t="s">
        <v>170</v>
      </c>
      <c r="C649" s="228" t="s">
        <v>830</v>
      </c>
      <c r="D649" s="228" t="s">
        <v>176</v>
      </c>
      <c r="E649" s="228" t="s"/>
      <c r="F649" s="229" t="s">
        <v>3879</v>
      </c>
      <c r="G649" s="229" t="s">
        <v>3880</v>
      </c>
      <c r="H649" s="253" t="s"/>
      <c r="I649" s="253" t="s"/>
      <c r="J649" s="228" t="s"/>
      <c r="K649" s="228" t="s"/>
      <c r="L649" s="228" t="s"/>
      <c r="M649" s="228" t="s"/>
      <c r="N649" s="228" t="s"/>
      <c r="O649" s="228" t="s"/>
      <c r="P649" s="229" t="s"/>
      <c r="Q649" s="272" t="s">
        <v>3881</v>
      </c>
      <c r="R649" s="228" t="s"/>
      <c r="S649" s="227" t="s"/>
      <c r="T649" s="227" t="s"/>
      <c r="U649" s="229" t="s">
        <v>3882</v>
      </c>
      <c r="V649" s="228" t="s"/>
      <c r="W649" s="228" t="s"/>
      <c r="X649" s="228" t="s"/>
      <c r="Y649" s="228" t="s">
        <v>3883</v>
      </c>
    </row>
    <row r="650" spans="1:25" s="862" ht="15" customHeight="true">
      <c r="A650" s="212" t="s"/>
      <c r="B650" s="228" t="s">
        <v>170</v>
      </c>
      <c r="C650" s="228" t="s">
        <v>830</v>
      </c>
      <c r="D650" s="228" t="s">
        <v>176</v>
      </c>
      <c r="E650" s="228" t="s"/>
      <c r="F650" s="227" t="s">
        <v>3884</v>
      </c>
      <c r="G650" s="236" t="s">
        <v>3885</v>
      </c>
      <c r="H650" s="260" t="s">
        <v>174</v>
      </c>
      <c r="I650" s="253">
        <v>2</v>
      </c>
      <c r="J650" s="228" t="s">
        <v>184</v>
      </c>
      <c r="K650" s="228" t="s"/>
      <c r="L650" s="228" t="s"/>
      <c r="M650" s="228" t="s"/>
      <c r="N650" s="228" t="s">
        <v>2480</v>
      </c>
      <c r="O650" s="228" t="s">
        <v>2041</v>
      </c>
      <c r="P650" s="227" t="s"/>
      <c r="Q650" s="222" t="s">
        <v>3886</v>
      </c>
      <c r="R650" s="228" t="s"/>
      <c r="S650" s="227" t="s"/>
      <c r="T650" s="227" t="s">
        <v>3886</v>
      </c>
      <c r="U650" s="228" t="s">
        <v>3886</v>
      </c>
      <c r="V650" s="228" t="s"/>
      <c r="W650" s="228" t="s"/>
      <c r="X650" s="228" t="s"/>
      <c r="Y650" s="230" t="s"/>
    </row>
    <row r="651" spans="1:25" s="862" ht="15" customHeight="true">
      <c r="A651" s="212" t="s">
        <v>3860</v>
      </c>
      <c r="B651" s="228" t="s">
        <v>170</v>
      </c>
      <c r="C651" s="228" t="s">
        <v>830</v>
      </c>
      <c r="D651" s="228" t="s">
        <v>176</v>
      </c>
      <c r="E651" s="228" t="s"/>
      <c r="F651" s="227" t="s">
        <v>3887</v>
      </c>
      <c r="G651" s="236" t="s">
        <v>3888</v>
      </c>
      <c r="H651" s="253" t="s"/>
      <c r="I651" s="253" t="s"/>
      <c r="J651" s="228" t="s"/>
      <c r="K651" s="228" t="s"/>
      <c r="L651" s="228" t="s"/>
      <c r="M651" s="228" t="s"/>
      <c r="N651" s="228" t="s"/>
      <c r="O651" s="228" t="s"/>
      <c r="P651" s="228" t="s"/>
      <c r="Q651" s="253" t="s">
        <v>3889</v>
      </c>
      <c r="R651" s="228" t="s"/>
      <c r="S651" s="227" t="s"/>
      <c r="T651" s="227" t="s"/>
      <c r="U651" s="228" t="s">
        <v>3889</v>
      </c>
      <c r="V651" s="228" t="s"/>
      <c r="W651" s="228" t="s"/>
      <c r="X651" s="228" t="s"/>
      <c r="Y651" s="276" t="s">
        <v>3889</v>
      </c>
    </row>
    <row r="652" spans="1:25" s="862" ht="15" customHeight="true">
      <c r="A652" s="212" t="s"/>
      <c r="B652" s="228" t="s">
        <v>170</v>
      </c>
      <c r="C652" s="228" t="s">
        <v>830</v>
      </c>
      <c r="D652" s="228" t="s">
        <v>176</v>
      </c>
      <c r="E652" s="228" t="s"/>
      <c r="F652" s="227" t="s">
        <v>3013</v>
      </c>
      <c r="G652" s="236" t="s">
        <v>3890</v>
      </c>
      <c r="H652" s="260" t="s">
        <v>174</v>
      </c>
      <c r="I652" s="253">
        <v>2</v>
      </c>
      <c r="J652" s="228" t="s">
        <v>184</v>
      </c>
      <c r="K652" s="228" t="s"/>
      <c r="L652" s="228" t="s"/>
      <c r="M652" s="228" t="s"/>
      <c r="N652" s="228" t="s">
        <v>2480</v>
      </c>
      <c r="O652" s="228" t="s">
        <v>2041</v>
      </c>
      <c r="P652" s="227" t="s"/>
      <c r="Q652" s="222" t="s">
        <v>3015</v>
      </c>
      <c r="R652" s="228" t="s"/>
      <c r="S652" s="227" t="s"/>
      <c r="T652" s="227" t="s">
        <v>3015</v>
      </c>
      <c r="U652" s="228" t="s">
        <v>3015</v>
      </c>
      <c r="V652" s="228" t="s"/>
      <c r="W652" s="228" t="s"/>
      <c r="X652" s="228" t="s"/>
      <c r="Y652" s="230" t="s"/>
    </row>
    <row r="653" spans="1:25" s="862" ht="15" customHeight="true">
      <c r="A653" s="212" t="s"/>
      <c r="B653" s="228" t="s">
        <v>170</v>
      </c>
      <c r="C653" s="228" t="s">
        <v>830</v>
      </c>
      <c r="D653" s="228" t="s">
        <v>176</v>
      </c>
      <c r="E653" s="228" t="s"/>
      <c r="F653" s="227" t="s">
        <v>3019</v>
      </c>
      <c r="G653" s="236" t="s">
        <v>3891</v>
      </c>
      <c r="H653" s="260" t="s">
        <v>174</v>
      </c>
      <c r="I653" s="253">
        <v>2</v>
      </c>
      <c r="J653" s="228" t="s">
        <v>184</v>
      </c>
      <c r="K653" s="228" t="s"/>
      <c r="L653" s="228" t="s"/>
      <c r="M653" s="228" t="s"/>
      <c r="N653" s="228" t="s">
        <v>2480</v>
      </c>
      <c r="O653" s="228" t="s">
        <v>2041</v>
      </c>
      <c r="P653" s="227" t="s"/>
      <c r="Q653" s="222" t="s">
        <v>3021</v>
      </c>
      <c r="R653" s="228" t="s"/>
      <c r="S653" s="227" t="s"/>
      <c r="T653" s="227" t="s">
        <v>3021</v>
      </c>
      <c r="U653" s="228" t="s">
        <v>3021</v>
      </c>
      <c r="V653" s="228" t="s"/>
      <c r="W653" s="228" t="s"/>
      <c r="X653" s="228" t="s"/>
      <c r="Y653" s="230" t="s"/>
    </row>
    <row r="654" spans="1:25" s="862" ht="15" customHeight="true">
      <c r="A654" s="212" t="s"/>
      <c r="B654" s="228" t="s">
        <v>170</v>
      </c>
      <c r="C654" s="228" t="s">
        <v>830</v>
      </c>
      <c r="D654" s="228" t="s">
        <v>176</v>
      </c>
      <c r="E654" s="228" t="s"/>
      <c r="F654" s="227" t="s">
        <v>3892</v>
      </c>
      <c r="G654" s="236" t="s">
        <v>3893</v>
      </c>
      <c r="H654" s="260" t="s">
        <v>174</v>
      </c>
      <c r="I654" s="253">
        <v>2</v>
      </c>
      <c r="J654" s="228" t="s">
        <v>184</v>
      </c>
      <c r="K654" s="228" t="s"/>
      <c r="L654" s="228" t="s"/>
      <c r="M654" s="228" t="s"/>
      <c r="N654" s="228" t="s">
        <v>2480</v>
      </c>
      <c r="O654" s="228" t="s">
        <v>2041</v>
      </c>
      <c r="P654" s="227" t="s"/>
      <c r="Q654" s="222" t="s">
        <v>3894</v>
      </c>
      <c r="R654" s="228" t="s"/>
      <c r="S654" s="227" t="s"/>
      <c r="T654" s="227" t="s">
        <v>3894</v>
      </c>
      <c r="U654" s="228" t="s">
        <v>3894</v>
      </c>
      <c r="V654" s="228" t="s"/>
      <c r="W654" s="228" t="s"/>
      <c r="X654" s="228" t="s"/>
      <c r="Y654" s="230" t="s"/>
    </row>
    <row r="655" spans="1:25" s="862" ht="15" customHeight="true">
      <c r="A655" s="212" t="s"/>
      <c r="B655" s="228" t="s">
        <v>170</v>
      </c>
      <c r="C655" s="228" t="s">
        <v>830</v>
      </c>
      <c r="D655" s="228" t="s">
        <v>176</v>
      </c>
      <c r="E655" s="228" t="s"/>
      <c r="F655" s="227" t="s">
        <v>3895</v>
      </c>
      <c r="G655" s="236" t="s">
        <v>3896</v>
      </c>
      <c r="H655" s="260" t="s">
        <v>174</v>
      </c>
      <c r="I655" s="253">
        <v>2</v>
      </c>
      <c r="J655" s="228" t="s">
        <v>184</v>
      </c>
      <c r="K655" s="228" t="s"/>
      <c r="L655" s="228" t="s"/>
      <c r="M655" s="228" t="s"/>
      <c r="N655" s="228" t="s">
        <v>2480</v>
      </c>
      <c r="O655" s="228" t="s">
        <v>2041</v>
      </c>
      <c r="P655" s="227" t="s"/>
      <c r="Q655" s="222" t="s">
        <v>3897</v>
      </c>
      <c r="R655" s="228" t="s"/>
      <c r="S655" s="227" t="s"/>
      <c r="T655" s="227" t="s">
        <v>3897</v>
      </c>
      <c r="U655" s="228" t="s">
        <v>3897</v>
      </c>
      <c r="V655" s="228" t="s"/>
      <c r="W655" s="228" t="s"/>
      <c r="X655" s="228" t="s"/>
      <c r="Y655" s="230" t="s"/>
    </row>
    <row r="656" spans="1:25" s="862" ht="15" customHeight="true">
      <c r="A656" s="212" t="s"/>
      <c r="B656" s="228" t="s">
        <v>170</v>
      </c>
      <c r="C656" s="228" t="s">
        <v>830</v>
      </c>
      <c r="D656" s="228" t="s">
        <v>176</v>
      </c>
      <c r="E656" s="228" t="s"/>
      <c r="F656" s="227" t="s">
        <v>3085</v>
      </c>
      <c r="G656" s="236" t="s">
        <v>3898</v>
      </c>
      <c r="H656" s="260" t="s">
        <v>174</v>
      </c>
      <c r="I656" s="253">
        <v>2</v>
      </c>
      <c r="J656" s="228" t="s">
        <v>184</v>
      </c>
      <c r="K656" s="228" t="s"/>
      <c r="L656" s="228" t="s"/>
      <c r="M656" s="228" t="s"/>
      <c r="N656" s="228" t="s">
        <v>2480</v>
      </c>
      <c r="O656" s="228" t="s">
        <v>2041</v>
      </c>
      <c r="P656" s="227" t="s"/>
      <c r="Q656" s="222" t="s">
        <v>3087</v>
      </c>
      <c r="R656" s="228" t="s"/>
      <c r="S656" s="227" t="s"/>
      <c r="T656" s="227" t="s">
        <v>3087</v>
      </c>
      <c r="U656" s="228" t="s">
        <v>3087</v>
      </c>
      <c r="V656" s="228" t="s"/>
      <c r="W656" s="228" t="s"/>
      <c r="X656" s="228" t="s"/>
      <c r="Y656" s="230" t="s"/>
    </row>
    <row r="657" spans="1:25" s="862" ht="15" customHeight="true">
      <c r="A657" s="212" t="s"/>
      <c r="B657" s="228" t="s">
        <v>170</v>
      </c>
      <c r="C657" s="228" t="s">
        <v>830</v>
      </c>
      <c r="D657" s="228" t="s">
        <v>176</v>
      </c>
      <c r="E657" s="228" t="s"/>
      <c r="F657" s="227" t="s">
        <v>3091</v>
      </c>
      <c r="G657" s="236" t="s">
        <v>3899</v>
      </c>
      <c r="H657" s="260" t="s">
        <v>174</v>
      </c>
      <c r="I657" s="253">
        <v>2</v>
      </c>
      <c r="J657" s="228" t="s">
        <v>184</v>
      </c>
      <c r="K657" s="228" t="s"/>
      <c r="L657" s="228" t="s"/>
      <c r="M657" s="228" t="s"/>
      <c r="N657" s="228" t="s">
        <v>2480</v>
      </c>
      <c r="O657" s="228" t="s">
        <v>2041</v>
      </c>
      <c r="P657" s="227" t="s"/>
      <c r="Q657" s="222" t="s">
        <v>3093</v>
      </c>
      <c r="R657" s="228" t="s"/>
      <c r="S657" s="227" t="s"/>
      <c r="T657" s="227" t="s">
        <v>3093</v>
      </c>
      <c r="U657" s="228" t="s">
        <v>3093</v>
      </c>
      <c r="V657" s="228" t="s"/>
      <c r="W657" s="228" t="s"/>
      <c r="X657" s="228" t="s"/>
      <c r="Y657" s="230" t="s"/>
    </row>
    <row r="658" spans="1:25" s="862" ht="15" customHeight="true">
      <c r="A658" s="212" t="s"/>
      <c r="B658" s="228" t="s">
        <v>170</v>
      </c>
      <c r="C658" s="228" t="s">
        <v>830</v>
      </c>
      <c r="D658" s="228" t="s">
        <v>176</v>
      </c>
      <c r="E658" s="228" t="s"/>
      <c r="F658" s="227" t="s">
        <v>3097</v>
      </c>
      <c r="G658" s="236" t="s">
        <v>3900</v>
      </c>
      <c r="H658" s="260" t="s">
        <v>174</v>
      </c>
      <c r="I658" s="253">
        <v>2</v>
      </c>
      <c r="J658" s="228" t="s">
        <v>184</v>
      </c>
      <c r="K658" s="228" t="s"/>
      <c r="L658" s="228" t="s"/>
      <c r="M658" s="228" t="s"/>
      <c r="N658" s="228" t="s">
        <v>2480</v>
      </c>
      <c r="O658" s="228" t="s">
        <v>2041</v>
      </c>
      <c r="P658" s="227" t="s"/>
      <c r="Q658" s="222" t="s">
        <v>3099</v>
      </c>
      <c r="R658" s="228" t="s"/>
      <c r="S658" s="227" t="s"/>
      <c r="T658" s="227" t="s">
        <v>3099</v>
      </c>
      <c r="U658" s="228" t="s">
        <v>3099</v>
      </c>
      <c r="V658" s="228" t="s"/>
      <c r="W658" s="228" t="s"/>
      <c r="X658" s="228" t="s"/>
      <c r="Y658" s="230" t="s"/>
    </row>
    <row r="659" spans="1:25" s="862" ht="15" customHeight="true">
      <c r="A659" s="212" t="s"/>
      <c r="B659" s="228" t="s">
        <v>170</v>
      </c>
      <c r="C659" s="228" t="s">
        <v>830</v>
      </c>
      <c r="D659" s="228" t="s">
        <v>176</v>
      </c>
      <c r="E659" s="228" t="s"/>
      <c r="F659" s="227" t="s">
        <v>3100</v>
      </c>
      <c r="G659" s="236" t="s">
        <v>3901</v>
      </c>
      <c r="H659" s="260" t="s">
        <v>174</v>
      </c>
      <c r="I659" s="253">
        <v>2</v>
      </c>
      <c r="J659" s="228" t="s">
        <v>184</v>
      </c>
      <c r="K659" s="228" t="s"/>
      <c r="L659" s="228" t="s"/>
      <c r="M659" s="228" t="s"/>
      <c r="N659" s="228" t="s">
        <v>2480</v>
      </c>
      <c r="O659" s="228" t="s">
        <v>2041</v>
      </c>
      <c r="P659" s="227" t="s"/>
      <c r="Q659" s="222" t="s">
        <v>3102</v>
      </c>
      <c r="R659" s="228" t="s"/>
      <c r="S659" s="227" t="s"/>
      <c r="T659" s="227" t="s">
        <v>3102</v>
      </c>
      <c r="U659" s="228" t="s">
        <v>3102</v>
      </c>
      <c r="V659" s="228" t="s"/>
      <c r="W659" s="228" t="s"/>
      <c r="X659" s="228" t="s"/>
      <c r="Y659" s="230" t="s"/>
    </row>
    <row r="660" spans="1:25" s="862" ht="15" customHeight="true">
      <c r="A660" s="212" t="s"/>
      <c r="B660" s="228" t="s">
        <v>170</v>
      </c>
      <c r="C660" s="228" t="s">
        <v>830</v>
      </c>
      <c r="D660" s="228" t="s">
        <v>176</v>
      </c>
      <c r="E660" s="228" t="s"/>
      <c r="F660" s="229" t="s">
        <v>3073</v>
      </c>
      <c r="G660" s="236" t="s">
        <v>3902</v>
      </c>
      <c r="H660" s="260" t="s">
        <v>174</v>
      </c>
      <c r="I660" s="253">
        <v>2</v>
      </c>
      <c r="J660" s="228" t="s">
        <v>184</v>
      </c>
      <c r="K660" s="228" t="s"/>
      <c r="L660" s="228" t="s"/>
      <c r="M660" s="228" t="s"/>
      <c r="N660" s="228" t="s">
        <v>2480</v>
      </c>
      <c r="O660" s="228" t="s">
        <v>2041</v>
      </c>
      <c r="P660" s="227" t="s"/>
      <c r="Q660" s="222" t="s">
        <v>3075</v>
      </c>
      <c r="R660" s="228" t="s"/>
      <c r="S660" s="227" t="s"/>
      <c r="T660" s="227" t="s">
        <v>3075</v>
      </c>
      <c r="U660" s="228" t="s">
        <v>3075</v>
      </c>
      <c r="V660" s="228" t="s"/>
      <c r="W660" s="228" t="s"/>
      <c r="X660" s="228" t="s"/>
      <c r="Y660" s="230" t="s"/>
    </row>
    <row r="661" spans="1:25" s="862" ht="15" customHeight="true">
      <c r="A661" s="212" t="s"/>
      <c r="B661" s="228" t="s">
        <v>170</v>
      </c>
      <c r="C661" s="228" t="s">
        <v>830</v>
      </c>
      <c r="D661" s="228" t="s">
        <v>176</v>
      </c>
      <c r="E661" s="228" t="s"/>
      <c r="F661" s="229" t="s">
        <v>3076</v>
      </c>
      <c r="G661" s="236" t="s">
        <v>3903</v>
      </c>
      <c r="H661" s="260" t="s">
        <v>174</v>
      </c>
      <c r="I661" s="253">
        <v>2</v>
      </c>
      <c r="J661" s="228" t="s">
        <v>184</v>
      </c>
      <c r="K661" s="228" t="s"/>
      <c r="L661" s="228" t="s"/>
      <c r="M661" s="228" t="s"/>
      <c r="N661" s="228" t="s">
        <v>2480</v>
      </c>
      <c r="O661" s="228" t="s">
        <v>2041</v>
      </c>
      <c r="P661" s="227" t="s"/>
      <c r="Q661" s="222" t="s">
        <v>3078</v>
      </c>
      <c r="R661" s="228" t="s"/>
      <c r="S661" s="227" t="s"/>
      <c r="T661" s="227" t="s">
        <v>3078</v>
      </c>
      <c r="U661" s="228" t="s">
        <v>3078</v>
      </c>
      <c r="V661" s="228" t="s"/>
      <c r="W661" s="228" t="s"/>
      <c r="X661" s="228" t="s"/>
      <c r="Y661" s="230" t="s"/>
    </row>
    <row r="662" spans="1:25" s="862" ht="15" customHeight="true">
      <c r="A662" s="212" t="s"/>
      <c r="B662" s="228" t="s">
        <v>170</v>
      </c>
      <c r="C662" s="228" t="s">
        <v>830</v>
      </c>
      <c r="D662" s="228" t="s">
        <v>176</v>
      </c>
      <c r="E662" s="228" t="s"/>
      <c r="F662" s="229" t="s">
        <v>3061</v>
      </c>
      <c r="G662" s="236" t="s">
        <v>3904</v>
      </c>
      <c r="H662" s="260" t="s">
        <v>174</v>
      </c>
      <c r="I662" s="253">
        <v>2</v>
      </c>
      <c r="J662" s="228" t="s">
        <v>184</v>
      </c>
      <c r="K662" s="228" t="s"/>
      <c r="L662" s="228" t="s"/>
      <c r="M662" s="228" t="s"/>
      <c r="N662" s="228" t="s">
        <v>2480</v>
      </c>
      <c r="O662" s="228" t="s">
        <v>2041</v>
      </c>
      <c r="P662" s="227" t="s"/>
      <c r="Q662" s="222" t="s">
        <v>3063</v>
      </c>
      <c r="R662" s="228" t="s"/>
      <c r="S662" s="227" t="s"/>
      <c r="T662" s="227" t="s">
        <v>3063</v>
      </c>
      <c r="U662" s="228" t="s">
        <v>3063</v>
      </c>
      <c r="V662" s="228" t="s"/>
      <c r="W662" s="228" t="s"/>
      <c r="X662" s="228" t="s"/>
      <c r="Y662" s="230" t="s"/>
    </row>
    <row r="663" spans="1:25" s="862" ht="15" customHeight="true">
      <c r="A663" s="212" t="s"/>
      <c r="B663" s="228" t="s">
        <v>170</v>
      </c>
      <c r="C663" s="228" t="s">
        <v>830</v>
      </c>
      <c r="D663" s="228" t="s">
        <v>176</v>
      </c>
      <c r="E663" s="228" t="s"/>
      <c r="F663" s="229" t="s">
        <v>3067</v>
      </c>
      <c r="G663" s="236" t="s">
        <v>3905</v>
      </c>
      <c r="H663" s="260" t="s">
        <v>174</v>
      </c>
      <c r="I663" s="253">
        <v>2</v>
      </c>
      <c r="J663" s="228" t="s">
        <v>184</v>
      </c>
      <c r="K663" s="228" t="s"/>
      <c r="L663" s="228" t="s"/>
      <c r="M663" s="228" t="s"/>
      <c r="N663" s="228" t="s">
        <v>2480</v>
      </c>
      <c r="O663" s="228" t="s">
        <v>2041</v>
      </c>
      <c r="P663" s="227" t="s"/>
      <c r="Q663" s="222" t="s">
        <v>3069</v>
      </c>
      <c r="R663" s="228" t="s"/>
      <c r="S663" s="227" t="s"/>
      <c r="T663" s="227" t="s">
        <v>3069</v>
      </c>
      <c r="U663" s="228" t="s">
        <v>3069</v>
      </c>
      <c r="V663" s="228" t="s"/>
      <c r="W663" s="228" t="s"/>
      <c r="X663" s="228" t="s"/>
      <c r="Y663" s="230" t="s"/>
    </row>
    <row r="664" spans="1:25" s="862" ht="15" customHeight="true">
      <c r="A664" s="212" t="s"/>
      <c r="B664" s="228" t="s">
        <v>170</v>
      </c>
      <c r="C664" s="228" t="s">
        <v>830</v>
      </c>
      <c r="D664" s="228" t="s">
        <v>176</v>
      </c>
      <c r="E664" s="228" t="s"/>
      <c r="F664" s="229" t="s">
        <v>3049</v>
      </c>
      <c r="G664" s="236" t="s">
        <v>3906</v>
      </c>
      <c r="H664" s="260" t="s">
        <v>174</v>
      </c>
      <c r="I664" s="253">
        <v>2</v>
      </c>
      <c r="J664" s="228" t="s">
        <v>184</v>
      </c>
      <c r="K664" s="228" t="s"/>
      <c r="L664" s="228" t="s"/>
      <c r="M664" s="228" t="s"/>
      <c r="N664" s="228" t="s">
        <v>2480</v>
      </c>
      <c r="O664" s="228" t="s">
        <v>2041</v>
      </c>
      <c r="P664" s="227" t="s"/>
      <c r="Q664" s="222" t="s">
        <v>3051</v>
      </c>
      <c r="R664" s="228" t="s"/>
      <c r="S664" s="227" t="s"/>
      <c r="T664" s="227" t="s">
        <v>3051</v>
      </c>
      <c r="U664" s="228" t="s">
        <v>3051</v>
      </c>
      <c r="V664" s="228" t="s"/>
      <c r="W664" s="228" t="s"/>
      <c r="X664" s="228" t="s"/>
      <c r="Y664" s="230" t="s"/>
    </row>
    <row r="665" spans="1:25" s="862" ht="15" customHeight="true">
      <c r="A665" s="212" t="s"/>
      <c r="B665" s="228" t="s">
        <v>170</v>
      </c>
      <c r="C665" s="228" t="s">
        <v>830</v>
      </c>
      <c r="D665" s="228" t="s">
        <v>176</v>
      </c>
      <c r="E665" s="228" t="s"/>
      <c r="F665" s="229" t="s">
        <v>3055</v>
      </c>
      <c r="G665" s="236" t="s">
        <v>3907</v>
      </c>
      <c r="H665" s="260" t="s">
        <v>174</v>
      </c>
      <c r="I665" s="253">
        <v>2</v>
      </c>
      <c r="J665" s="228" t="s">
        <v>184</v>
      </c>
      <c r="K665" s="228" t="s"/>
      <c r="L665" s="228" t="s"/>
      <c r="M665" s="228" t="s"/>
      <c r="N665" s="228" t="s">
        <v>2480</v>
      </c>
      <c r="O665" s="228" t="s">
        <v>2041</v>
      </c>
      <c r="P665" s="227" t="s"/>
      <c r="Q665" s="222" t="s">
        <v>3057</v>
      </c>
      <c r="R665" s="228" t="s"/>
      <c r="S665" s="227" t="s"/>
      <c r="T665" s="227" t="s">
        <v>3057</v>
      </c>
      <c r="U665" s="228" t="s">
        <v>3057</v>
      </c>
      <c r="V665" s="228" t="s"/>
      <c r="W665" s="228" t="s"/>
      <c r="X665" s="228" t="s"/>
      <c r="Y665" s="230" t="s"/>
    </row>
    <row r="666" spans="1:25" s="862" ht="15" customHeight="true">
      <c r="A666" s="212" t="s"/>
      <c r="B666" s="228" t="s">
        <v>170</v>
      </c>
      <c r="C666" s="228" t="s">
        <v>830</v>
      </c>
      <c r="D666" s="228" t="s">
        <v>176</v>
      </c>
      <c r="E666" s="228" t="s"/>
      <c r="F666" s="229" t="s">
        <v>3037</v>
      </c>
      <c r="G666" s="236" t="s">
        <v>3908</v>
      </c>
      <c r="H666" s="260" t="s">
        <v>174</v>
      </c>
      <c r="I666" s="253">
        <v>2</v>
      </c>
      <c r="J666" s="228" t="s">
        <v>184</v>
      </c>
      <c r="K666" s="228" t="s"/>
      <c r="L666" s="228" t="s"/>
      <c r="M666" s="228" t="s"/>
      <c r="N666" s="228" t="s">
        <v>2480</v>
      </c>
      <c r="O666" s="228" t="s">
        <v>2041</v>
      </c>
      <c r="P666" s="227" t="s"/>
      <c r="Q666" s="222" t="s">
        <v>3039</v>
      </c>
      <c r="R666" s="228" t="s"/>
      <c r="S666" s="227" t="s"/>
      <c r="T666" s="227" t="s">
        <v>3039</v>
      </c>
      <c r="U666" s="228" t="s">
        <v>3039</v>
      </c>
      <c r="V666" s="228" t="s"/>
      <c r="W666" s="228" t="s"/>
      <c r="X666" s="228" t="s"/>
      <c r="Y666" s="230" t="s"/>
    </row>
    <row r="667" spans="1:25" s="862" ht="15" customHeight="true">
      <c r="A667" s="212" t="s"/>
      <c r="B667" s="228" t="s">
        <v>170</v>
      </c>
      <c r="C667" s="228" t="s">
        <v>830</v>
      </c>
      <c r="D667" s="228" t="s">
        <v>176</v>
      </c>
      <c r="E667" s="228" t="s"/>
      <c r="F667" s="229" t="s">
        <v>3043</v>
      </c>
      <c r="G667" s="236" t="s">
        <v>3909</v>
      </c>
      <c r="H667" s="260" t="s">
        <v>174</v>
      </c>
      <c r="I667" s="253">
        <v>2</v>
      </c>
      <c r="J667" s="228" t="s">
        <v>184</v>
      </c>
      <c r="K667" s="228" t="s"/>
      <c r="L667" s="228" t="s"/>
      <c r="M667" s="228" t="s"/>
      <c r="N667" s="228" t="s">
        <v>2480</v>
      </c>
      <c r="O667" s="228" t="s">
        <v>2041</v>
      </c>
      <c r="P667" s="227" t="s"/>
      <c r="Q667" s="222" t="s">
        <v>3045</v>
      </c>
      <c r="R667" s="228" t="s"/>
      <c r="S667" s="227" t="s"/>
      <c r="T667" s="227" t="s">
        <v>3045</v>
      </c>
      <c r="U667" s="228" t="s">
        <v>3045</v>
      </c>
      <c r="V667" s="228" t="s"/>
      <c r="W667" s="228" t="s"/>
      <c r="X667" s="228" t="s"/>
      <c r="Y667" s="230" t="s"/>
    </row>
    <row r="668" spans="1:25" s="862" ht="15" customHeight="true">
      <c r="A668" s="212" t="s"/>
      <c r="B668" s="228" t="s">
        <v>170</v>
      </c>
      <c r="C668" s="228" t="s">
        <v>830</v>
      </c>
      <c r="D668" s="228" t="s">
        <v>176</v>
      </c>
      <c r="E668" s="228" t="s"/>
      <c r="F668" s="229" t="s">
        <v>3025</v>
      </c>
      <c r="G668" s="236" t="s">
        <v>3910</v>
      </c>
      <c r="H668" s="260" t="s">
        <v>174</v>
      </c>
      <c r="I668" s="253">
        <v>2</v>
      </c>
      <c r="J668" s="228" t="s">
        <v>184</v>
      </c>
      <c r="K668" s="228" t="s"/>
      <c r="L668" s="228" t="s"/>
      <c r="M668" s="228" t="s"/>
      <c r="N668" s="228" t="s">
        <v>2480</v>
      </c>
      <c r="O668" s="228" t="s">
        <v>2041</v>
      </c>
      <c r="P668" s="227" t="s"/>
      <c r="Q668" s="222" t="s">
        <v>3027</v>
      </c>
      <c r="R668" s="228" t="s"/>
      <c r="S668" s="227" t="s"/>
      <c r="T668" s="227" t="s">
        <v>3027</v>
      </c>
      <c r="U668" s="228" t="s">
        <v>3027</v>
      </c>
      <c r="V668" s="228" t="s"/>
      <c r="W668" s="228" t="s"/>
      <c r="X668" s="228" t="s"/>
      <c r="Y668" s="230" t="s"/>
    </row>
    <row r="669" spans="1:25" s="862" ht="15" customHeight="true">
      <c r="A669" s="212" t="s"/>
      <c r="B669" s="228" t="s">
        <v>170</v>
      </c>
      <c r="C669" s="228" t="s">
        <v>830</v>
      </c>
      <c r="D669" s="228" t="s">
        <v>176</v>
      </c>
      <c r="E669" s="228" t="s"/>
      <c r="F669" s="229" t="s">
        <v>3031</v>
      </c>
      <c r="G669" s="236" t="s">
        <v>3911</v>
      </c>
      <c r="H669" s="260" t="s">
        <v>174</v>
      </c>
      <c r="I669" s="253">
        <v>2</v>
      </c>
      <c r="J669" s="228" t="s">
        <v>184</v>
      </c>
      <c r="K669" s="228" t="s"/>
      <c r="L669" s="228" t="s"/>
      <c r="M669" s="228" t="s"/>
      <c r="N669" s="228" t="s">
        <v>2480</v>
      </c>
      <c r="O669" s="228" t="s">
        <v>2041</v>
      </c>
      <c r="P669" s="227" t="s"/>
      <c r="Q669" s="222" t="s">
        <v>3033</v>
      </c>
      <c r="R669" s="228" t="s"/>
      <c r="S669" s="227" t="s"/>
      <c r="T669" s="227" t="s">
        <v>3033</v>
      </c>
      <c r="U669" s="228" t="s">
        <v>3033</v>
      </c>
      <c r="V669" s="228" t="s"/>
      <c r="W669" s="228" t="s"/>
      <c r="X669" s="228" t="s"/>
      <c r="Y669" s="230" t="s"/>
    </row>
    <row r="670" spans="1:25" s="862" ht="15" customHeight="true">
      <c r="A670" s="212" t="s"/>
      <c r="B670" s="228" t="s">
        <v>170</v>
      </c>
      <c r="C670" s="228" t="s">
        <v>830</v>
      </c>
      <c r="D670" s="228" t="s">
        <v>176</v>
      </c>
      <c r="E670" s="228" t="s"/>
      <c r="F670" s="229" t="s">
        <v>3103</v>
      </c>
      <c r="G670" s="229" t="s">
        <v>3912</v>
      </c>
      <c r="H670" s="253" t="s"/>
      <c r="I670" s="253" t="s"/>
      <c r="J670" s="228" t="s"/>
      <c r="K670" s="228" t="s"/>
      <c r="L670" s="228" t="s"/>
      <c r="M670" s="228" t="s"/>
      <c r="N670" s="228" t="s"/>
      <c r="O670" s="228" t="s"/>
      <c r="P670" s="227" t="s"/>
      <c r="Q670" s="222" t="s">
        <v>3105</v>
      </c>
      <c r="R670" s="228" t="s"/>
      <c r="S670" s="227" t="s"/>
      <c r="T670" s="227" t="s">
        <v>3105</v>
      </c>
      <c r="U670" s="227" t="s"/>
      <c r="V670" s="228" t="s"/>
      <c r="W670" s="228" t="s"/>
      <c r="X670" s="228" t="s"/>
      <c r="Y670" s="230" t="s"/>
    </row>
    <row r="671" spans="1:25" s="862" ht="15" customHeight="true">
      <c r="A671" s="212" t="s"/>
      <c r="B671" s="228" t="s">
        <v>170</v>
      </c>
      <c r="C671" s="228" t="s">
        <v>830</v>
      </c>
      <c r="D671" s="228" t="s">
        <v>176</v>
      </c>
      <c r="E671" s="228" t="s"/>
      <c r="F671" s="229" t="s">
        <v>3106</v>
      </c>
      <c r="G671" s="229" t="s">
        <v>3913</v>
      </c>
      <c r="H671" s="253" t="s"/>
      <c r="I671" s="253" t="s"/>
      <c r="J671" s="228" t="s"/>
      <c r="K671" s="228" t="s"/>
      <c r="L671" s="228" t="s"/>
      <c r="M671" s="228" t="s"/>
      <c r="N671" s="228" t="s"/>
      <c r="O671" s="228" t="s"/>
      <c r="P671" s="227" t="s"/>
      <c r="Q671" s="222" t="s">
        <v>3108</v>
      </c>
      <c r="R671" s="228" t="s"/>
      <c r="S671" s="227" t="s"/>
      <c r="T671" s="227" t="s">
        <v>3108</v>
      </c>
      <c r="U671" s="227" t="s"/>
      <c r="V671" s="228" t="s"/>
      <c r="W671" s="228" t="s"/>
      <c r="X671" s="228" t="s"/>
      <c r="Y671" s="230" t="s"/>
    </row>
    <row r="672" spans="1:25" s="862" ht="15" customHeight="true">
      <c r="A672" s="212" t="s"/>
      <c r="B672" s="228" t="s">
        <v>170</v>
      </c>
      <c r="C672" s="228" t="s">
        <v>830</v>
      </c>
      <c r="D672" s="228" t="s">
        <v>176</v>
      </c>
      <c r="E672" s="228" t="s"/>
      <c r="F672" s="229" t="s">
        <v>3109</v>
      </c>
      <c r="G672" s="229" t="s">
        <v>3914</v>
      </c>
      <c r="H672" s="253" t="s"/>
      <c r="I672" s="253" t="s"/>
      <c r="J672" s="228" t="s"/>
      <c r="K672" s="228" t="s"/>
      <c r="L672" s="228" t="s"/>
      <c r="M672" s="228" t="s"/>
      <c r="N672" s="228" t="s"/>
      <c r="O672" s="228" t="s"/>
      <c r="P672" s="227" t="s"/>
      <c r="Q672" s="222" t="s">
        <v>3111</v>
      </c>
      <c r="R672" s="228" t="s"/>
      <c r="S672" s="227" t="s"/>
      <c r="T672" s="227" t="s">
        <v>3111</v>
      </c>
      <c r="U672" s="227" t="s"/>
      <c r="V672" s="228" t="s"/>
      <c r="W672" s="228" t="s"/>
      <c r="X672" s="228" t="s"/>
      <c r="Y672" s="230" t="s"/>
    </row>
    <row r="673" spans="1:25" s="862" ht="15" customHeight="true">
      <c r="A673" s="212" t="s"/>
      <c r="B673" s="228" t="s">
        <v>170</v>
      </c>
      <c r="C673" s="228" t="s">
        <v>830</v>
      </c>
      <c r="D673" s="228" t="s">
        <v>176</v>
      </c>
      <c r="E673" s="228" t="s"/>
      <c r="F673" s="229" t="s">
        <v>3112</v>
      </c>
      <c r="G673" s="229" t="s">
        <v>3915</v>
      </c>
      <c r="H673" s="253" t="s"/>
      <c r="I673" s="253" t="s"/>
      <c r="J673" s="228" t="s"/>
      <c r="K673" s="228" t="s"/>
      <c r="L673" s="228" t="s"/>
      <c r="M673" s="228" t="s"/>
      <c r="N673" s="228" t="s"/>
      <c r="O673" s="228" t="s"/>
      <c r="P673" s="227" t="s"/>
      <c r="Q673" s="222" t="s">
        <v>3114</v>
      </c>
      <c r="R673" s="228" t="s"/>
      <c r="S673" s="227" t="s"/>
      <c r="T673" s="227" t="s">
        <v>3114</v>
      </c>
      <c r="U673" s="227" t="s"/>
      <c r="V673" s="228" t="s"/>
      <c r="W673" s="228" t="s"/>
      <c r="X673" s="228" t="s"/>
      <c r="Y673" s="230" t="s"/>
    </row>
    <row r="674" spans="1:25" s="862" ht="15" customHeight="true">
      <c r="A674" s="212" t="s"/>
      <c r="B674" s="228" t="s">
        <v>170</v>
      </c>
      <c r="C674" s="228" t="s">
        <v>830</v>
      </c>
      <c r="D674" s="228" t="s">
        <v>176</v>
      </c>
      <c r="E674" s="228" t="s"/>
      <c r="F674" s="229" t="s">
        <v>3115</v>
      </c>
      <c r="G674" s="229" t="s">
        <v>3916</v>
      </c>
      <c r="H674" s="253" t="s"/>
      <c r="I674" s="253" t="s"/>
      <c r="J674" s="228" t="s"/>
      <c r="K674" s="228" t="s"/>
      <c r="L674" s="228" t="s"/>
      <c r="M674" s="228" t="s"/>
      <c r="N674" s="228" t="s"/>
      <c r="O674" s="228" t="s"/>
      <c r="P674" s="227" t="s"/>
      <c r="Q674" s="222" t="s">
        <v>3117</v>
      </c>
      <c r="R674" s="228" t="s"/>
      <c r="S674" s="227" t="s"/>
      <c r="T674" s="227" t="s">
        <v>3117</v>
      </c>
      <c r="U674" s="227" t="s"/>
      <c r="V674" s="228" t="s"/>
      <c r="W674" s="228" t="s"/>
      <c r="X674" s="228" t="s"/>
      <c r="Y674" s="230" t="s"/>
    </row>
    <row r="675" spans="1:25" s="862" ht="15" customHeight="true">
      <c r="A675" s="212" t="s">
        <v>3860</v>
      </c>
      <c r="B675" s="228" t="s">
        <v>170</v>
      </c>
      <c r="C675" s="228" t="s">
        <v>830</v>
      </c>
      <c r="D675" s="228" t="s">
        <v>176</v>
      </c>
      <c r="E675" s="228" t="s"/>
      <c r="F675" s="229" t="s">
        <v>3118</v>
      </c>
      <c r="G675" s="229" t="s">
        <v>3917</v>
      </c>
      <c r="H675" s="253" t="s"/>
      <c r="I675" s="253" t="s"/>
      <c r="J675" s="228" t="s"/>
      <c r="K675" s="228" t="s"/>
      <c r="L675" s="228" t="s"/>
      <c r="M675" s="228" t="s"/>
      <c r="N675" s="228" t="s"/>
      <c r="O675" s="228" t="s"/>
      <c r="P675" s="228" t="s"/>
      <c r="Q675" s="253" t="s">
        <v>3120</v>
      </c>
      <c r="R675" s="228" t="s"/>
      <c r="S675" s="227" t="s"/>
      <c r="T675" s="227" t="s"/>
      <c r="U675" s="228" t="s">
        <v>3120</v>
      </c>
      <c r="V675" s="228" t="s"/>
      <c r="W675" s="228" t="s"/>
      <c r="X675" s="228" t="s"/>
      <c r="Y675" s="230" t="s">
        <v>3120</v>
      </c>
    </row>
    <row r="676" spans="1:25" s="862" ht="15" customHeight="true">
      <c r="A676" s="212" t="s">
        <v>3860</v>
      </c>
      <c r="B676" s="228" t="s">
        <v>170</v>
      </c>
      <c r="C676" s="228" t="s">
        <v>830</v>
      </c>
      <c r="D676" s="228" t="s">
        <v>176</v>
      </c>
      <c r="E676" s="228" t="s"/>
      <c r="F676" s="229" t="s">
        <v>3121</v>
      </c>
      <c r="G676" s="229" t="s">
        <v>3918</v>
      </c>
      <c r="H676" s="253" t="s"/>
      <c r="I676" s="253" t="s"/>
      <c r="J676" s="228" t="s"/>
      <c r="K676" s="228" t="s"/>
      <c r="L676" s="228" t="s"/>
      <c r="M676" s="228" t="s"/>
      <c r="N676" s="228" t="s"/>
      <c r="O676" s="228" t="s"/>
      <c r="P676" s="228" t="s"/>
      <c r="Q676" s="253" t="s">
        <v>3123</v>
      </c>
      <c r="R676" s="228" t="s"/>
      <c r="S676" s="227" t="s"/>
      <c r="T676" s="227" t="s"/>
      <c r="U676" s="228" t="s">
        <v>3123</v>
      </c>
      <c r="V676" s="228" t="s"/>
      <c r="W676" s="228" t="s"/>
      <c r="X676" s="228" t="s"/>
      <c r="Y676" s="230" t="s">
        <v>3123</v>
      </c>
    </row>
    <row r="677" spans="1:25" s="862" ht="15" customHeight="true">
      <c r="A677" s="212" t="s"/>
      <c r="B677" s="228" t="s">
        <v>170</v>
      </c>
      <c r="C677" s="228" t="s">
        <v>830</v>
      </c>
      <c r="D677" s="228" t="s">
        <v>176</v>
      </c>
      <c r="E677" s="228" t="s"/>
      <c r="F677" s="227" t="s">
        <v>3127</v>
      </c>
      <c r="G677" s="229" t="s">
        <v>3919</v>
      </c>
      <c r="H677" s="253" t="s"/>
      <c r="I677" s="253" t="s"/>
      <c r="J677" s="228" t="s"/>
      <c r="K677" s="228" t="s"/>
      <c r="L677" s="228" t="s"/>
      <c r="M677" s="228" t="s"/>
      <c r="N677" s="228" t="s"/>
      <c r="O677" s="228" t="s"/>
      <c r="P677" s="228" t="s"/>
      <c r="Q677" s="253" t="s">
        <v>3129</v>
      </c>
      <c r="R677" s="228" t="s"/>
      <c r="S677" s="227" t="s"/>
      <c r="T677" s="228" t="s">
        <v>3129</v>
      </c>
      <c r="U677" s="228" t="s">
        <v>3129</v>
      </c>
      <c r="V677" s="228" t="s"/>
      <c r="W677" s="228" t="s"/>
      <c r="X677" s="228" t="s"/>
      <c r="Y677" s="230" t="s"/>
    </row>
    <row r="678" spans="1:25" s="862" ht="15" customHeight="true">
      <c r="A678" s="212" t="s">
        <v>3860</v>
      </c>
      <c r="B678" s="228" t="s">
        <v>170</v>
      </c>
      <c r="C678" s="228" t="s">
        <v>830</v>
      </c>
      <c r="D678" s="228" t="s">
        <v>176</v>
      </c>
      <c r="E678" s="228" t="s"/>
      <c r="F678" s="229" t="s">
        <v>3148</v>
      </c>
      <c r="G678" s="229" t="s">
        <v>3920</v>
      </c>
      <c r="H678" s="253" t="s"/>
      <c r="I678" s="253" t="s"/>
      <c r="J678" s="228" t="s"/>
      <c r="K678" s="228" t="s"/>
      <c r="L678" s="228" t="s"/>
      <c r="M678" s="228" t="s"/>
      <c r="N678" s="228" t="s"/>
      <c r="O678" s="228" t="s"/>
      <c r="P678" s="228" t="s"/>
      <c r="Q678" s="253" t="s">
        <v>3150</v>
      </c>
      <c r="R678" s="228" t="s"/>
      <c r="S678" s="227" t="s"/>
      <c r="T678" s="227" t="s"/>
      <c r="U678" s="228" t="s">
        <v>3150</v>
      </c>
      <c r="V678" s="228" t="s"/>
      <c r="W678" s="228" t="s"/>
      <c r="X678" s="228" t="s"/>
      <c r="Y678" s="230" t="s">
        <v>3150</v>
      </c>
    </row>
    <row r="679" spans="1:25" s="862" ht="15" customHeight="true">
      <c r="A679" s="212" t="s">
        <v>3860</v>
      </c>
      <c r="B679" s="228" t="s">
        <v>170</v>
      </c>
      <c r="C679" s="228" t="s">
        <v>830</v>
      </c>
      <c r="D679" s="228" t="s">
        <v>176</v>
      </c>
      <c r="E679" s="228" t="s"/>
      <c r="F679" s="229" t="s">
        <v>3160</v>
      </c>
      <c r="G679" s="229" t="s">
        <v>3921</v>
      </c>
      <c r="H679" s="253" t="s"/>
      <c r="I679" s="253" t="s"/>
      <c r="J679" s="228" t="s"/>
      <c r="K679" s="228" t="s"/>
      <c r="L679" s="228" t="s"/>
      <c r="M679" s="228" t="s"/>
      <c r="N679" s="228" t="s"/>
      <c r="O679" s="228" t="s"/>
      <c r="P679" s="228" t="s"/>
      <c r="Q679" s="253" t="s">
        <v>3162</v>
      </c>
      <c r="R679" s="228" t="s"/>
      <c r="S679" s="227" t="s"/>
      <c r="T679" s="227" t="s"/>
      <c r="U679" s="228" t="s">
        <v>3162</v>
      </c>
      <c r="V679" s="228" t="s"/>
      <c r="W679" s="228" t="s"/>
      <c r="X679" s="228" t="s"/>
      <c r="Y679" s="230" t="s">
        <v>3162</v>
      </c>
    </row>
    <row r="680" spans="1:25" s="862" ht="15" customHeight="true">
      <c r="A680" s="212" t="s">
        <v>3860</v>
      </c>
      <c r="B680" s="228" t="s">
        <v>170</v>
      </c>
      <c r="C680" s="228" t="s">
        <v>830</v>
      </c>
      <c r="D680" s="228" t="s">
        <v>176</v>
      </c>
      <c r="E680" s="228" t="s"/>
      <c r="F680" s="229" t="s">
        <v>3166</v>
      </c>
      <c r="G680" s="229" t="s">
        <v>3922</v>
      </c>
      <c r="H680" s="253" t="s"/>
      <c r="I680" s="253" t="s"/>
      <c r="J680" s="228" t="s"/>
      <c r="K680" s="228" t="s"/>
      <c r="L680" s="228" t="s"/>
      <c r="M680" s="228" t="s"/>
      <c r="N680" s="228" t="s"/>
      <c r="O680" s="228" t="s"/>
      <c r="P680" s="228" t="s"/>
      <c r="Q680" s="253" t="s">
        <v>3168</v>
      </c>
      <c r="R680" s="228" t="s"/>
      <c r="S680" s="227" t="s"/>
      <c r="T680" s="227" t="s"/>
      <c r="U680" s="228" t="s">
        <v>3168</v>
      </c>
      <c r="V680" s="228" t="s"/>
      <c r="W680" s="228" t="s"/>
      <c r="X680" s="228" t="s"/>
      <c r="Y680" s="230" t="s">
        <v>3168</v>
      </c>
    </row>
    <row r="681" spans="1:25" s="862" ht="15" customHeight="true">
      <c r="A681" s="212" t="s">
        <v>3860</v>
      </c>
      <c r="B681" s="228" t="s">
        <v>170</v>
      </c>
      <c r="C681" s="228" t="s">
        <v>830</v>
      </c>
      <c r="D681" s="228" t="s">
        <v>176</v>
      </c>
      <c r="E681" s="228" t="s"/>
      <c r="F681" s="229" t="s">
        <v>3175</v>
      </c>
      <c r="G681" s="229" t="s">
        <v>3923</v>
      </c>
      <c r="H681" s="253" t="s"/>
      <c r="I681" s="253" t="s"/>
      <c r="J681" s="228" t="s"/>
      <c r="K681" s="228" t="s"/>
      <c r="L681" s="228" t="s"/>
      <c r="M681" s="228" t="s"/>
      <c r="N681" s="228" t="s"/>
      <c r="O681" s="228" t="s"/>
      <c r="P681" s="228" t="s"/>
      <c r="Q681" s="253" t="s">
        <v>3177</v>
      </c>
      <c r="R681" s="228" t="s"/>
      <c r="S681" s="227" t="s"/>
      <c r="T681" s="227" t="s"/>
      <c r="U681" s="228" t="s">
        <v>3177</v>
      </c>
      <c r="V681" s="228" t="s"/>
      <c r="W681" s="228" t="s"/>
      <c r="X681" s="228" t="s"/>
      <c r="Y681" s="230" t="s">
        <v>3177</v>
      </c>
    </row>
    <row r="682" spans="1:25" s="862" ht="15" customHeight="true">
      <c r="A682" s="212" t="s">
        <v>3860</v>
      </c>
      <c r="B682" s="228" t="s">
        <v>170</v>
      </c>
      <c r="C682" s="228" t="s">
        <v>830</v>
      </c>
      <c r="D682" s="228" t="s">
        <v>176</v>
      </c>
      <c r="E682" s="228" t="s"/>
      <c r="F682" s="229" t="s">
        <v>3178</v>
      </c>
      <c r="G682" s="229" t="s">
        <v>3924</v>
      </c>
      <c r="H682" s="253" t="s"/>
      <c r="I682" s="253" t="s"/>
      <c r="J682" s="228" t="s"/>
      <c r="K682" s="228" t="s"/>
      <c r="L682" s="228" t="s"/>
      <c r="M682" s="228" t="s"/>
      <c r="N682" s="228" t="s"/>
      <c r="O682" s="228" t="s"/>
      <c r="P682" s="228" t="s"/>
      <c r="Q682" s="253" t="s">
        <v>3180</v>
      </c>
      <c r="R682" s="228" t="s"/>
      <c r="S682" s="227" t="s"/>
      <c r="T682" s="227" t="s"/>
      <c r="U682" s="228" t="s">
        <v>3180</v>
      </c>
      <c r="V682" s="228" t="s"/>
      <c r="W682" s="228" t="s"/>
      <c r="X682" s="228" t="s"/>
      <c r="Y682" s="230" t="s">
        <v>3180</v>
      </c>
    </row>
    <row r="683" spans="1:25" s="862" ht="15" customHeight="true">
      <c r="A683" s="212" t="s">
        <v>3860</v>
      </c>
      <c r="B683" s="228" t="s">
        <v>170</v>
      </c>
      <c r="C683" s="228" t="s">
        <v>830</v>
      </c>
      <c r="D683" s="228" t="s">
        <v>176</v>
      </c>
      <c r="E683" s="228" t="s"/>
      <c r="F683" s="229" t="s">
        <v>3195</v>
      </c>
      <c r="G683" s="229" t="s">
        <v>3925</v>
      </c>
      <c r="H683" s="253" t="s"/>
      <c r="I683" s="253" t="s"/>
      <c r="J683" s="228" t="s"/>
      <c r="K683" s="228" t="s"/>
      <c r="L683" s="228" t="s"/>
      <c r="M683" s="228" t="s"/>
      <c r="N683" s="228" t="s"/>
      <c r="O683" s="228" t="s"/>
      <c r="P683" s="228" t="s"/>
      <c r="Q683" s="253" t="s">
        <v>2744</v>
      </c>
      <c r="R683" s="228" t="s"/>
      <c r="S683" s="227" t="s"/>
      <c r="T683" s="227" t="s"/>
      <c r="U683" s="228" t="s">
        <v>2744</v>
      </c>
      <c r="V683" s="228" t="s"/>
      <c r="W683" s="228" t="s"/>
      <c r="X683" s="228" t="s"/>
      <c r="Y683" s="230" t="s">
        <v>2744</v>
      </c>
    </row>
    <row r="684" spans="1:25" s="862" ht="15" customHeight="true">
      <c r="A684" s="212" t="s">
        <v>3860</v>
      </c>
      <c r="B684" s="228" t="s">
        <v>170</v>
      </c>
      <c r="C684" s="228" t="s">
        <v>830</v>
      </c>
      <c r="D684" s="228" t="s">
        <v>176</v>
      </c>
      <c r="E684" s="228" t="s"/>
      <c r="F684" s="229" t="s">
        <v>3200</v>
      </c>
      <c r="G684" s="229" t="s">
        <v>3926</v>
      </c>
      <c r="H684" s="253" t="s"/>
      <c r="I684" s="253" t="s"/>
      <c r="J684" s="228" t="s"/>
      <c r="K684" s="228" t="s"/>
      <c r="L684" s="228" t="s"/>
      <c r="M684" s="228" t="s"/>
      <c r="N684" s="228" t="s"/>
      <c r="O684" s="228" t="s"/>
      <c r="P684" s="228" t="s"/>
      <c r="Q684" s="253" t="s">
        <v>2499</v>
      </c>
      <c r="R684" s="228" t="s"/>
      <c r="S684" s="227" t="s"/>
      <c r="T684" s="227" t="s"/>
      <c r="U684" s="228" t="s">
        <v>2499</v>
      </c>
      <c r="V684" s="228" t="s"/>
      <c r="W684" s="228" t="s"/>
      <c r="X684" s="228" t="s"/>
      <c r="Y684" s="230" t="s">
        <v>2499</v>
      </c>
    </row>
    <row r="685" spans="1:25" s="862" ht="15" customHeight="true">
      <c r="A685" s="212" t="s">
        <v>3860</v>
      </c>
      <c r="B685" s="228" t="s">
        <v>170</v>
      </c>
      <c r="C685" s="228" t="s">
        <v>830</v>
      </c>
      <c r="D685" s="228" t="s">
        <v>176</v>
      </c>
      <c r="E685" s="228" t="s"/>
      <c r="F685" s="229" t="s">
        <v>3202</v>
      </c>
      <c r="G685" s="229" t="s">
        <v>3927</v>
      </c>
      <c r="H685" s="253" t="s"/>
      <c r="I685" s="253" t="s"/>
      <c r="J685" s="228" t="s"/>
      <c r="K685" s="228" t="s"/>
      <c r="L685" s="228" t="s"/>
      <c r="M685" s="228" t="s"/>
      <c r="N685" s="228" t="s"/>
      <c r="O685" s="228" t="s"/>
      <c r="P685" s="228" t="s"/>
      <c r="Q685" s="253" t="s">
        <v>2337</v>
      </c>
      <c r="R685" s="228" t="s"/>
      <c r="S685" s="227" t="s"/>
      <c r="T685" s="227" t="s"/>
      <c r="U685" s="228" t="s">
        <v>2337</v>
      </c>
      <c r="V685" s="228" t="s"/>
      <c r="W685" s="228" t="s"/>
      <c r="X685" s="228" t="s"/>
      <c r="Y685" s="230" t="s">
        <v>2337</v>
      </c>
    </row>
    <row r="686" spans="1:25" s="862" ht="15" customHeight="true">
      <c r="A686" s="212" t="s">
        <v>3860</v>
      </c>
      <c r="B686" s="228" t="s">
        <v>170</v>
      </c>
      <c r="C686" s="228" t="s">
        <v>830</v>
      </c>
      <c r="D686" s="228" t="s">
        <v>176</v>
      </c>
      <c r="E686" s="228" t="s"/>
      <c r="F686" s="229" t="s">
        <v>3250</v>
      </c>
      <c r="G686" s="229" t="s">
        <v>3928</v>
      </c>
      <c r="H686" s="253" t="s"/>
      <c r="I686" s="253" t="s"/>
      <c r="J686" s="228" t="s"/>
      <c r="K686" s="228" t="s"/>
      <c r="L686" s="228" t="s"/>
      <c r="M686" s="228" t="s"/>
      <c r="N686" s="228" t="s"/>
      <c r="O686" s="228" t="s"/>
      <c r="P686" s="228" t="s"/>
      <c r="Q686" s="253" t="s">
        <v>3252</v>
      </c>
      <c r="R686" s="228" t="s"/>
      <c r="S686" s="227" t="s"/>
      <c r="T686" s="227" t="s"/>
      <c r="U686" s="228" t="s">
        <v>3252</v>
      </c>
      <c r="V686" s="228" t="s"/>
      <c r="W686" s="228" t="s"/>
      <c r="X686" s="228" t="s"/>
      <c r="Y686" s="230" t="s">
        <v>3252</v>
      </c>
    </row>
    <row r="687" spans="1:25" s="862" ht="15" customHeight="true">
      <c r="A687" s="212" t="s">
        <v>3860</v>
      </c>
      <c r="B687" s="228" t="s">
        <v>170</v>
      </c>
      <c r="C687" s="228" t="s">
        <v>830</v>
      </c>
      <c r="D687" s="228" t="s">
        <v>176</v>
      </c>
      <c r="E687" s="228" t="s"/>
      <c r="F687" s="229" t="s">
        <v>3253</v>
      </c>
      <c r="G687" s="229" t="s">
        <v>3929</v>
      </c>
      <c r="H687" s="253" t="s"/>
      <c r="I687" s="253" t="s"/>
      <c r="J687" s="228" t="s"/>
      <c r="K687" s="228" t="s"/>
      <c r="L687" s="228" t="s"/>
      <c r="M687" s="228" t="s"/>
      <c r="N687" s="228" t="s"/>
      <c r="O687" s="228" t="s"/>
      <c r="P687" s="228" t="s"/>
      <c r="Q687" s="253" t="s">
        <v>3255</v>
      </c>
      <c r="R687" s="228" t="s"/>
      <c r="S687" s="227" t="s"/>
      <c r="T687" s="227" t="s"/>
      <c r="U687" s="228" t="s">
        <v>3255</v>
      </c>
      <c r="V687" s="228" t="s"/>
      <c r="W687" s="228" t="s"/>
      <c r="X687" s="228" t="s"/>
      <c r="Y687" s="230" t="s">
        <v>3255</v>
      </c>
    </row>
    <row r="688" spans="1:25" s="862" ht="15" customHeight="true">
      <c r="A688" s="212" t="s">
        <v>3860</v>
      </c>
      <c r="B688" s="228" t="s">
        <v>170</v>
      </c>
      <c r="C688" s="228" t="s">
        <v>830</v>
      </c>
      <c r="D688" s="228" t="s">
        <v>176</v>
      </c>
      <c r="E688" s="228" t="s"/>
      <c r="F688" s="229" t="s">
        <v>3268</v>
      </c>
      <c r="G688" s="229" t="s">
        <v>3930</v>
      </c>
      <c r="H688" s="253" t="s"/>
      <c r="I688" s="253" t="s"/>
      <c r="J688" s="228" t="s"/>
      <c r="K688" s="228" t="s"/>
      <c r="L688" s="228" t="s"/>
      <c r="M688" s="228" t="s"/>
      <c r="N688" s="228" t="s"/>
      <c r="O688" s="228" t="s"/>
      <c r="P688" s="228" t="s"/>
      <c r="Q688" s="253" t="s">
        <v>3270</v>
      </c>
      <c r="R688" s="228" t="s"/>
      <c r="S688" s="227" t="s"/>
      <c r="T688" s="227" t="s"/>
      <c r="U688" s="228" t="s">
        <v>3270</v>
      </c>
      <c r="V688" s="228" t="s"/>
      <c r="W688" s="228" t="s"/>
      <c r="X688" s="228" t="s"/>
      <c r="Y688" s="230" t="s">
        <v>3270</v>
      </c>
    </row>
    <row r="689" spans="1:25" s="862" ht="15" customHeight="true">
      <c r="A689" s="212" t="s"/>
      <c r="B689" s="228" t="s">
        <v>170</v>
      </c>
      <c r="C689" s="228" t="s">
        <v>830</v>
      </c>
      <c r="D689" s="228" t="s">
        <v>176</v>
      </c>
      <c r="E689" s="228" t="s"/>
      <c r="F689" s="227" t="s">
        <v>3133</v>
      </c>
      <c r="G689" s="236" t="s">
        <v>3931</v>
      </c>
      <c r="H689" s="260" t="s">
        <v>174</v>
      </c>
      <c r="I689" s="253">
        <v>2</v>
      </c>
      <c r="J689" s="228" t="s">
        <v>184</v>
      </c>
      <c r="K689" s="228" t="s"/>
      <c r="L689" s="228" t="s"/>
      <c r="M689" s="228" t="s"/>
      <c r="N689" s="228" t="s">
        <v>2480</v>
      </c>
      <c r="O689" s="228" t="s">
        <v>2041</v>
      </c>
      <c r="P689" s="227" t="s"/>
      <c r="Q689" s="222" t="s">
        <v>3135</v>
      </c>
      <c r="R689" s="228" t="s"/>
      <c r="S689" s="227" t="s"/>
      <c r="T689" s="227" t="s">
        <v>3135</v>
      </c>
      <c r="U689" s="228" t="s">
        <v>3135</v>
      </c>
      <c r="V689" s="228" t="s"/>
      <c r="W689" s="228" t="s"/>
      <c r="X689" s="228" t="s"/>
      <c r="Y689" s="230" t="s"/>
    </row>
    <row r="690" spans="1:25" s="862" ht="15" customHeight="true">
      <c r="A690" s="212" t="s"/>
      <c r="B690" s="228" t="s">
        <v>170</v>
      </c>
      <c r="C690" s="228" t="s">
        <v>830</v>
      </c>
      <c r="D690" s="228" t="s">
        <v>176</v>
      </c>
      <c r="E690" s="228" t="s"/>
      <c r="F690" s="227" t="s">
        <v>3178</v>
      </c>
      <c r="G690" s="229" t="s">
        <v>3932</v>
      </c>
      <c r="H690" s="260" t="s">
        <v>174</v>
      </c>
      <c r="I690" s="253">
        <v>2</v>
      </c>
      <c r="J690" s="228" t="s">
        <v>184</v>
      </c>
      <c r="K690" s="228" t="s"/>
      <c r="L690" s="228" t="s"/>
      <c r="M690" s="228" t="s"/>
      <c r="N690" s="228" t="s">
        <v>2480</v>
      </c>
      <c r="O690" s="228" t="s">
        <v>2041</v>
      </c>
      <c r="P690" s="227" t="s"/>
      <c r="Q690" s="222" t="s">
        <v>3180</v>
      </c>
      <c r="R690" s="228" t="s"/>
      <c r="S690" s="227" t="s"/>
      <c r="T690" s="227" t="s">
        <v>3180</v>
      </c>
      <c r="U690" s="228" t="s">
        <v>3180</v>
      </c>
      <c r="V690" s="228" t="s"/>
      <c r="W690" s="228" t="s"/>
      <c r="X690" s="228" t="s"/>
      <c r="Y690" s="230" t="s"/>
    </row>
    <row r="691" spans="1:25" s="862" ht="15" customHeight="true">
      <c r="A691" s="212" t="s"/>
      <c r="B691" s="228" t="s">
        <v>170</v>
      </c>
      <c r="C691" s="228" t="s">
        <v>830</v>
      </c>
      <c r="D691" s="228" t="s">
        <v>176</v>
      </c>
      <c r="E691" s="228" t="s"/>
      <c r="F691" s="227" t="s">
        <v>3190</v>
      </c>
      <c r="G691" s="229" t="s">
        <v>3933</v>
      </c>
      <c r="H691" s="260" t="s">
        <v>174</v>
      </c>
      <c r="I691" s="253">
        <v>2</v>
      </c>
      <c r="J691" s="228" t="s">
        <v>184</v>
      </c>
      <c r="K691" s="228" t="s"/>
      <c r="L691" s="228" t="s"/>
      <c r="M691" s="228" t="s"/>
      <c r="N691" s="228" t="s">
        <v>2480</v>
      </c>
      <c r="O691" s="228" t="s">
        <v>2041</v>
      </c>
      <c r="P691" s="227" t="s"/>
      <c r="Q691" s="222" t="s">
        <v>3192</v>
      </c>
      <c r="R691" s="228" t="s"/>
      <c r="S691" s="227" t="s"/>
      <c r="T691" s="227" t="s">
        <v>3192</v>
      </c>
      <c r="U691" s="228" t="s">
        <v>3192</v>
      </c>
      <c r="V691" s="228" t="s"/>
      <c r="W691" s="228" t="s"/>
      <c r="X691" s="228" t="s"/>
      <c r="Y691" s="230" t="s"/>
    </row>
    <row r="692" spans="1:25" s="862" ht="15" customHeight="true">
      <c r="A692" s="212" t="s">
        <v>3860</v>
      </c>
      <c r="B692" s="228" t="s">
        <v>170</v>
      </c>
      <c r="C692" s="228" t="s">
        <v>830</v>
      </c>
      <c r="D692" s="228" t="s">
        <v>176</v>
      </c>
      <c r="E692" s="228" t="s"/>
      <c r="F692" s="229" t="s">
        <v>2493</v>
      </c>
      <c r="G692" s="229" t="s">
        <v>3934</v>
      </c>
      <c r="H692" s="253" t="s"/>
      <c r="I692" s="253" t="s"/>
      <c r="J692" s="228" t="s"/>
      <c r="K692" s="228" t="s"/>
      <c r="L692" s="228" t="s"/>
      <c r="M692" s="228" t="s"/>
      <c r="N692" s="228" t="s"/>
      <c r="O692" s="228" t="s"/>
      <c r="P692" s="228" t="s"/>
      <c r="Q692" s="253" t="s">
        <v>2493</v>
      </c>
      <c r="R692" s="228" t="s"/>
      <c r="S692" s="227" t="s"/>
      <c r="T692" s="227" t="s"/>
      <c r="U692" s="228" t="s">
        <v>2493</v>
      </c>
      <c r="V692" s="228" t="s"/>
      <c r="W692" s="228" t="s"/>
      <c r="X692" s="228" t="s"/>
      <c r="Y692" s="230" t="s">
        <v>2493</v>
      </c>
    </row>
    <row r="693" spans="1:25" s="862" ht="15" customHeight="true">
      <c r="A693" s="212" t="s">
        <v>3860</v>
      </c>
      <c r="B693" s="228" t="s">
        <v>170</v>
      </c>
      <c r="C693" s="228" t="s">
        <v>830</v>
      </c>
      <c r="D693" s="228" t="s">
        <v>176</v>
      </c>
      <c r="E693" s="228" t="s"/>
      <c r="F693" s="229" t="s">
        <v>3211</v>
      </c>
      <c r="G693" s="229" t="s">
        <v>3935</v>
      </c>
      <c r="H693" s="253" t="s"/>
      <c r="I693" s="253" t="s"/>
      <c r="J693" s="228" t="s"/>
      <c r="K693" s="228" t="s"/>
      <c r="L693" s="228" t="s"/>
      <c r="M693" s="228" t="s"/>
      <c r="N693" s="228" t="s"/>
      <c r="O693" s="228" t="s"/>
      <c r="P693" s="228" t="s"/>
      <c r="Q693" s="253" t="s">
        <v>3211</v>
      </c>
      <c r="R693" s="228" t="s"/>
      <c r="S693" s="227" t="s"/>
      <c r="T693" s="227" t="s"/>
      <c r="U693" s="228" t="s">
        <v>3211</v>
      </c>
      <c r="V693" s="228" t="s"/>
      <c r="W693" s="228" t="s"/>
      <c r="X693" s="228" t="s"/>
      <c r="Y693" s="230" t="s">
        <v>3211</v>
      </c>
    </row>
    <row r="694" spans="1:25" s="862" ht="15" customHeight="true">
      <c r="A694" s="212" t="s"/>
      <c r="B694" s="228" t="s">
        <v>170</v>
      </c>
      <c r="C694" s="228" t="s">
        <v>830</v>
      </c>
      <c r="D694" s="228" t="s">
        <v>176</v>
      </c>
      <c r="E694" s="228" t="s"/>
      <c r="F694" s="227" t="s">
        <v>3212</v>
      </c>
      <c r="G694" s="236" t="s">
        <v>3936</v>
      </c>
      <c r="H694" s="260" t="s">
        <v>174</v>
      </c>
      <c r="I694" s="253">
        <v>2</v>
      </c>
      <c r="J694" s="228" t="s">
        <v>184</v>
      </c>
      <c r="K694" s="228" t="s"/>
      <c r="L694" s="228" t="s"/>
      <c r="M694" s="228" t="s"/>
      <c r="N694" s="228" t="s">
        <v>2480</v>
      </c>
      <c r="O694" s="228" t="s">
        <v>2041</v>
      </c>
      <c r="P694" s="227" t="s"/>
      <c r="Q694" s="222" t="s">
        <v>2750</v>
      </c>
      <c r="R694" s="228" t="s"/>
      <c r="S694" s="227" t="s"/>
      <c r="T694" s="227" t="s">
        <v>2750</v>
      </c>
      <c r="U694" s="228" t="s">
        <v>2750</v>
      </c>
      <c r="V694" s="228" t="s"/>
      <c r="W694" s="228" t="s"/>
      <c r="X694" s="228" t="s"/>
      <c r="Y694" s="230" t="s"/>
    </row>
    <row r="695" spans="1:25" s="862" ht="15" customHeight="true">
      <c r="A695" s="212" t="s">
        <v>3860</v>
      </c>
      <c r="B695" s="228" t="s">
        <v>170</v>
      </c>
      <c r="C695" s="228" t="s">
        <v>830</v>
      </c>
      <c r="D695" s="228" t="s">
        <v>176</v>
      </c>
      <c r="E695" s="228" t="s"/>
      <c r="F695" s="229" t="s">
        <v>3228</v>
      </c>
      <c r="G695" s="229" t="s">
        <v>3937</v>
      </c>
      <c r="H695" s="253" t="s"/>
      <c r="I695" s="253" t="s"/>
      <c r="J695" s="228" t="s"/>
      <c r="K695" s="228" t="s"/>
      <c r="L695" s="228" t="s"/>
      <c r="M695" s="228" t="s"/>
      <c r="N695" s="228" t="s"/>
      <c r="O695" s="228" t="s"/>
      <c r="P695" s="227" t="s"/>
      <c r="Q695" s="222" t="s">
        <v>3228</v>
      </c>
      <c r="R695" s="228" t="s"/>
      <c r="S695" s="227" t="e">
        <v>#N/A</v>
      </c>
      <c r="T695" s="227" t="e">
        <v>#N/A</v>
      </c>
      <c r="U695" s="228" t="s">
        <v>3228</v>
      </c>
      <c r="V695" s="228" t="s"/>
      <c r="W695" s="228" t="s"/>
      <c r="X695" s="228" t="s"/>
      <c r="Y695" s="230" t="s">
        <v>3228</v>
      </c>
    </row>
    <row r="696" spans="1:25" s="862" ht="15" customHeight="true">
      <c r="A696" s="212" t="s"/>
      <c r="B696" s="228" t="s">
        <v>170</v>
      </c>
      <c r="C696" s="228" t="s">
        <v>830</v>
      </c>
      <c r="D696" s="228" t="s">
        <v>176</v>
      </c>
      <c r="E696" s="228" t="s"/>
      <c r="F696" s="227" t="s">
        <v>3235</v>
      </c>
      <c r="G696" s="236" t="s">
        <v>3938</v>
      </c>
      <c r="H696" s="260" t="s">
        <v>174</v>
      </c>
      <c r="I696" s="253">
        <v>2</v>
      </c>
      <c r="J696" s="228" t="s">
        <v>184</v>
      </c>
      <c r="K696" s="228" t="s"/>
      <c r="L696" s="228" t="s"/>
      <c r="M696" s="228" t="s"/>
      <c r="N696" s="228" t="s">
        <v>2480</v>
      </c>
      <c r="O696" s="228" t="s">
        <v>2041</v>
      </c>
      <c r="P696" s="227" t="s"/>
      <c r="Q696" s="222" t="s">
        <v>3237</v>
      </c>
      <c r="R696" s="228" t="s"/>
      <c r="S696" s="227" t="s"/>
      <c r="T696" s="227" t="s">
        <v>3237</v>
      </c>
      <c r="U696" s="228" t="s">
        <v>3237</v>
      </c>
      <c r="V696" s="228" t="s"/>
      <c r="W696" s="228" t="s"/>
      <c r="X696" s="228" t="s"/>
      <c r="Y696" s="230" t="s"/>
    </row>
    <row r="697" spans="1:25" s="862" ht="15" customHeight="true">
      <c r="A697" s="212" t="s"/>
      <c r="B697" s="228" t="s">
        <v>170</v>
      </c>
      <c r="C697" s="228" t="s">
        <v>830</v>
      </c>
      <c r="D697" s="228" t="s">
        <v>176</v>
      </c>
      <c r="E697" s="228" t="s"/>
      <c r="F697" s="227" t="s">
        <v>3238</v>
      </c>
      <c r="G697" s="236" t="s">
        <v>3939</v>
      </c>
      <c r="H697" s="260" t="s">
        <v>174</v>
      </c>
      <c r="I697" s="253">
        <v>2</v>
      </c>
      <c r="J697" s="228" t="s">
        <v>184</v>
      </c>
      <c r="K697" s="228" t="s"/>
      <c r="L697" s="228" t="s"/>
      <c r="M697" s="228" t="s"/>
      <c r="N697" s="228" t="s">
        <v>2480</v>
      </c>
      <c r="O697" s="228" t="s">
        <v>2041</v>
      </c>
      <c r="P697" s="227" t="s"/>
      <c r="Q697" s="222" t="s">
        <v>3240</v>
      </c>
      <c r="R697" s="228" t="s"/>
      <c r="S697" s="227" t="s"/>
      <c r="T697" s="227" t="s">
        <v>3240</v>
      </c>
      <c r="U697" s="228" t="s">
        <v>3240</v>
      </c>
      <c r="V697" s="228" t="s"/>
      <c r="W697" s="228" t="s"/>
      <c r="X697" s="228" t="s"/>
      <c r="Y697" s="230" t="s"/>
    </row>
    <row r="698" spans="1:25" s="862" ht="15" customHeight="true">
      <c r="A698" s="212" t="s"/>
      <c r="B698" s="228" t="s">
        <v>170</v>
      </c>
      <c r="C698" s="228" t="s">
        <v>830</v>
      </c>
      <c r="D698" s="228" t="s">
        <v>176</v>
      </c>
      <c r="E698" s="228" t="s"/>
      <c r="F698" s="227" t="s">
        <v>3241</v>
      </c>
      <c r="G698" s="236" t="s">
        <v>3940</v>
      </c>
      <c r="H698" s="260" t="s">
        <v>174</v>
      </c>
      <c r="I698" s="253">
        <v>2</v>
      </c>
      <c r="J698" s="228" t="s">
        <v>184</v>
      </c>
      <c r="K698" s="228" t="s"/>
      <c r="L698" s="228" t="s"/>
      <c r="M698" s="228" t="s"/>
      <c r="N698" s="228" t="s">
        <v>2480</v>
      </c>
      <c r="O698" s="228" t="s">
        <v>2041</v>
      </c>
      <c r="P698" s="252" t="s"/>
      <c r="Q698" s="237" t="s">
        <v>3243</v>
      </c>
      <c r="R698" s="228" t="s"/>
      <c r="S698" s="227" t="s"/>
      <c r="T698" s="252" t="s">
        <v>3243</v>
      </c>
      <c r="U698" s="267" t="s">
        <v>3243</v>
      </c>
      <c r="V698" s="228" t="s"/>
      <c r="W698" s="228" t="s"/>
      <c r="X698" s="228" t="s"/>
      <c r="Y698" s="230" t="s"/>
    </row>
    <row r="699" spans="1:25" s="862" ht="15" customHeight="true">
      <c r="A699" s="212" t="s"/>
      <c r="B699" s="228" t="s">
        <v>170</v>
      </c>
      <c r="C699" s="228" t="s">
        <v>830</v>
      </c>
      <c r="D699" s="228" t="s">
        <v>176</v>
      </c>
      <c r="E699" s="228" t="s"/>
      <c r="F699" s="227" t="s">
        <v>3247</v>
      </c>
      <c r="G699" s="236" t="s">
        <v>3941</v>
      </c>
      <c r="H699" s="260" t="s">
        <v>174</v>
      </c>
      <c r="I699" s="253">
        <v>2</v>
      </c>
      <c r="J699" s="228" t="s">
        <v>184</v>
      </c>
      <c r="K699" s="228" t="s"/>
      <c r="L699" s="228" t="s"/>
      <c r="M699" s="228" t="s"/>
      <c r="N699" s="228" t="s">
        <v>2480</v>
      </c>
      <c r="O699" s="228" t="s">
        <v>2041</v>
      </c>
      <c r="P699" s="227" t="s"/>
      <c r="Q699" s="222" t="s">
        <v>3249</v>
      </c>
      <c r="R699" s="228" t="s"/>
      <c r="S699" s="227" t="s"/>
      <c r="T699" s="227" t="s">
        <v>3249</v>
      </c>
      <c r="U699" s="228" t="s">
        <v>3249</v>
      </c>
      <c r="V699" s="228" t="s"/>
      <c r="W699" s="228" t="s"/>
      <c r="X699" s="228" t="s"/>
      <c r="Y699" s="230" t="s"/>
    </row>
    <row r="700" spans="1:25" s="862" ht="15" customHeight="true">
      <c r="A700" s="212" t="s">
        <v>3860</v>
      </c>
      <c r="B700" s="228" t="s">
        <v>170</v>
      </c>
      <c r="C700" s="228" t="s">
        <v>830</v>
      </c>
      <c r="D700" s="228" t="s">
        <v>176</v>
      </c>
      <c r="E700" s="228" t="s"/>
      <c r="F700" s="229" t="s">
        <v>3249</v>
      </c>
      <c r="G700" s="236" t="s">
        <v>3942</v>
      </c>
      <c r="H700" s="253" t="s"/>
      <c r="I700" s="253" t="s"/>
      <c r="J700" s="228" t="s"/>
      <c r="K700" s="228" t="s"/>
      <c r="L700" s="228" t="s"/>
      <c r="M700" s="228" t="s"/>
      <c r="N700" s="228" t="s"/>
      <c r="O700" s="228" t="s"/>
      <c r="P700" s="228" t="s"/>
      <c r="Q700" s="253" t="s">
        <v>3249</v>
      </c>
      <c r="R700" s="228" t="s"/>
      <c r="S700" s="227" t="s"/>
      <c r="T700" s="227" t="s"/>
      <c r="U700" s="228" t="s">
        <v>3249</v>
      </c>
      <c r="V700" s="228" t="s"/>
      <c r="W700" s="228" t="s"/>
      <c r="X700" s="228" t="s"/>
      <c r="Y700" s="230" t="s">
        <v>3249</v>
      </c>
    </row>
    <row r="701" spans="1:25" s="862" ht="15" customHeight="true">
      <c r="A701" s="212" t="s"/>
      <c r="B701" s="228" t="s">
        <v>170</v>
      </c>
      <c r="C701" s="228" t="s">
        <v>830</v>
      </c>
      <c r="D701" s="228" t="s">
        <v>176</v>
      </c>
      <c r="E701" s="228" t="s"/>
      <c r="F701" s="227" t="s">
        <v>3268</v>
      </c>
      <c r="G701" s="236" t="s">
        <v>3943</v>
      </c>
      <c r="H701" s="260" t="s">
        <v>174</v>
      </c>
      <c r="I701" s="253">
        <v>2</v>
      </c>
      <c r="J701" s="228" t="s">
        <v>184</v>
      </c>
      <c r="K701" s="228" t="s"/>
      <c r="L701" s="228" t="s"/>
      <c r="M701" s="228" t="s"/>
      <c r="N701" s="228" t="s">
        <v>2480</v>
      </c>
      <c r="O701" s="228" t="s">
        <v>2041</v>
      </c>
      <c r="P701" s="227" t="s"/>
      <c r="Q701" s="222" t="s">
        <v>3270</v>
      </c>
      <c r="R701" s="228" t="s"/>
      <c r="S701" s="227" t="s"/>
      <c r="T701" s="227" t="s">
        <v>3270</v>
      </c>
      <c r="U701" s="228" t="s">
        <v>3270</v>
      </c>
      <c r="V701" s="228" t="s"/>
      <c r="W701" s="228" t="s"/>
      <c r="X701" s="228" t="s"/>
      <c r="Y701" s="230" t="s"/>
    </row>
    <row r="702" spans="1:25" s="862" ht="15" customHeight="true">
      <c r="A702" s="212" t="s"/>
      <c r="B702" s="228" t="s">
        <v>170</v>
      </c>
      <c r="C702" s="228" t="s">
        <v>830</v>
      </c>
      <c r="D702" s="228" t="s">
        <v>176</v>
      </c>
      <c r="E702" s="228" t="s"/>
      <c r="F702" s="227" t="s">
        <v>3259</v>
      </c>
      <c r="G702" s="236" t="s">
        <v>3944</v>
      </c>
      <c r="H702" s="260" t="s">
        <v>174</v>
      </c>
      <c r="I702" s="253">
        <v>2</v>
      </c>
      <c r="J702" s="228" t="s">
        <v>184</v>
      </c>
      <c r="K702" s="228" t="s"/>
      <c r="L702" s="228" t="s"/>
      <c r="M702" s="228" t="s"/>
      <c r="N702" s="228" t="s">
        <v>2480</v>
      </c>
      <c r="O702" s="228" t="s">
        <v>2041</v>
      </c>
      <c r="P702" s="227" t="s"/>
      <c r="Q702" s="222" t="s">
        <v>3261</v>
      </c>
      <c r="R702" s="228" t="s"/>
      <c r="S702" s="227" t="s"/>
      <c r="T702" s="227" t="s">
        <v>3261</v>
      </c>
      <c r="U702" s="228" t="s">
        <v>3261</v>
      </c>
      <c r="V702" s="228" t="s"/>
      <c r="W702" s="228" t="s"/>
      <c r="X702" s="228" t="s"/>
      <c r="Y702" s="230" t="s"/>
    </row>
    <row r="703" spans="1:25" s="862" ht="15" customHeight="true">
      <c r="A703" s="212" t="s"/>
      <c r="B703" s="228" t="s">
        <v>170</v>
      </c>
      <c r="C703" s="228" t="s">
        <v>830</v>
      </c>
      <c r="D703" s="228" t="s">
        <v>176</v>
      </c>
      <c r="E703" s="228" t="s"/>
      <c r="F703" s="227" t="s">
        <v>3277</v>
      </c>
      <c r="G703" s="236" t="s">
        <v>3945</v>
      </c>
      <c r="H703" s="260" t="s">
        <v>174</v>
      </c>
      <c r="I703" s="253">
        <v>2</v>
      </c>
      <c r="J703" s="228" t="s">
        <v>184</v>
      </c>
      <c r="K703" s="228" t="s"/>
      <c r="L703" s="228" t="s"/>
      <c r="M703" s="228" t="s"/>
      <c r="N703" s="228" t="s">
        <v>2480</v>
      </c>
      <c r="O703" s="228" t="s">
        <v>2041</v>
      </c>
      <c r="P703" s="227" t="s"/>
      <c r="Q703" s="222" t="s">
        <v>3279</v>
      </c>
      <c r="R703" s="228" t="s"/>
      <c r="S703" s="227" t="s"/>
      <c r="T703" s="227" t="s">
        <v>3279</v>
      </c>
      <c r="U703" s="228" t="s">
        <v>3279</v>
      </c>
      <c r="V703" s="228" t="s"/>
      <c r="W703" s="228" t="s"/>
      <c r="X703" s="228" t="s"/>
      <c r="Y703" s="230" t="s"/>
    </row>
    <row r="704" spans="1:25" s="862" ht="15" customHeight="true">
      <c r="A704" s="212" t="s"/>
      <c r="B704" s="228" t="s">
        <v>170</v>
      </c>
      <c r="C704" s="228" t="s">
        <v>830</v>
      </c>
      <c r="D704" s="228" t="s">
        <v>176</v>
      </c>
      <c r="E704" s="228" t="s"/>
      <c r="F704" s="227" t="s">
        <v>3283</v>
      </c>
      <c r="G704" s="236" t="s">
        <v>3946</v>
      </c>
      <c r="H704" s="260" t="s">
        <v>174</v>
      </c>
      <c r="I704" s="253">
        <v>2</v>
      </c>
      <c r="J704" s="228" t="s">
        <v>184</v>
      </c>
      <c r="K704" s="228" t="s"/>
      <c r="L704" s="228" t="s"/>
      <c r="M704" s="228" t="s"/>
      <c r="N704" s="228" t="s">
        <v>2480</v>
      </c>
      <c r="O704" s="228" t="s">
        <v>2041</v>
      </c>
      <c r="P704" s="227" t="s"/>
      <c r="Q704" s="222" t="s">
        <v>3285</v>
      </c>
      <c r="R704" s="228" t="s"/>
      <c r="S704" s="227" t="s"/>
      <c r="T704" s="227" t="s">
        <v>3285</v>
      </c>
      <c r="U704" s="228" t="s">
        <v>3285</v>
      </c>
      <c r="V704" s="228" t="s"/>
      <c r="W704" s="228" t="s"/>
      <c r="X704" s="228" t="s"/>
      <c r="Y704" s="230" t="s"/>
    </row>
    <row r="705" spans="1:25" s="862" ht="15" customHeight="true">
      <c r="A705" s="212" t="s"/>
      <c r="B705" s="228" t="s">
        <v>170</v>
      </c>
      <c r="C705" s="228" t="s">
        <v>830</v>
      </c>
      <c r="D705" s="228" t="s">
        <v>176</v>
      </c>
      <c r="E705" s="228" t="s"/>
      <c r="F705" s="227" t="s">
        <v>3286</v>
      </c>
      <c r="G705" s="236" t="s">
        <v>3947</v>
      </c>
      <c r="H705" s="260" t="s">
        <v>174</v>
      </c>
      <c r="I705" s="253">
        <v>2</v>
      </c>
      <c r="J705" s="228" t="s">
        <v>184</v>
      </c>
      <c r="K705" s="228" t="s"/>
      <c r="L705" s="228" t="s"/>
      <c r="M705" s="228" t="s"/>
      <c r="N705" s="228" t="s">
        <v>2480</v>
      </c>
      <c r="O705" s="228" t="s">
        <v>2041</v>
      </c>
      <c r="P705" s="227" t="s"/>
      <c r="Q705" s="222" t="s">
        <v>3288</v>
      </c>
      <c r="R705" s="228" t="s"/>
      <c r="S705" s="227" t="s"/>
      <c r="T705" s="227" t="s">
        <v>3288</v>
      </c>
      <c r="U705" s="228" t="s">
        <v>3288</v>
      </c>
      <c r="V705" s="228" t="s"/>
      <c r="W705" s="228" t="s"/>
      <c r="X705" s="228" t="s"/>
      <c r="Y705" s="230" t="s"/>
    </row>
    <row r="706" spans="1:25" s="862" ht="15" customHeight="true">
      <c r="A706" s="212" t="s"/>
      <c r="B706" s="228" t="s">
        <v>170</v>
      </c>
      <c r="C706" s="228" t="s">
        <v>830</v>
      </c>
      <c r="D706" s="228" t="s">
        <v>176</v>
      </c>
      <c r="E706" s="228" t="s"/>
      <c r="F706" s="227" t="s">
        <v>3292</v>
      </c>
      <c r="G706" s="236" t="s">
        <v>3948</v>
      </c>
      <c r="H706" s="260" t="s">
        <v>174</v>
      </c>
      <c r="I706" s="253">
        <v>2</v>
      </c>
      <c r="J706" s="228" t="s">
        <v>184</v>
      </c>
      <c r="K706" s="228" t="s"/>
      <c r="L706" s="228" t="s"/>
      <c r="M706" s="228" t="s"/>
      <c r="N706" s="228" t="s">
        <v>2480</v>
      </c>
      <c r="O706" s="228" t="s">
        <v>2041</v>
      </c>
      <c r="P706" s="227" t="s"/>
      <c r="Q706" s="222" t="s">
        <v>3294</v>
      </c>
      <c r="R706" s="228" t="s"/>
      <c r="S706" s="227" t="s"/>
      <c r="T706" s="227" t="s">
        <v>3294</v>
      </c>
      <c r="U706" s="228" t="s">
        <v>3294</v>
      </c>
      <c r="V706" s="228" t="s"/>
      <c r="W706" s="228" t="s"/>
      <c r="X706" s="228" t="s"/>
      <c r="Y706" s="230" t="s"/>
    </row>
    <row r="707" spans="1:25" s="862" ht="15" customHeight="true">
      <c r="A707" s="212" t="s"/>
      <c r="B707" s="228" t="s">
        <v>170</v>
      </c>
      <c r="C707" s="228" t="s">
        <v>830</v>
      </c>
      <c r="D707" s="228" t="s">
        <v>176</v>
      </c>
      <c r="E707" s="228" t="s"/>
      <c r="F707" s="227" t="s">
        <v>3295</v>
      </c>
      <c r="G707" s="236" t="s">
        <v>3949</v>
      </c>
      <c r="H707" s="260" t="s">
        <v>174</v>
      </c>
      <c r="I707" s="253">
        <v>2</v>
      </c>
      <c r="J707" s="228" t="s">
        <v>184</v>
      </c>
      <c r="K707" s="228" t="s"/>
      <c r="L707" s="228" t="s"/>
      <c r="M707" s="228" t="s"/>
      <c r="N707" s="228" t="s">
        <v>2480</v>
      </c>
      <c r="O707" s="228" t="s">
        <v>2041</v>
      </c>
      <c r="P707" s="227" t="s"/>
      <c r="Q707" s="222" t="s">
        <v>3297</v>
      </c>
      <c r="R707" s="228" t="s"/>
      <c r="S707" s="227" t="s"/>
      <c r="T707" s="227" t="s">
        <v>3297</v>
      </c>
      <c r="U707" s="228" t="s">
        <v>3297</v>
      </c>
      <c r="V707" s="228" t="s"/>
      <c r="W707" s="228" t="s"/>
      <c r="X707" s="228" t="s"/>
      <c r="Y707" s="230" t="s"/>
    </row>
    <row r="708" spans="1:25" s="862" ht="15" customHeight="true">
      <c r="A708" s="212" t="s"/>
      <c r="B708" s="228" t="s">
        <v>170</v>
      </c>
      <c r="C708" s="228" t="s">
        <v>830</v>
      </c>
      <c r="D708" s="228" t="s">
        <v>176</v>
      </c>
      <c r="E708" s="228" t="s"/>
      <c r="F708" s="227" t="s">
        <v>3298</v>
      </c>
      <c r="G708" s="236" t="s">
        <v>3950</v>
      </c>
      <c r="H708" s="260" t="s">
        <v>174</v>
      </c>
      <c r="I708" s="253">
        <v>2</v>
      </c>
      <c r="J708" s="228" t="s">
        <v>184</v>
      </c>
      <c r="K708" s="228" t="s"/>
      <c r="L708" s="228" t="s"/>
      <c r="M708" s="228" t="s"/>
      <c r="N708" s="228" t="s">
        <v>2480</v>
      </c>
      <c r="O708" s="228" t="s">
        <v>2041</v>
      </c>
      <c r="P708" s="227" t="s"/>
      <c r="Q708" s="222" t="s">
        <v>3300</v>
      </c>
      <c r="R708" s="228" t="s"/>
      <c r="S708" s="227" t="s"/>
      <c r="T708" s="227" t="s">
        <v>3300</v>
      </c>
      <c r="U708" s="228" t="s">
        <v>3300</v>
      </c>
      <c r="V708" s="228" t="s"/>
      <c r="W708" s="228" t="s"/>
      <c r="X708" s="228" t="s"/>
      <c r="Y708" s="230" t="s"/>
    </row>
    <row r="709" spans="1:25" s="862" ht="15" customHeight="true">
      <c r="A709" s="212" t="s"/>
      <c r="B709" s="228" t="s">
        <v>170</v>
      </c>
      <c r="C709" s="228" t="s">
        <v>830</v>
      </c>
      <c r="D709" s="228" t="s">
        <v>176</v>
      </c>
      <c r="E709" s="228" t="s"/>
      <c r="F709" s="227" t="s">
        <v>3304</v>
      </c>
      <c r="G709" s="236" t="s">
        <v>3951</v>
      </c>
      <c r="H709" s="260" t="s">
        <v>174</v>
      </c>
      <c r="I709" s="253">
        <v>2</v>
      </c>
      <c r="J709" s="228" t="s">
        <v>184</v>
      </c>
      <c r="K709" s="228" t="s"/>
      <c r="L709" s="228" t="s"/>
      <c r="M709" s="228" t="s"/>
      <c r="N709" s="228" t="s">
        <v>2480</v>
      </c>
      <c r="O709" s="228" t="s">
        <v>2041</v>
      </c>
      <c r="P709" s="227" t="s"/>
      <c r="Q709" s="222" t="s">
        <v>3306</v>
      </c>
      <c r="R709" s="228" t="s"/>
      <c r="S709" s="227" t="s"/>
      <c r="T709" s="227" t="s">
        <v>3306</v>
      </c>
      <c r="U709" s="228" t="s">
        <v>3306</v>
      </c>
      <c r="V709" s="228" t="s"/>
      <c r="W709" s="228" t="s"/>
      <c r="X709" s="228" t="s"/>
      <c r="Y709" s="230" t="s"/>
    </row>
    <row r="710" spans="1:25" s="862" ht="15" customHeight="true">
      <c r="A710" s="212" t="s"/>
      <c r="B710" s="228" t="s">
        <v>170</v>
      </c>
      <c r="C710" s="228" t="s">
        <v>830</v>
      </c>
      <c r="D710" s="228" t="s">
        <v>176</v>
      </c>
      <c r="E710" s="228" t="s"/>
      <c r="F710" s="227" t="s">
        <v>3310</v>
      </c>
      <c r="G710" s="236" t="s">
        <v>3952</v>
      </c>
      <c r="H710" s="260" t="s">
        <v>174</v>
      </c>
      <c r="I710" s="253">
        <v>2</v>
      </c>
      <c r="J710" s="228" t="s">
        <v>184</v>
      </c>
      <c r="K710" s="228" t="s"/>
      <c r="L710" s="228" t="s"/>
      <c r="M710" s="228" t="s"/>
      <c r="N710" s="228" t="s">
        <v>2480</v>
      </c>
      <c r="O710" s="228" t="s">
        <v>2041</v>
      </c>
      <c r="P710" s="227" t="s"/>
      <c r="Q710" s="222" t="s">
        <v>3312</v>
      </c>
      <c r="R710" s="228" t="s"/>
      <c r="S710" s="227" t="s"/>
      <c r="T710" s="227" t="s">
        <v>3312</v>
      </c>
      <c r="U710" s="228" t="s">
        <v>3312</v>
      </c>
      <c r="V710" s="228" t="s"/>
      <c r="W710" s="228" t="s"/>
      <c r="X710" s="228" t="s"/>
      <c r="Y710" s="230" t="s"/>
    </row>
    <row r="711" spans="1:25" s="862" ht="15" customHeight="true">
      <c r="A711" s="212" t="s"/>
      <c r="B711" s="228" t="s">
        <v>170</v>
      </c>
      <c r="C711" s="228" t="s">
        <v>830</v>
      </c>
      <c r="D711" s="228" t="s">
        <v>176</v>
      </c>
      <c r="E711" s="228" t="s"/>
      <c r="F711" s="227" t="s">
        <v>3316</v>
      </c>
      <c r="G711" s="236" t="s">
        <v>3953</v>
      </c>
      <c r="H711" s="260" t="s">
        <v>174</v>
      </c>
      <c r="I711" s="253">
        <v>2</v>
      </c>
      <c r="J711" s="228" t="s">
        <v>184</v>
      </c>
      <c r="K711" s="228" t="s"/>
      <c r="L711" s="228" t="s"/>
      <c r="M711" s="228" t="s"/>
      <c r="N711" s="228" t="s">
        <v>2480</v>
      </c>
      <c r="O711" s="228" t="s">
        <v>2041</v>
      </c>
      <c r="P711" s="227" t="s"/>
      <c r="Q711" s="222" t="s">
        <v>3318</v>
      </c>
      <c r="R711" s="228" t="s"/>
      <c r="S711" s="227" t="s"/>
      <c r="T711" s="227" t="s">
        <v>3318</v>
      </c>
      <c r="U711" s="228" t="s">
        <v>3318</v>
      </c>
      <c r="V711" s="228" t="s"/>
      <c r="W711" s="228" t="s"/>
      <c r="X711" s="228" t="s"/>
      <c r="Y711" s="230" t="s"/>
    </row>
    <row r="712" spans="1:25" s="862" ht="15" customHeight="true">
      <c r="A712" s="212" t="s"/>
      <c r="B712" s="228" t="s">
        <v>170</v>
      </c>
      <c r="C712" s="228" t="s">
        <v>830</v>
      </c>
      <c r="D712" s="228" t="s">
        <v>176</v>
      </c>
      <c r="E712" s="228" t="s"/>
      <c r="F712" s="227" t="s">
        <v>3319</v>
      </c>
      <c r="G712" s="236" t="s">
        <v>3954</v>
      </c>
      <c r="H712" s="260" t="s">
        <v>174</v>
      </c>
      <c r="I712" s="253">
        <v>2</v>
      </c>
      <c r="J712" s="228" t="s">
        <v>184</v>
      </c>
      <c r="K712" s="228" t="s"/>
      <c r="L712" s="228" t="s"/>
      <c r="M712" s="228" t="s"/>
      <c r="N712" s="228" t="s">
        <v>2480</v>
      </c>
      <c r="O712" s="228" t="s">
        <v>2041</v>
      </c>
      <c r="P712" s="227" t="s"/>
      <c r="Q712" s="222" t="s">
        <v>3321</v>
      </c>
      <c r="R712" s="228" t="s"/>
      <c r="S712" s="227" t="s"/>
      <c r="T712" s="227" t="s">
        <v>3321</v>
      </c>
      <c r="U712" s="228" t="s">
        <v>3321</v>
      </c>
      <c r="V712" s="228" t="s"/>
      <c r="W712" s="228" t="s"/>
      <c r="X712" s="228" t="s"/>
      <c r="Y712" s="230" t="s"/>
    </row>
    <row r="713" spans="1:25" s="862" ht="15" customHeight="true">
      <c r="A713" s="212" t="s"/>
      <c r="B713" s="228" t="s">
        <v>170</v>
      </c>
      <c r="C713" s="228" t="s">
        <v>830</v>
      </c>
      <c r="D713" s="228" t="s">
        <v>176</v>
      </c>
      <c r="E713" s="228" t="s"/>
      <c r="F713" s="227" t="s">
        <v>3322</v>
      </c>
      <c r="G713" s="236" t="s">
        <v>3955</v>
      </c>
      <c r="H713" s="260" t="s">
        <v>174</v>
      </c>
      <c r="I713" s="253">
        <v>2</v>
      </c>
      <c r="J713" s="228" t="s">
        <v>184</v>
      </c>
      <c r="K713" s="228" t="s"/>
      <c r="L713" s="228" t="s"/>
      <c r="M713" s="228" t="s"/>
      <c r="N713" s="228" t="s">
        <v>2480</v>
      </c>
      <c r="O713" s="228" t="s">
        <v>2041</v>
      </c>
      <c r="P713" s="227" t="s"/>
      <c r="Q713" s="222" t="s">
        <v>3324</v>
      </c>
      <c r="R713" s="228" t="s"/>
      <c r="S713" s="227" t="s"/>
      <c r="T713" s="227" t="s">
        <v>3324</v>
      </c>
      <c r="U713" s="228" t="s">
        <v>3324</v>
      </c>
      <c r="V713" s="228" t="s"/>
      <c r="W713" s="228" t="s"/>
      <c r="X713" s="228" t="s"/>
      <c r="Y713" s="230" t="s"/>
    </row>
    <row r="714" spans="1:25" s="862" ht="15" customHeight="true">
      <c r="A714" s="212" t="s"/>
      <c r="B714" s="228" t="s">
        <v>170</v>
      </c>
      <c r="C714" s="228" t="s">
        <v>830</v>
      </c>
      <c r="D714" s="228" t="s">
        <v>176</v>
      </c>
      <c r="E714" s="228" t="s"/>
      <c r="F714" s="227" t="s">
        <v>3325</v>
      </c>
      <c r="G714" s="236" t="s">
        <v>3956</v>
      </c>
      <c r="H714" s="260" t="s">
        <v>174</v>
      </c>
      <c r="I714" s="253">
        <v>2</v>
      </c>
      <c r="J714" s="228" t="s">
        <v>184</v>
      </c>
      <c r="K714" s="228" t="s"/>
      <c r="L714" s="228" t="s"/>
      <c r="M714" s="228" t="s"/>
      <c r="N714" s="228" t="s">
        <v>2480</v>
      </c>
      <c r="O714" s="228" t="s">
        <v>2041</v>
      </c>
      <c r="P714" s="227" t="s"/>
      <c r="Q714" s="222" t="s">
        <v>3327</v>
      </c>
      <c r="R714" s="228" t="s"/>
      <c r="S714" s="227" t="s"/>
      <c r="T714" s="227" t="s">
        <v>3327</v>
      </c>
      <c r="U714" s="228" t="s">
        <v>3327</v>
      </c>
      <c r="V714" s="228" t="s"/>
      <c r="W714" s="228" t="s"/>
      <c r="X714" s="228" t="s"/>
      <c r="Y714" s="230" t="s"/>
    </row>
    <row r="715" spans="1:25" s="862" ht="15" customHeight="true">
      <c r="A715" s="212" t="s"/>
      <c r="B715" s="228" t="s">
        <v>170</v>
      </c>
      <c r="C715" s="228" t="s">
        <v>830</v>
      </c>
      <c r="D715" s="228" t="s">
        <v>176</v>
      </c>
      <c r="E715" s="228" t="s"/>
      <c r="F715" s="227" t="s">
        <v>3331</v>
      </c>
      <c r="G715" s="236" t="s">
        <v>3957</v>
      </c>
      <c r="H715" s="260" t="s">
        <v>174</v>
      </c>
      <c r="I715" s="253">
        <v>2</v>
      </c>
      <c r="J715" s="228" t="s">
        <v>184</v>
      </c>
      <c r="K715" s="228" t="s"/>
      <c r="L715" s="228" t="s"/>
      <c r="M715" s="228" t="s"/>
      <c r="N715" s="228" t="s">
        <v>2480</v>
      </c>
      <c r="O715" s="228" t="s">
        <v>2041</v>
      </c>
      <c r="P715" s="227" t="s"/>
      <c r="Q715" s="222" t="s">
        <v>3333</v>
      </c>
      <c r="R715" s="228" t="s"/>
      <c r="S715" s="227" t="s"/>
      <c r="T715" s="227" t="s">
        <v>3333</v>
      </c>
      <c r="U715" s="228" t="s">
        <v>3333</v>
      </c>
      <c r="V715" s="228" t="s"/>
      <c r="W715" s="228" t="s"/>
      <c r="X715" s="228" t="s"/>
      <c r="Y715" s="230" t="s"/>
    </row>
    <row r="716" spans="1:25" s="862" ht="15" customHeight="true">
      <c r="A716" s="212" t="s">
        <v>3860</v>
      </c>
      <c r="B716" s="228" t="s">
        <v>170</v>
      </c>
      <c r="C716" s="228" t="s">
        <v>830</v>
      </c>
      <c r="D716" s="228" t="s">
        <v>176</v>
      </c>
      <c r="E716" s="228" t="s"/>
      <c r="F716" s="229" t="s">
        <v>3367</v>
      </c>
      <c r="G716" s="236" t="s">
        <v>3958</v>
      </c>
      <c r="H716" s="253" t="s"/>
      <c r="I716" s="253" t="s"/>
      <c r="J716" s="228" t="s"/>
      <c r="K716" s="228" t="s"/>
      <c r="L716" s="228" t="s"/>
      <c r="M716" s="228" t="s"/>
      <c r="N716" s="228" t="s"/>
      <c r="O716" s="228" t="s"/>
      <c r="P716" s="228" t="s"/>
      <c r="Q716" s="253" t="s">
        <v>3369</v>
      </c>
      <c r="R716" s="228" t="s"/>
      <c r="S716" s="227" t="s"/>
      <c r="T716" s="227" t="s"/>
      <c r="U716" s="228" t="s">
        <v>3369</v>
      </c>
      <c r="V716" s="228" t="s"/>
      <c r="W716" s="228" t="s"/>
      <c r="X716" s="228" t="s"/>
      <c r="Y716" s="230" t="s">
        <v>3369</v>
      </c>
    </row>
    <row r="717" spans="1:25" s="862" ht="15" customHeight="true">
      <c r="A717" s="212" t="s">
        <v>3860</v>
      </c>
      <c r="B717" s="228" t="s">
        <v>170</v>
      </c>
      <c r="C717" s="228" t="s">
        <v>830</v>
      </c>
      <c r="D717" s="228" t="s">
        <v>176</v>
      </c>
      <c r="E717" s="228" t="s"/>
      <c r="F717" s="229" t="s">
        <v>3370</v>
      </c>
      <c r="G717" s="236" t="s">
        <v>3959</v>
      </c>
      <c r="H717" s="253" t="s"/>
      <c r="I717" s="253" t="s"/>
      <c r="J717" s="228" t="s"/>
      <c r="K717" s="228" t="s"/>
      <c r="L717" s="228" t="s"/>
      <c r="M717" s="228" t="s"/>
      <c r="N717" s="228" t="s"/>
      <c r="O717" s="228" t="s"/>
      <c r="P717" s="228" t="s"/>
      <c r="Q717" s="253" t="s">
        <v>3372</v>
      </c>
      <c r="R717" s="228" t="s"/>
      <c r="S717" s="227" t="s"/>
      <c r="T717" s="227" t="s"/>
      <c r="U717" s="228" t="s">
        <v>3372</v>
      </c>
      <c r="V717" s="228" t="s"/>
      <c r="W717" s="228" t="s"/>
      <c r="X717" s="228" t="s"/>
      <c r="Y717" s="230" t="s">
        <v>3372</v>
      </c>
    </row>
    <row r="718" spans="1:25" s="862" ht="15" customHeight="true">
      <c r="A718" s="212" t="s">
        <v>3860</v>
      </c>
      <c r="B718" s="228" t="s">
        <v>170</v>
      </c>
      <c r="C718" s="228" t="s">
        <v>830</v>
      </c>
      <c r="D718" s="228" t="s">
        <v>176</v>
      </c>
      <c r="E718" s="228" t="s"/>
      <c r="F718" s="229" t="s">
        <v>3373</v>
      </c>
      <c r="G718" s="236" t="s">
        <v>3960</v>
      </c>
      <c r="H718" s="253" t="s"/>
      <c r="I718" s="253" t="s"/>
      <c r="J718" s="228" t="s"/>
      <c r="K718" s="228" t="s"/>
      <c r="L718" s="228" t="s"/>
      <c r="M718" s="228" t="s"/>
      <c r="N718" s="228" t="s"/>
      <c r="O718" s="228" t="s"/>
      <c r="P718" s="228" t="s"/>
      <c r="Q718" s="253" t="s">
        <v>3375</v>
      </c>
      <c r="R718" s="228" t="s"/>
      <c r="S718" s="227" t="s"/>
      <c r="T718" s="227" t="s"/>
      <c r="U718" s="228" t="s">
        <v>3375</v>
      </c>
      <c r="V718" s="228" t="s"/>
      <c r="W718" s="228" t="s"/>
      <c r="X718" s="228" t="s"/>
      <c r="Y718" s="230" t="s">
        <v>3375</v>
      </c>
    </row>
    <row r="719" spans="1:25" s="862" ht="15" customHeight="true">
      <c r="A719" s="212" t="s">
        <v>3860</v>
      </c>
      <c r="B719" s="228" t="s">
        <v>170</v>
      </c>
      <c r="C719" s="228" t="s">
        <v>830</v>
      </c>
      <c r="D719" s="228" t="s">
        <v>176</v>
      </c>
      <c r="E719" s="228" t="s"/>
      <c r="F719" s="229" t="s">
        <v>3382</v>
      </c>
      <c r="G719" s="236" t="s">
        <v>3961</v>
      </c>
      <c r="H719" s="253" t="s"/>
      <c r="I719" s="253" t="s"/>
      <c r="J719" s="228" t="s"/>
      <c r="K719" s="228" t="s"/>
      <c r="L719" s="228" t="s"/>
      <c r="M719" s="228" t="s"/>
      <c r="N719" s="228" t="s"/>
      <c r="O719" s="228" t="s"/>
      <c r="P719" s="228" t="s"/>
      <c r="Q719" s="253" t="s">
        <v>3384</v>
      </c>
      <c r="R719" s="228" t="s"/>
      <c r="S719" s="227" t="s"/>
      <c r="T719" s="227" t="s"/>
      <c r="U719" s="228" t="s">
        <v>3384</v>
      </c>
      <c r="V719" s="228" t="s"/>
      <c r="W719" s="228" t="s"/>
      <c r="X719" s="228" t="s"/>
      <c r="Y719" s="230" t="s">
        <v>3384</v>
      </c>
    </row>
    <row r="720" spans="1:25" s="862" ht="15" customHeight="true">
      <c r="A720" s="212" t="s">
        <v>3860</v>
      </c>
      <c r="B720" s="228" t="s">
        <v>170</v>
      </c>
      <c r="C720" s="228" t="s">
        <v>830</v>
      </c>
      <c r="D720" s="228" t="s">
        <v>176</v>
      </c>
      <c r="E720" s="228" t="s"/>
      <c r="F720" s="229" t="s">
        <v>3406</v>
      </c>
      <c r="G720" s="236" t="s">
        <v>3962</v>
      </c>
      <c r="H720" s="253" t="s"/>
      <c r="I720" s="253" t="s"/>
      <c r="J720" s="228" t="s"/>
      <c r="K720" s="228" t="s"/>
      <c r="L720" s="228" t="s"/>
      <c r="M720" s="228" t="s"/>
      <c r="N720" s="228" t="s"/>
      <c r="O720" s="228" t="s"/>
      <c r="P720" s="228" t="s"/>
      <c r="Q720" s="253" t="s">
        <v>3408</v>
      </c>
      <c r="R720" s="228" t="s"/>
      <c r="S720" s="227" t="s"/>
      <c r="T720" s="227" t="s"/>
      <c r="U720" s="228" t="s">
        <v>3408</v>
      </c>
      <c r="V720" s="228" t="s"/>
      <c r="W720" s="228" t="s"/>
      <c r="X720" s="228" t="s"/>
      <c r="Y720" s="230" t="s">
        <v>3408</v>
      </c>
    </row>
    <row r="721" spans="1:25" s="862" ht="15" customHeight="true">
      <c r="A721" s="212" t="s">
        <v>3860</v>
      </c>
      <c r="B721" s="228" t="s">
        <v>170</v>
      </c>
      <c r="C721" s="228" t="s">
        <v>830</v>
      </c>
      <c r="D721" s="228" t="s">
        <v>176</v>
      </c>
      <c r="E721" s="228" t="s"/>
      <c r="F721" s="229" t="s">
        <v>3424</v>
      </c>
      <c r="G721" s="236" t="s">
        <v>3963</v>
      </c>
      <c r="H721" s="253" t="s"/>
      <c r="I721" s="253" t="s"/>
      <c r="J721" s="228" t="s"/>
      <c r="K721" s="228" t="s"/>
      <c r="L721" s="228" t="s"/>
      <c r="M721" s="228" t="s"/>
      <c r="N721" s="228" t="s"/>
      <c r="O721" s="228" t="s"/>
      <c r="P721" s="228" t="s"/>
      <c r="Q721" s="253" t="s">
        <v>3426</v>
      </c>
      <c r="R721" s="228" t="s"/>
      <c r="S721" s="227" t="s"/>
      <c r="T721" s="227" t="s"/>
      <c r="U721" s="228" t="s">
        <v>3426</v>
      </c>
      <c r="V721" s="228" t="s"/>
      <c r="W721" s="228" t="s"/>
      <c r="X721" s="228" t="s"/>
      <c r="Y721" s="230" t="s">
        <v>3426</v>
      </c>
    </row>
    <row r="722" spans="1:25" s="862" ht="15" customHeight="true">
      <c r="A722" s="212" t="s">
        <v>3860</v>
      </c>
      <c r="B722" s="228" t="s">
        <v>170</v>
      </c>
      <c r="C722" s="228" t="s">
        <v>830</v>
      </c>
      <c r="D722" s="228" t="s">
        <v>176</v>
      </c>
      <c r="E722" s="228" t="s"/>
      <c r="F722" s="229" t="s">
        <v>3442</v>
      </c>
      <c r="G722" s="236" t="s">
        <v>3964</v>
      </c>
      <c r="H722" s="253" t="s"/>
      <c r="I722" s="253" t="s"/>
      <c r="J722" s="228" t="s"/>
      <c r="K722" s="228" t="s"/>
      <c r="L722" s="228" t="s"/>
      <c r="M722" s="228" t="s"/>
      <c r="N722" s="228" t="s"/>
      <c r="O722" s="228" t="s"/>
      <c r="P722" s="228" t="s"/>
      <c r="Q722" s="253" t="s">
        <v>3444</v>
      </c>
      <c r="R722" s="228" t="s"/>
      <c r="S722" s="227" t="s"/>
      <c r="T722" s="227" t="s"/>
      <c r="U722" s="228" t="s">
        <v>3444</v>
      </c>
      <c r="V722" s="228" t="s"/>
      <c r="W722" s="228" t="s"/>
      <c r="X722" s="228" t="s"/>
      <c r="Y722" s="230" t="s">
        <v>3444</v>
      </c>
    </row>
    <row r="723" spans="1:25" s="862" ht="15" customHeight="true">
      <c r="A723" s="212" t="s">
        <v>3860</v>
      </c>
      <c r="B723" s="228" t="s">
        <v>170</v>
      </c>
      <c r="C723" s="228" t="s">
        <v>830</v>
      </c>
      <c r="D723" s="228" t="s">
        <v>176</v>
      </c>
      <c r="E723" s="228" t="s"/>
      <c r="F723" s="229" t="s">
        <v>3448</v>
      </c>
      <c r="G723" s="236" t="s">
        <v>3965</v>
      </c>
      <c r="H723" s="253" t="s"/>
      <c r="I723" s="253" t="s"/>
      <c r="J723" s="228" t="s"/>
      <c r="K723" s="228" t="s"/>
      <c r="L723" s="228" t="s"/>
      <c r="M723" s="228" t="s"/>
      <c r="N723" s="228" t="s"/>
      <c r="O723" s="228" t="s"/>
      <c r="P723" s="228" t="s"/>
      <c r="Q723" s="253" t="s">
        <v>3450</v>
      </c>
      <c r="R723" s="228" t="s"/>
      <c r="S723" s="227" t="s"/>
      <c r="T723" s="227" t="s"/>
      <c r="U723" s="228" t="s">
        <v>3450</v>
      </c>
      <c r="V723" s="228" t="s"/>
      <c r="W723" s="228" t="s"/>
      <c r="X723" s="228" t="s"/>
      <c r="Y723" s="230" t="s">
        <v>3450</v>
      </c>
    </row>
    <row r="724" spans="1:25" s="862" ht="15" customHeight="true">
      <c r="A724" s="212" t="s">
        <v>3860</v>
      </c>
      <c r="B724" s="228" t="s">
        <v>170</v>
      </c>
      <c r="C724" s="228" t="s">
        <v>830</v>
      </c>
      <c r="D724" s="228" t="s">
        <v>176</v>
      </c>
      <c r="E724" s="228" t="s"/>
      <c r="F724" s="229" t="s">
        <v>3454</v>
      </c>
      <c r="G724" s="236" t="s">
        <v>3966</v>
      </c>
      <c r="H724" s="253" t="s"/>
      <c r="I724" s="253" t="s"/>
      <c r="J724" s="228" t="s"/>
      <c r="K724" s="228" t="s"/>
      <c r="L724" s="228" t="s"/>
      <c r="M724" s="228" t="s"/>
      <c r="N724" s="228" t="s"/>
      <c r="O724" s="228" t="s"/>
      <c r="P724" s="228" t="s"/>
      <c r="Q724" s="253" t="s">
        <v>3456</v>
      </c>
      <c r="R724" s="228" t="s"/>
      <c r="S724" s="227" t="s"/>
      <c r="T724" s="227" t="s"/>
      <c r="U724" s="228" t="s">
        <v>3456</v>
      </c>
      <c r="V724" s="228" t="s"/>
      <c r="W724" s="228" t="s"/>
      <c r="X724" s="228" t="s"/>
      <c r="Y724" s="230" t="s">
        <v>3456</v>
      </c>
    </row>
    <row r="725" spans="1:25" s="862" ht="15" customHeight="true">
      <c r="A725" s="212" t="s">
        <v>3860</v>
      </c>
      <c r="B725" s="228" t="s">
        <v>170</v>
      </c>
      <c r="C725" s="228" t="s">
        <v>830</v>
      </c>
      <c r="D725" s="228" t="s">
        <v>176</v>
      </c>
      <c r="E725" s="228" t="s"/>
      <c r="F725" s="229" t="s">
        <v>3478</v>
      </c>
      <c r="G725" s="236" t="s">
        <v>3967</v>
      </c>
      <c r="H725" s="253" t="s"/>
      <c r="I725" s="253" t="s"/>
      <c r="J725" s="228" t="s"/>
      <c r="K725" s="228" t="s"/>
      <c r="L725" s="228" t="s"/>
      <c r="M725" s="228" t="s"/>
      <c r="N725" s="228" t="s"/>
      <c r="O725" s="228" t="s"/>
      <c r="P725" s="228" t="s"/>
      <c r="Q725" s="253" t="s">
        <v>3480</v>
      </c>
      <c r="R725" s="228" t="s"/>
      <c r="S725" s="227" t="s"/>
      <c r="T725" s="227" t="s"/>
      <c r="U725" s="228" t="s">
        <v>3480</v>
      </c>
      <c r="V725" s="228" t="s"/>
      <c r="W725" s="228" t="s"/>
      <c r="X725" s="228" t="s"/>
      <c r="Y725" s="230" t="s">
        <v>3480</v>
      </c>
    </row>
    <row r="726" spans="1:25" s="862" ht="15" customHeight="true">
      <c r="A726" s="212" t="s"/>
      <c r="B726" s="228" t="s">
        <v>170</v>
      </c>
      <c r="C726" s="228" t="s">
        <v>830</v>
      </c>
      <c r="D726" s="228" t="s">
        <v>176</v>
      </c>
      <c r="E726" s="228" t="s"/>
      <c r="F726" s="227" t="s">
        <v>3532</v>
      </c>
      <c r="G726" s="229" t="s">
        <v>3968</v>
      </c>
      <c r="H726" s="260" t="s">
        <v>174</v>
      </c>
      <c r="I726" s="253">
        <v>2</v>
      </c>
      <c r="J726" s="228" t="s">
        <v>184</v>
      </c>
      <c r="K726" s="228" t="s"/>
      <c r="L726" s="228" t="s"/>
      <c r="M726" s="228" t="s"/>
      <c r="N726" s="228" t="s">
        <v>2480</v>
      </c>
      <c r="O726" s="228" t="s">
        <v>2041</v>
      </c>
      <c r="P726" s="227" t="s"/>
      <c r="Q726" s="222" t="s">
        <v>3534</v>
      </c>
      <c r="R726" s="228" t="s"/>
      <c r="S726" s="227" t="s"/>
      <c r="T726" s="227" t="s">
        <v>3534</v>
      </c>
      <c r="U726" s="228" t="s">
        <v>3534</v>
      </c>
      <c r="V726" s="228" t="s"/>
      <c r="W726" s="228" t="s"/>
      <c r="X726" s="228" t="s"/>
      <c r="Y726" s="230" t="s"/>
    </row>
    <row r="727" spans="1:25" s="862" ht="15" customHeight="true">
      <c r="A727" s="212" t="s"/>
      <c r="B727" s="228" t="s">
        <v>170</v>
      </c>
      <c r="C727" s="228" t="s">
        <v>830</v>
      </c>
      <c r="D727" s="228" t="s">
        <v>176</v>
      </c>
      <c r="E727" s="228" t="s"/>
      <c r="F727" s="227" t="s">
        <v>3535</v>
      </c>
      <c r="G727" s="236" t="s">
        <v>3969</v>
      </c>
      <c r="H727" s="260" t="s">
        <v>174</v>
      </c>
      <c r="I727" s="253">
        <v>2</v>
      </c>
      <c r="J727" s="228" t="s">
        <v>184</v>
      </c>
      <c r="K727" s="228" t="s"/>
      <c r="L727" s="228" t="s"/>
      <c r="M727" s="228" t="s"/>
      <c r="N727" s="228" t="s">
        <v>2480</v>
      </c>
      <c r="O727" s="228" t="s">
        <v>2041</v>
      </c>
      <c r="P727" s="227" t="s"/>
      <c r="Q727" s="222" t="s">
        <v>3537</v>
      </c>
      <c r="R727" s="228" t="s"/>
      <c r="S727" s="227" t="s"/>
      <c r="T727" s="227" t="s">
        <v>3537</v>
      </c>
      <c r="U727" s="228" t="s">
        <v>3537</v>
      </c>
      <c r="V727" s="228" t="s"/>
      <c r="W727" s="228" t="s"/>
      <c r="X727" s="228" t="s"/>
      <c r="Y727" s="230" t="s"/>
    </row>
    <row r="728" spans="1:25" s="862" ht="15" customHeight="true">
      <c r="A728" s="212" t="s"/>
      <c r="B728" s="228" t="s">
        <v>170</v>
      </c>
      <c r="C728" s="228" t="s">
        <v>830</v>
      </c>
      <c r="D728" s="228" t="s">
        <v>176</v>
      </c>
      <c r="E728" s="228" t="s"/>
      <c r="F728" s="227" t="s">
        <v>3541</v>
      </c>
      <c r="G728" s="236" t="s">
        <v>3970</v>
      </c>
      <c r="H728" s="260" t="s">
        <v>174</v>
      </c>
      <c r="I728" s="253">
        <v>2</v>
      </c>
      <c r="J728" s="228" t="s">
        <v>184</v>
      </c>
      <c r="K728" s="228" t="s"/>
      <c r="L728" s="228" t="s"/>
      <c r="M728" s="228" t="s"/>
      <c r="N728" s="228" t="s">
        <v>2480</v>
      </c>
      <c r="O728" s="228" t="s">
        <v>2041</v>
      </c>
      <c r="P728" s="227" t="s"/>
      <c r="Q728" s="222" t="s">
        <v>3543</v>
      </c>
      <c r="R728" s="228" t="s"/>
      <c r="S728" s="227" t="s"/>
      <c r="T728" s="227" t="s">
        <v>3543</v>
      </c>
      <c r="U728" s="228" t="s">
        <v>3543</v>
      </c>
      <c r="V728" s="228" t="s"/>
      <c r="W728" s="228" t="s"/>
      <c r="X728" s="228" t="s"/>
      <c r="Y728" s="230" t="s"/>
    </row>
    <row r="729" spans="1:25" s="862" ht="15" customHeight="true">
      <c r="A729" s="212" t="s"/>
      <c r="B729" s="228" t="s">
        <v>170</v>
      </c>
      <c r="C729" s="228" t="s">
        <v>830</v>
      </c>
      <c r="D729" s="228" t="s">
        <v>176</v>
      </c>
      <c r="E729" s="228" t="s"/>
      <c r="F729" s="227" t="s">
        <v>3544</v>
      </c>
      <c r="G729" s="236" t="s">
        <v>3971</v>
      </c>
      <c r="H729" s="260" t="s">
        <v>174</v>
      </c>
      <c r="I729" s="253">
        <v>2</v>
      </c>
      <c r="J729" s="228" t="s">
        <v>184</v>
      </c>
      <c r="K729" s="228" t="s"/>
      <c r="L729" s="228" t="s"/>
      <c r="M729" s="228" t="s"/>
      <c r="N729" s="228" t="s">
        <v>2480</v>
      </c>
      <c r="O729" s="228" t="s">
        <v>2041</v>
      </c>
      <c r="P729" s="227" t="s"/>
      <c r="Q729" s="222" t="s">
        <v>3546</v>
      </c>
      <c r="R729" s="228" t="s"/>
      <c r="S729" s="227" t="s"/>
      <c r="T729" s="227" t="s">
        <v>3546</v>
      </c>
      <c r="U729" s="228" t="s">
        <v>3546</v>
      </c>
      <c r="V729" s="228" t="s"/>
      <c r="W729" s="228" t="s"/>
      <c r="X729" s="228" t="s"/>
      <c r="Y729" s="230" t="s"/>
    </row>
    <row r="730" spans="1:25" s="862" ht="15" customHeight="true">
      <c r="A730" s="212" t="s"/>
      <c r="B730" s="228" t="s">
        <v>170</v>
      </c>
      <c r="C730" s="228" t="s">
        <v>830</v>
      </c>
      <c r="D730" s="228" t="s">
        <v>176</v>
      </c>
      <c r="E730" s="228" t="s"/>
      <c r="F730" s="227" t="s">
        <v>3547</v>
      </c>
      <c r="G730" s="236" t="s">
        <v>3972</v>
      </c>
      <c r="H730" s="260" t="s">
        <v>174</v>
      </c>
      <c r="I730" s="253">
        <v>2</v>
      </c>
      <c r="J730" s="228" t="s">
        <v>184</v>
      </c>
      <c r="K730" s="228" t="s"/>
      <c r="L730" s="228" t="s"/>
      <c r="M730" s="228" t="s"/>
      <c r="N730" s="228" t="s">
        <v>2480</v>
      </c>
      <c r="O730" s="228" t="s">
        <v>2041</v>
      </c>
      <c r="P730" s="227" t="s"/>
      <c r="Q730" s="222" t="s">
        <v>3549</v>
      </c>
      <c r="R730" s="228" t="s"/>
      <c r="S730" s="227" t="s"/>
      <c r="T730" s="227" t="s">
        <v>3549</v>
      </c>
      <c r="U730" s="228" t="s">
        <v>3549</v>
      </c>
      <c r="V730" s="228" t="s"/>
      <c r="W730" s="228" t="s"/>
      <c r="X730" s="228" t="s"/>
      <c r="Y730" s="230" t="s"/>
    </row>
    <row r="731" spans="1:25" s="862" ht="15" customHeight="true">
      <c r="A731" s="212" t="s"/>
      <c r="B731" s="228" t="s">
        <v>170</v>
      </c>
      <c r="C731" s="228" t="s">
        <v>830</v>
      </c>
      <c r="D731" s="228" t="s">
        <v>176</v>
      </c>
      <c r="E731" s="228" t="s"/>
      <c r="F731" s="227" t="s">
        <v>3553</v>
      </c>
      <c r="G731" s="229" t="s">
        <v>3973</v>
      </c>
      <c r="H731" s="260" t="s">
        <v>174</v>
      </c>
      <c r="I731" s="253">
        <v>2</v>
      </c>
      <c r="J731" s="228" t="s">
        <v>184</v>
      </c>
      <c r="K731" s="228" t="s"/>
      <c r="L731" s="228" t="s"/>
      <c r="M731" s="228" t="s"/>
      <c r="N731" s="228" t="s">
        <v>2480</v>
      </c>
      <c r="O731" s="228" t="s">
        <v>2041</v>
      </c>
      <c r="P731" s="227" t="s"/>
      <c r="Q731" s="222" t="s">
        <v>3555</v>
      </c>
      <c r="R731" s="228" t="s"/>
      <c r="S731" s="227" t="s"/>
      <c r="T731" s="227" t="s">
        <v>3555</v>
      </c>
      <c r="U731" s="228" t="s">
        <v>3555</v>
      </c>
      <c r="V731" s="228" t="s"/>
      <c r="W731" s="228" t="s"/>
      <c r="X731" s="228" t="s"/>
      <c r="Y731" s="230" t="s"/>
    </row>
    <row r="732" spans="1:25" s="862" ht="15" customHeight="true">
      <c r="A732" s="212" t="s"/>
      <c r="B732" s="228" t="s">
        <v>170</v>
      </c>
      <c r="C732" s="228" t="s">
        <v>830</v>
      </c>
      <c r="D732" s="228" t="s">
        <v>176</v>
      </c>
      <c r="E732" s="228" t="s"/>
      <c r="F732" s="227" t="s">
        <v>3562</v>
      </c>
      <c r="G732" s="229" t="s">
        <v>3974</v>
      </c>
      <c r="H732" s="260" t="s">
        <v>174</v>
      </c>
      <c r="I732" s="253">
        <v>2</v>
      </c>
      <c r="J732" s="228" t="s">
        <v>184</v>
      </c>
      <c r="K732" s="228" t="s"/>
      <c r="L732" s="228" t="s"/>
      <c r="M732" s="228" t="s"/>
      <c r="N732" s="228" t="s">
        <v>2480</v>
      </c>
      <c r="O732" s="228" t="s">
        <v>2041</v>
      </c>
      <c r="P732" s="227" t="s"/>
      <c r="Q732" s="222" t="s">
        <v>3564</v>
      </c>
      <c r="R732" s="228" t="s"/>
      <c r="S732" s="227" t="s"/>
      <c r="T732" s="227" t="s">
        <v>3564</v>
      </c>
      <c r="U732" s="228" t="s">
        <v>3564</v>
      </c>
      <c r="V732" s="228" t="s"/>
      <c r="W732" s="228" t="s"/>
      <c r="X732" s="228" t="s"/>
      <c r="Y732" s="230" t="s"/>
    </row>
    <row r="733" spans="1:25" s="862" ht="15" customHeight="true">
      <c r="A733" s="212" t="s"/>
      <c r="B733" s="228" t="s">
        <v>170</v>
      </c>
      <c r="C733" s="228" t="s">
        <v>830</v>
      </c>
      <c r="D733" s="228" t="s">
        <v>176</v>
      </c>
      <c r="E733" s="228" t="s"/>
      <c r="F733" s="227" t="s">
        <v>3565</v>
      </c>
      <c r="G733" s="229" t="s">
        <v>3975</v>
      </c>
      <c r="H733" s="260" t="s">
        <v>174</v>
      </c>
      <c r="I733" s="253">
        <v>2</v>
      </c>
      <c r="J733" s="228" t="s">
        <v>184</v>
      </c>
      <c r="K733" s="228" t="s"/>
      <c r="L733" s="228" t="s"/>
      <c r="M733" s="228" t="s"/>
      <c r="N733" s="228" t="s">
        <v>2480</v>
      </c>
      <c r="O733" s="228" t="s">
        <v>2041</v>
      </c>
      <c r="P733" s="227" t="s"/>
      <c r="Q733" s="222" t="s">
        <v>3567</v>
      </c>
      <c r="R733" s="228" t="s"/>
      <c r="S733" s="227" t="s"/>
      <c r="T733" s="227" t="s">
        <v>3567</v>
      </c>
      <c r="U733" s="228" t="s">
        <v>3567</v>
      </c>
      <c r="V733" s="228" t="s"/>
      <c r="W733" s="228" t="s"/>
      <c r="X733" s="228" t="s"/>
      <c r="Y733" s="230" t="s"/>
    </row>
    <row r="734" spans="1:25" s="862" ht="15" customHeight="true">
      <c r="A734" s="212" t="s"/>
      <c r="B734" s="228" t="s">
        <v>170</v>
      </c>
      <c r="C734" s="228" t="s">
        <v>830</v>
      </c>
      <c r="D734" s="228" t="s">
        <v>176</v>
      </c>
      <c r="E734" s="228" t="s"/>
      <c r="F734" s="227" t="s">
        <v>3574</v>
      </c>
      <c r="G734" s="229" t="s">
        <v>3976</v>
      </c>
      <c r="H734" s="260" t="s">
        <v>174</v>
      </c>
      <c r="I734" s="253">
        <v>2</v>
      </c>
      <c r="J734" s="228" t="s">
        <v>184</v>
      </c>
      <c r="K734" s="228" t="s"/>
      <c r="L734" s="228" t="s"/>
      <c r="M734" s="228" t="s"/>
      <c r="N734" s="228" t="s">
        <v>2480</v>
      </c>
      <c r="O734" s="228" t="s">
        <v>2041</v>
      </c>
      <c r="P734" s="227" t="s"/>
      <c r="Q734" s="222" t="s">
        <v>3576</v>
      </c>
      <c r="R734" s="228" t="s"/>
      <c r="S734" s="227" t="s"/>
      <c r="T734" s="227" t="s">
        <v>3576</v>
      </c>
      <c r="U734" s="228" t="s">
        <v>3576</v>
      </c>
      <c r="V734" s="228" t="s"/>
      <c r="W734" s="228" t="s"/>
      <c r="X734" s="228" t="s"/>
      <c r="Y734" s="230" t="s"/>
    </row>
    <row r="735" spans="1:25" s="862" ht="15" customHeight="true">
      <c r="A735" s="212" t="s"/>
      <c r="B735" s="228" t="s">
        <v>170</v>
      </c>
      <c r="C735" s="228" t="s">
        <v>830</v>
      </c>
      <c r="D735" s="228" t="s">
        <v>176</v>
      </c>
      <c r="E735" s="228" t="s"/>
      <c r="F735" s="227" t="s">
        <v>3577</v>
      </c>
      <c r="G735" s="236" t="s">
        <v>3977</v>
      </c>
      <c r="H735" s="260" t="s">
        <v>174</v>
      </c>
      <c r="I735" s="253">
        <v>2</v>
      </c>
      <c r="J735" s="228" t="s">
        <v>184</v>
      </c>
      <c r="K735" s="228" t="s"/>
      <c r="L735" s="228" t="s"/>
      <c r="M735" s="228" t="s"/>
      <c r="N735" s="228" t="s">
        <v>2480</v>
      </c>
      <c r="O735" s="228" t="s">
        <v>2041</v>
      </c>
      <c r="P735" s="227" t="s"/>
      <c r="Q735" s="222" t="s">
        <v>3579</v>
      </c>
      <c r="R735" s="228" t="s"/>
      <c r="S735" s="227" t="s"/>
      <c r="T735" s="227" t="s">
        <v>3579</v>
      </c>
      <c r="U735" s="228" t="s">
        <v>3579</v>
      </c>
      <c r="V735" s="228" t="s"/>
      <c r="W735" s="228" t="s"/>
      <c r="X735" s="228" t="s"/>
      <c r="Y735" s="230" t="s"/>
    </row>
    <row r="736" spans="1:25" s="862" ht="15" customHeight="true">
      <c r="A736" s="212" t="s">
        <v>3860</v>
      </c>
      <c r="B736" s="228" t="s">
        <v>170</v>
      </c>
      <c r="C736" s="228" t="s">
        <v>830</v>
      </c>
      <c r="D736" s="228" t="s">
        <v>176</v>
      </c>
      <c r="E736" s="228" t="s"/>
      <c r="F736" s="227" t="s"/>
      <c r="G736" s="236" t="s">
        <v>3978</v>
      </c>
      <c r="H736" s="253" t="s"/>
      <c r="I736" s="253" t="s"/>
      <c r="J736" s="228" t="s"/>
      <c r="K736" s="228" t="s"/>
      <c r="L736" s="228" t="s"/>
      <c r="M736" s="228" t="s"/>
      <c r="N736" s="228" t="s"/>
      <c r="O736" s="228" t="s"/>
      <c r="P736" s="228" t="s"/>
      <c r="Q736" s="253" t="s"/>
      <c r="R736" s="228" t="s"/>
      <c r="S736" s="227" t="e">
        <v>#N/A</v>
      </c>
      <c r="T736" s="227" t="e">
        <v>#N/A</v>
      </c>
      <c r="U736" s="228" t="s"/>
      <c r="V736" s="228" t="s"/>
      <c r="W736" s="228" t="s"/>
      <c r="X736" s="228" t="s"/>
      <c r="Y736" s="230" t="s"/>
    </row>
    <row r="737" spans="1:25" s="862" ht="15" customHeight="true">
      <c r="A737" s="212" t="s">
        <v>3860</v>
      </c>
      <c r="B737" s="228" t="s">
        <v>170</v>
      </c>
      <c r="C737" s="228" t="s">
        <v>830</v>
      </c>
      <c r="D737" s="228" t="s">
        <v>176</v>
      </c>
      <c r="E737" s="228" t="s"/>
      <c r="F737" s="227" t="s"/>
      <c r="G737" s="236" t="s">
        <v>3979</v>
      </c>
      <c r="H737" s="253" t="s"/>
      <c r="I737" s="253" t="s"/>
      <c r="J737" s="228" t="s"/>
      <c r="K737" s="228" t="s"/>
      <c r="L737" s="228" t="s"/>
      <c r="M737" s="228" t="s"/>
      <c r="N737" s="228" t="s"/>
      <c r="O737" s="228" t="s"/>
      <c r="P737" s="228" t="s"/>
      <c r="Q737" s="253" t="s"/>
      <c r="R737" s="228" t="s"/>
      <c r="S737" s="227" t="e">
        <v>#N/A</v>
      </c>
      <c r="T737" s="227" t="e">
        <v>#N/A</v>
      </c>
      <c r="U737" s="228" t="s"/>
      <c r="V737" s="228" t="s"/>
      <c r="W737" s="228" t="s"/>
      <c r="X737" s="228" t="s"/>
      <c r="Y737" s="230" t="s"/>
    </row>
    <row r="738" spans="1:25" s="862" ht="15" customHeight="true">
      <c r="A738" s="212" t="s"/>
      <c r="B738" s="228" t="s">
        <v>170</v>
      </c>
      <c r="C738" s="228" t="s">
        <v>830</v>
      </c>
      <c r="D738" s="228" t="s">
        <v>176</v>
      </c>
      <c r="E738" s="228" t="s"/>
      <c r="F738" s="227" t="s">
        <v>3580</v>
      </c>
      <c r="G738" s="236" t="s">
        <v>3980</v>
      </c>
      <c r="H738" s="260" t="s">
        <v>174</v>
      </c>
      <c r="I738" s="253">
        <v>2</v>
      </c>
      <c r="J738" s="228" t="s">
        <v>184</v>
      </c>
      <c r="K738" s="228" t="s"/>
      <c r="L738" s="228" t="s"/>
      <c r="M738" s="228" t="s"/>
      <c r="N738" s="228" t="s">
        <v>2480</v>
      </c>
      <c r="O738" s="228" t="s">
        <v>2041</v>
      </c>
      <c r="P738" s="227" t="s"/>
      <c r="Q738" s="222" t="s">
        <v>3582</v>
      </c>
      <c r="R738" s="228" t="s"/>
      <c r="S738" s="227" t="s"/>
      <c r="T738" s="227" t="s">
        <v>3582</v>
      </c>
      <c r="U738" s="228" t="s">
        <v>3582</v>
      </c>
      <c r="V738" s="228" t="s"/>
      <c r="W738" s="228" t="s"/>
      <c r="X738" s="228" t="s"/>
      <c r="Y738" s="230" t="s"/>
    </row>
    <row r="739" spans="1:25" s="862" ht="15" customHeight="true">
      <c r="A739" s="212" t="s"/>
      <c r="B739" s="228" t="s">
        <v>170</v>
      </c>
      <c r="C739" s="228" t="s">
        <v>830</v>
      </c>
      <c r="D739" s="228" t="s">
        <v>176</v>
      </c>
      <c r="E739" s="228" t="s"/>
      <c r="F739" s="227" t="s">
        <v>3589</v>
      </c>
      <c r="G739" s="236" t="s">
        <v>3981</v>
      </c>
      <c r="H739" s="260" t="s">
        <v>174</v>
      </c>
      <c r="I739" s="253">
        <v>2</v>
      </c>
      <c r="J739" s="228" t="s">
        <v>184</v>
      </c>
      <c r="K739" s="228" t="s"/>
      <c r="L739" s="228" t="s"/>
      <c r="M739" s="228" t="s"/>
      <c r="N739" s="228" t="s">
        <v>2480</v>
      </c>
      <c r="O739" s="228" t="s">
        <v>2041</v>
      </c>
      <c r="P739" s="227" t="s"/>
      <c r="Q739" s="222" t="s">
        <v>3591</v>
      </c>
      <c r="R739" s="228" t="s"/>
      <c r="S739" s="227" t="s"/>
      <c r="T739" s="227" t="s">
        <v>3591</v>
      </c>
      <c r="U739" s="228" t="s">
        <v>3591</v>
      </c>
      <c r="V739" s="228" t="s"/>
      <c r="W739" s="228" t="s"/>
      <c r="X739" s="228" t="s"/>
      <c r="Y739" s="230" t="s"/>
    </row>
    <row r="740" spans="1:25" s="862" ht="15" customHeight="true">
      <c r="A740" s="212" t="s"/>
      <c r="B740" s="228" t="s">
        <v>170</v>
      </c>
      <c r="C740" s="228" t="s">
        <v>830</v>
      </c>
      <c r="D740" s="228" t="s">
        <v>176</v>
      </c>
      <c r="E740" s="228" t="s"/>
      <c r="F740" s="227" t="s">
        <v>3484</v>
      </c>
      <c r="G740" s="236" t="s">
        <v>3982</v>
      </c>
      <c r="H740" s="260" t="s">
        <v>174</v>
      </c>
      <c r="I740" s="253">
        <v>2</v>
      </c>
      <c r="J740" s="228" t="s">
        <v>184</v>
      </c>
      <c r="K740" s="228" t="s"/>
      <c r="L740" s="228" t="s"/>
      <c r="M740" s="228" t="s"/>
      <c r="N740" s="228" t="s">
        <v>2480</v>
      </c>
      <c r="O740" s="228" t="s">
        <v>2041</v>
      </c>
      <c r="P740" s="227" t="s"/>
      <c r="Q740" s="222" t="s">
        <v>3486</v>
      </c>
      <c r="R740" s="228" t="s"/>
      <c r="S740" s="227" t="s"/>
      <c r="T740" s="227" t="s">
        <v>3486</v>
      </c>
      <c r="U740" s="228" t="s">
        <v>3486</v>
      </c>
      <c r="V740" s="228" t="s"/>
      <c r="W740" s="228" t="s"/>
      <c r="X740" s="228" t="s"/>
      <c r="Y740" s="230" t="s"/>
    </row>
    <row r="741" spans="1:25" s="862" ht="15" customHeight="true">
      <c r="A741" s="212" t="s"/>
      <c r="B741" s="228" t="s">
        <v>170</v>
      </c>
      <c r="C741" s="228" t="s">
        <v>830</v>
      </c>
      <c r="D741" s="228" t="s">
        <v>176</v>
      </c>
      <c r="E741" s="228" t="s"/>
      <c r="F741" s="227" t="s">
        <v>3487</v>
      </c>
      <c r="G741" s="236" t="s">
        <v>3983</v>
      </c>
      <c r="H741" s="260" t="s">
        <v>174</v>
      </c>
      <c r="I741" s="253">
        <v>2</v>
      </c>
      <c r="J741" s="228" t="s">
        <v>184</v>
      </c>
      <c r="K741" s="228" t="s"/>
      <c r="L741" s="228" t="s"/>
      <c r="M741" s="228" t="s"/>
      <c r="N741" s="228" t="s">
        <v>2480</v>
      </c>
      <c r="O741" s="228" t="s">
        <v>2041</v>
      </c>
      <c r="P741" s="227" t="s"/>
      <c r="Q741" s="222" t="s">
        <v>3489</v>
      </c>
      <c r="R741" s="228" t="s"/>
      <c r="S741" s="227" t="s"/>
      <c r="T741" s="227" t="s">
        <v>3489</v>
      </c>
      <c r="U741" s="228" t="s">
        <v>3489</v>
      </c>
      <c r="V741" s="228" t="s"/>
      <c r="W741" s="228" t="s"/>
      <c r="X741" s="228" t="s"/>
      <c r="Y741" s="230" t="s"/>
    </row>
    <row r="742" spans="1:25" s="862" ht="15" customHeight="true">
      <c r="A742" s="212" t="s"/>
      <c r="B742" s="228" t="s">
        <v>170</v>
      </c>
      <c r="C742" s="228" t="s">
        <v>830</v>
      </c>
      <c r="D742" s="228" t="s">
        <v>176</v>
      </c>
      <c r="E742" s="228" t="s"/>
      <c r="F742" s="227" t="s">
        <v>3490</v>
      </c>
      <c r="G742" s="236" t="s">
        <v>3984</v>
      </c>
      <c r="H742" s="260" t="s">
        <v>174</v>
      </c>
      <c r="I742" s="253">
        <v>2</v>
      </c>
      <c r="J742" s="228" t="s">
        <v>184</v>
      </c>
      <c r="K742" s="228" t="s"/>
      <c r="L742" s="228" t="s"/>
      <c r="M742" s="228" t="s"/>
      <c r="N742" s="228" t="s">
        <v>2480</v>
      </c>
      <c r="O742" s="228" t="s">
        <v>2041</v>
      </c>
      <c r="P742" s="227" t="s"/>
      <c r="Q742" s="222" t="s">
        <v>3492</v>
      </c>
      <c r="R742" s="228" t="s"/>
      <c r="S742" s="227" t="s"/>
      <c r="T742" s="227" t="s">
        <v>3492</v>
      </c>
      <c r="U742" s="228" t="s">
        <v>3492</v>
      </c>
      <c r="V742" s="228" t="s"/>
      <c r="W742" s="228" t="s"/>
      <c r="X742" s="228" t="s"/>
      <c r="Y742" s="230" t="s"/>
    </row>
    <row r="743" spans="1:25" s="862" ht="15" customHeight="true">
      <c r="A743" s="212" t="s"/>
      <c r="B743" s="228" t="s">
        <v>170</v>
      </c>
      <c r="C743" s="228" t="s">
        <v>830</v>
      </c>
      <c r="D743" s="228" t="s">
        <v>176</v>
      </c>
      <c r="E743" s="228" t="s"/>
      <c r="F743" s="227" t="s">
        <v>3496</v>
      </c>
      <c r="G743" s="236" t="s">
        <v>3985</v>
      </c>
      <c r="H743" s="260" t="s">
        <v>174</v>
      </c>
      <c r="I743" s="253">
        <v>2</v>
      </c>
      <c r="J743" s="228" t="s">
        <v>184</v>
      </c>
      <c r="K743" s="228" t="s"/>
      <c r="L743" s="228" t="s"/>
      <c r="M743" s="228" t="s"/>
      <c r="N743" s="228" t="s">
        <v>2480</v>
      </c>
      <c r="O743" s="228" t="s">
        <v>2041</v>
      </c>
      <c r="P743" s="227" t="s"/>
      <c r="Q743" s="222" t="s">
        <v>3498</v>
      </c>
      <c r="R743" s="228" t="s"/>
      <c r="S743" s="227" t="s"/>
      <c r="T743" s="227" t="s">
        <v>3498</v>
      </c>
      <c r="U743" s="228" t="s">
        <v>3498</v>
      </c>
      <c r="V743" s="228" t="s"/>
      <c r="W743" s="228" t="s"/>
      <c r="X743" s="228" t="s"/>
      <c r="Y743" s="230" t="s"/>
    </row>
    <row r="744" spans="1:25" s="862" ht="15" customHeight="true">
      <c r="A744" s="212" t="s"/>
      <c r="B744" s="228" t="s">
        <v>170</v>
      </c>
      <c r="C744" s="228" t="s">
        <v>830</v>
      </c>
      <c r="D744" s="228" t="s">
        <v>176</v>
      </c>
      <c r="E744" s="228" t="s"/>
      <c r="F744" s="227" t="s">
        <v>3499</v>
      </c>
      <c r="G744" s="236" t="s">
        <v>3986</v>
      </c>
      <c r="H744" s="260" t="s">
        <v>174</v>
      </c>
      <c r="I744" s="253">
        <v>2</v>
      </c>
      <c r="J744" s="228" t="s">
        <v>184</v>
      </c>
      <c r="K744" s="228" t="s"/>
      <c r="L744" s="228" t="s"/>
      <c r="M744" s="228" t="s"/>
      <c r="N744" s="228" t="s">
        <v>2480</v>
      </c>
      <c r="O744" s="228" t="s">
        <v>2041</v>
      </c>
      <c r="P744" s="227" t="s"/>
      <c r="Q744" s="222" t="s">
        <v>3501</v>
      </c>
      <c r="R744" s="228" t="s"/>
      <c r="S744" s="227" t="s"/>
      <c r="T744" s="227" t="s">
        <v>3501</v>
      </c>
      <c r="U744" s="228" t="s">
        <v>3501</v>
      </c>
      <c r="V744" s="228" t="s"/>
      <c r="W744" s="228" t="s"/>
      <c r="X744" s="228" t="s"/>
      <c r="Y744" s="230" t="s"/>
    </row>
    <row r="745" spans="1:25" s="862" ht="15" customHeight="true">
      <c r="A745" s="212" t="s"/>
      <c r="B745" s="228" t="s">
        <v>170</v>
      </c>
      <c r="C745" s="228" t="s">
        <v>830</v>
      </c>
      <c r="D745" s="228" t="s">
        <v>176</v>
      </c>
      <c r="E745" s="228" t="s"/>
      <c r="F745" s="227" t="s">
        <v>3505</v>
      </c>
      <c r="G745" s="236" t="s">
        <v>3987</v>
      </c>
      <c r="H745" s="260" t="s">
        <v>174</v>
      </c>
      <c r="I745" s="253">
        <v>2</v>
      </c>
      <c r="J745" s="228" t="s">
        <v>184</v>
      </c>
      <c r="K745" s="228" t="s"/>
      <c r="L745" s="228" t="s"/>
      <c r="M745" s="228" t="s"/>
      <c r="N745" s="228" t="s">
        <v>2480</v>
      </c>
      <c r="O745" s="228" t="s">
        <v>2041</v>
      </c>
      <c r="P745" s="227" t="s"/>
      <c r="Q745" s="222" t="s">
        <v>3507</v>
      </c>
      <c r="R745" s="228" t="s"/>
      <c r="S745" s="227" t="s"/>
      <c r="T745" s="227" t="s">
        <v>3507</v>
      </c>
      <c r="U745" s="228" t="s">
        <v>3507</v>
      </c>
      <c r="V745" s="228" t="s"/>
      <c r="W745" s="228" t="s"/>
      <c r="X745" s="228" t="s"/>
      <c r="Y745" s="230" t="s"/>
    </row>
    <row r="746" spans="1:25" s="862" ht="15" customHeight="true">
      <c r="A746" s="212" t="s"/>
      <c r="B746" s="228" t="s">
        <v>170</v>
      </c>
      <c r="C746" s="228" t="s">
        <v>830</v>
      </c>
      <c r="D746" s="228" t="s">
        <v>176</v>
      </c>
      <c r="E746" s="228" t="s"/>
      <c r="F746" s="227" t="s">
        <v>3514</v>
      </c>
      <c r="G746" s="236" t="s">
        <v>3988</v>
      </c>
      <c r="H746" s="260" t="s">
        <v>174</v>
      </c>
      <c r="I746" s="253">
        <v>2</v>
      </c>
      <c r="J746" s="228" t="s">
        <v>184</v>
      </c>
      <c r="K746" s="228" t="s"/>
      <c r="L746" s="228" t="s"/>
      <c r="M746" s="228" t="s"/>
      <c r="N746" s="228" t="s">
        <v>2480</v>
      </c>
      <c r="O746" s="228" t="s">
        <v>2041</v>
      </c>
      <c r="P746" s="227" t="s"/>
      <c r="Q746" s="222" t="s">
        <v>3516</v>
      </c>
      <c r="R746" s="228" t="s"/>
      <c r="S746" s="227" t="s"/>
      <c r="T746" s="227" t="s">
        <v>3516</v>
      </c>
      <c r="U746" s="228" t="s">
        <v>3516</v>
      </c>
      <c r="V746" s="228" t="s"/>
      <c r="W746" s="228" t="s"/>
      <c r="X746" s="228" t="s"/>
      <c r="Y746" s="230" t="s"/>
    </row>
    <row r="747" spans="1:25" s="862" ht="15" customHeight="true">
      <c r="A747" s="212" t="s"/>
      <c r="B747" s="228" t="s">
        <v>170</v>
      </c>
      <c r="C747" s="228" t="s">
        <v>830</v>
      </c>
      <c r="D747" s="228" t="s">
        <v>176</v>
      </c>
      <c r="E747" s="228" t="s"/>
      <c r="F747" s="227" t="s">
        <v>3517</v>
      </c>
      <c r="G747" s="236" t="s">
        <v>3989</v>
      </c>
      <c r="H747" s="260" t="s">
        <v>174</v>
      </c>
      <c r="I747" s="253">
        <v>2</v>
      </c>
      <c r="J747" s="228" t="s">
        <v>184</v>
      </c>
      <c r="K747" s="228" t="s"/>
      <c r="L747" s="228" t="s"/>
      <c r="M747" s="228" t="s"/>
      <c r="N747" s="228" t="s">
        <v>2480</v>
      </c>
      <c r="O747" s="228" t="s">
        <v>2041</v>
      </c>
      <c r="P747" s="227" t="s"/>
      <c r="Q747" s="222" t="s">
        <v>3519</v>
      </c>
      <c r="R747" s="228" t="s"/>
      <c r="S747" s="227" t="s"/>
      <c r="T747" s="227" t="s">
        <v>3519</v>
      </c>
      <c r="U747" s="228" t="s">
        <v>3519</v>
      </c>
      <c r="V747" s="228" t="s"/>
      <c r="W747" s="228" t="s"/>
      <c r="X747" s="228" t="s"/>
      <c r="Y747" s="230" t="s"/>
    </row>
    <row r="748" spans="1:25" s="862" ht="15" customHeight="true">
      <c r="A748" s="212" t="s"/>
      <c r="B748" s="228" t="s">
        <v>170</v>
      </c>
      <c r="C748" s="228" t="s">
        <v>830</v>
      </c>
      <c r="D748" s="228" t="s">
        <v>176</v>
      </c>
      <c r="E748" s="228" t="s"/>
      <c r="F748" s="227" t="s">
        <v>3526</v>
      </c>
      <c r="G748" s="236" t="s">
        <v>3990</v>
      </c>
      <c r="H748" s="260" t="s">
        <v>174</v>
      </c>
      <c r="I748" s="253">
        <v>2</v>
      </c>
      <c r="J748" s="228" t="s">
        <v>184</v>
      </c>
      <c r="K748" s="228" t="s"/>
      <c r="L748" s="228" t="s"/>
      <c r="M748" s="228" t="s"/>
      <c r="N748" s="228" t="s">
        <v>2480</v>
      </c>
      <c r="O748" s="228" t="s">
        <v>2041</v>
      </c>
      <c r="P748" s="227" t="s"/>
      <c r="Q748" s="222" t="s">
        <v>3528</v>
      </c>
      <c r="R748" s="228" t="s"/>
      <c r="S748" s="227" t="s"/>
      <c r="T748" s="227" t="s">
        <v>3528</v>
      </c>
      <c r="U748" s="228" t="s">
        <v>3528</v>
      </c>
      <c r="V748" s="228" t="s"/>
      <c r="W748" s="228" t="s"/>
      <c r="X748" s="228" t="s"/>
      <c r="Y748" s="230" t="s"/>
    </row>
    <row r="749" spans="1:25" s="862" ht="15" customHeight="true">
      <c r="A749" s="212" t="s"/>
      <c r="B749" s="228" t="s">
        <v>170</v>
      </c>
      <c r="C749" s="228" t="s">
        <v>830</v>
      </c>
      <c r="D749" s="228" t="s">
        <v>176</v>
      </c>
      <c r="E749" s="228" t="s"/>
      <c r="F749" s="227" t="s">
        <v>3436</v>
      </c>
      <c r="G749" s="236" t="s">
        <v>3991</v>
      </c>
      <c r="H749" s="260" t="s">
        <v>174</v>
      </c>
      <c r="I749" s="253">
        <v>2</v>
      </c>
      <c r="J749" s="228" t="s">
        <v>184</v>
      </c>
      <c r="K749" s="228" t="s"/>
      <c r="L749" s="228" t="s"/>
      <c r="M749" s="228" t="s"/>
      <c r="N749" s="228" t="s">
        <v>2480</v>
      </c>
      <c r="O749" s="228" t="s">
        <v>2041</v>
      </c>
      <c r="P749" s="227" t="s"/>
      <c r="Q749" s="222" t="s">
        <v>3438</v>
      </c>
      <c r="R749" s="228" t="s"/>
      <c r="S749" s="227" t="s"/>
      <c r="T749" s="227" t="s">
        <v>3438</v>
      </c>
      <c r="U749" s="228" t="s">
        <v>3438</v>
      </c>
      <c r="V749" s="228" t="s"/>
      <c r="W749" s="228" t="s"/>
      <c r="X749" s="228" t="s"/>
      <c r="Y749" s="230" t="s"/>
    </row>
    <row r="750" spans="1:25" s="862" ht="15" customHeight="true">
      <c r="A750" s="212" t="s"/>
      <c r="B750" s="228" t="s">
        <v>170</v>
      </c>
      <c r="C750" s="228" t="s">
        <v>830</v>
      </c>
      <c r="D750" s="228" t="s">
        <v>176</v>
      </c>
      <c r="E750" s="228" t="s"/>
      <c r="F750" s="227" t="s">
        <v>3457</v>
      </c>
      <c r="G750" s="236" t="s">
        <v>3992</v>
      </c>
      <c r="H750" s="260" t="s">
        <v>174</v>
      </c>
      <c r="I750" s="253">
        <v>2</v>
      </c>
      <c r="J750" s="228" t="s">
        <v>184</v>
      </c>
      <c r="K750" s="228" t="s"/>
      <c r="L750" s="228" t="s"/>
      <c r="M750" s="228" t="s"/>
      <c r="N750" s="228" t="s">
        <v>2480</v>
      </c>
      <c r="O750" s="228" t="s">
        <v>2041</v>
      </c>
      <c r="P750" s="227" t="s"/>
      <c r="Q750" s="222" t="s">
        <v>3459</v>
      </c>
      <c r="R750" s="228" t="s"/>
      <c r="S750" s="227" t="s"/>
      <c r="T750" s="227" t="s">
        <v>3459</v>
      </c>
      <c r="U750" s="228" t="s">
        <v>3459</v>
      </c>
      <c r="V750" s="228" t="s"/>
      <c r="W750" s="228" t="s"/>
      <c r="X750" s="228" t="s"/>
      <c r="Y750" s="230" t="s"/>
    </row>
    <row r="751" spans="1:25" s="862" ht="15" customHeight="true">
      <c r="A751" s="212" t="s"/>
      <c r="B751" s="228" t="s">
        <v>170</v>
      </c>
      <c r="C751" s="228" t="s">
        <v>830</v>
      </c>
      <c r="D751" s="228" t="s">
        <v>176</v>
      </c>
      <c r="E751" s="228" t="s"/>
      <c r="F751" s="227" t="s">
        <v>3475</v>
      </c>
      <c r="G751" s="236" t="s">
        <v>3993</v>
      </c>
      <c r="H751" s="260" t="s">
        <v>174</v>
      </c>
      <c r="I751" s="253">
        <v>2</v>
      </c>
      <c r="J751" s="228" t="s">
        <v>184</v>
      </c>
      <c r="K751" s="228" t="s"/>
      <c r="L751" s="228" t="s"/>
      <c r="M751" s="228" t="s"/>
      <c r="N751" s="228" t="s">
        <v>2480</v>
      </c>
      <c r="O751" s="228" t="s">
        <v>2041</v>
      </c>
      <c r="P751" s="227" t="s"/>
      <c r="Q751" s="222" t="s">
        <v>3477</v>
      </c>
      <c r="R751" s="228" t="s"/>
      <c r="S751" s="227" t="s"/>
      <c r="T751" s="227" t="s">
        <v>3477</v>
      </c>
      <c r="U751" s="228" t="s">
        <v>3477</v>
      </c>
      <c r="V751" s="228" t="s"/>
      <c r="W751" s="228" t="s"/>
      <c r="X751" s="228" t="s"/>
      <c r="Y751" s="230" t="s"/>
    </row>
    <row r="752" spans="1:25" s="862" ht="15" customHeight="true">
      <c r="A752" s="212" t="s"/>
      <c r="B752" s="228" t="s">
        <v>170</v>
      </c>
      <c r="C752" s="228" t="s">
        <v>830</v>
      </c>
      <c r="D752" s="228" t="s">
        <v>176</v>
      </c>
      <c r="E752" s="228" t="s"/>
      <c r="F752" s="227" t="s">
        <v>3478</v>
      </c>
      <c r="G752" s="236" t="s">
        <v>3994</v>
      </c>
      <c r="H752" s="260" t="s">
        <v>174</v>
      </c>
      <c r="I752" s="253">
        <v>2</v>
      </c>
      <c r="J752" s="228" t="s">
        <v>184</v>
      </c>
      <c r="K752" s="228" t="s"/>
      <c r="L752" s="228" t="s"/>
      <c r="M752" s="228" t="s"/>
      <c r="N752" s="228" t="s">
        <v>2480</v>
      </c>
      <c r="O752" s="228" t="s">
        <v>2041</v>
      </c>
      <c r="P752" s="227" t="s"/>
      <c r="Q752" s="222" t="s">
        <v>3480</v>
      </c>
      <c r="R752" s="228" t="s"/>
      <c r="S752" s="227" t="s"/>
      <c r="T752" s="227" t="s">
        <v>3480</v>
      </c>
      <c r="U752" s="228" t="s">
        <v>3480</v>
      </c>
      <c r="V752" s="228" t="s"/>
      <c r="W752" s="228" t="s"/>
      <c r="X752" s="228" t="s"/>
      <c r="Y752" s="230" t="s"/>
    </row>
    <row r="753" spans="1:25" s="862" ht="15" customHeight="true">
      <c r="A753" s="212" t="s"/>
      <c r="B753" s="228" t="s">
        <v>170</v>
      </c>
      <c r="C753" s="228" t="s">
        <v>830</v>
      </c>
      <c r="D753" s="228" t="s">
        <v>176</v>
      </c>
      <c r="E753" s="228" t="s"/>
      <c r="F753" s="227" t="s">
        <v>3409</v>
      </c>
      <c r="G753" s="236" t="s">
        <v>3995</v>
      </c>
      <c r="H753" s="260" t="s">
        <v>174</v>
      </c>
      <c r="I753" s="253">
        <v>2</v>
      </c>
      <c r="J753" s="228" t="s">
        <v>184</v>
      </c>
      <c r="K753" s="228" t="s"/>
      <c r="L753" s="228" t="s"/>
      <c r="M753" s="228" t="s"/>
      <c r="N753" s="228" t="s">
        <v>2480</v>
      </c>
      <c r="O753" s="228" t="s">
        <v>2041</v>
      </c>
      <c r="P753" s="227" t="s"/>
      <c r="Q753" s="222" t="s">
        <v>3411</v>
      </c>
      <c r="R753" s="228" t="s"/>
      <c r="S753" s="227" t="s"/>
      <c r="T753" s="227" t="s">
        <v>3411</v>
      </c>
      <c r="U753" s="228" t="s">
        <v>3411</v>
      </c>
      <c r="V753" s="228" t="s"/>
      <c r="W753" s="228" t="s"/>
      <c r="X753" s="228" t="s"/>
      <c r="Y753" s="230" t="s"/>
    </row>
    <row r="754" spans="1:25" s="862" ht="15" customHeight="true">
      <c r="A754" s="212" t="s"/>
      <c r="B754" s="228" t="s">
        <v>170</v>
      </c>
      <c r="C754" s="228" t="s">
        <v>830</v>
      </c>
      <c r="D754" s="228" t="s">
        <v>176</v>
      </c>
      <c r="E754" s="228" t="s"/>
      <c r="F754" s="227" t="s">
        <v>3418</v>
      </c>
      <c r="G754" s="236" t="s">
        <v>3996</v>
      </c>
      <c r="H754" s="260" t="s">
        <v>174</v>
      </c>
      <c r="I754" s="253">
        <v>2</v>
      </c>
      <c r="J754" s="228" t="s">
        <v>184</v>
      </c>
      <c r="K754" s="228" t="s"/>
      <c r="L754" s="228" t="s"/>
      <c r="M754" s="228" t="s"/>
      <c r="N754" s="228" t="s">
        <v>2480</v>
      </c>
      <c r="O754" s="228" t="s">
        <v>2041</v>
      </c>
      <c r="P754" s="227" t="s"/>
      <c r="Q754" s="222" t="s">
        <v>3420</v>
      </c>
      <c r="R754" s="228" t="s"/>
      <c r="S754" s="227" t="s"/>
      <c r="T754" s="227" t="s">
        <v>3420</v>
      </c>
      <c r="U754" s="228" t="s">
        <v>3420</v>
      </c>
      <c r="V754" s="228" t="s"/>
      <c r="W754" s="228" t="s"/>
      <c r="X754" s="228" t="s"/>
      <c r="Y754" s="230" t="s"/>
    </row>
    <row r="755" spans="1:25" s="862" ht="15" customHeight="true">
      <c r="A755" s="212" t="s"/>
      <c r="B755" s="228" t="s">
        <v>170</v>
      </c>
      <c r="C755" s="228" t="s">
        <v>830</v>
      </c>
      <c r="D755" s="228" t="s">
        <v>176</v>
      </c>
      <c r="E755" s="228" t="s"/>
      <c r="F755" s="227" t="s">
        <v>3379</v>
      </c>
      <c r="G755" s="229" t="s">
        <v>3997</v>
      </c>
      <c r="H755" s="260" t="s">
        <v>174</v>
      </c>
      <c r="I755" s="253">
        <v>2</v>
      </c>
      <c r="J755" s="228" t="s">
        <v>184</v>
      </c>
      <c r="K755" s="228" t="s"/>
      <c r="L755" s="228" t="s"/>
      <c r="M755" s="228" t="s"/>
      <c r="N755" s="228" t="s">
        <v>2480</v>
      </c>
      <c r="O755" s="228" t="s">
        <v>2041</v>
      </c>
      <c r="P755" s="227" t="s"/>
      <c r="Q755" s="222" t="s">
        <v>3381</v>
      </c>
      <c r="R755" s="228" t="s"/>
      <c r="S755" s="227" t="s"/>
      <c r="T755" s="227" t="s">
        <v>3381</v>
      </c>
      <c r="U755" s="228" t="s">
        <v>3381</v>
      </c>
      <c r="V755" s="228" t="s"/>
      <c r="W755" s="228" t="s"/>
      <c r="X755" s="228" t="s"/>
      <c r="Y755" s="230" t="s"/>
    </row>
    <row r="756" spans="1:25" s="862" ht="15" customHeight="true">
      <c r="A756" s="212" t="s"/>
      <c r="B756" s="228" t="s">
        <v>170</v>
      </c>
      <c r="C756" s="228" t="s">
        <v>830</v>
      </c>
      <c r="D756" s="228" t="s">
        <v>176</v>
      </c>
      <c r="E756" s="228" t="s"/>
      <c r="F756" s="227" t="s">
        <v>3226</v>
      </c>
      <c r="G756" s="236" t="s">
        <v>3937</v>
      </c>
      <c r="H756" s="253" t="s"/>
      <c r="I756" s="253" t="s"/>
      <c r="J756" s="228" t="s"/>
      <c r="K756" s="228" t="s"/>
      <c r="L756" s="228" t="s"/>
      <c r="M756" s="228" t="s"/>
      <c r="N756" s="228" t="s"/>
      <c r="O756" s="277" t="s"/>
      <c r="P756" s="227" t="s"/>
      <c r="Q756" s="222" t="s">
        <v>3228</v>
      </c>
      <c r="R756" s="228" t="s">
        <v>3228</v>
      </c>
      <c r="S756" s="227" t="s"/>
      <c r="T756" s="227" t="s">
        <v>3228</v>
      </c>
      <c r="U756" s="228" t="s">
        <v>3228</v>
      </c>
      <c r="V756" s="228" t="s">
        <v>3228</v>
      </c>
      <c r="W756" s="228" t="s"/>
      <c r="X756" s="228" t="s"/>
      <c r="Y756" s="230" t="s"/>
    </row>
    <row r="757" spans="1:25" s="862" ht="15" customHeight="true">
      <c r="A757" s="212" t="s"/>
      <c r="B757" s="228" t="s">
        <v>170</v>
      </c>
      <c r="C757" s="228" t="s">
        <v>830</v>
      </c>
      <c r="D757" s="228" t="s">
        <v>176</v>
      </c>
      <c r="E757" s="228" t="s"/>
      <c r="F757" s="227" t="s">
        <v>3352</v>
      </c>
      <c r="G757" s="236" t="s">
        <v>3998</v>
      </c>
      <c r="H757" s="253" t="s"/>
      <c r="I757" s="253" t="s"/>
      <c r="J757" s="228" t="s"/>
      <c r="K757" s="228" t="s"/>
      <c r="L757" s="228" t="s"/>
      <c r="M757" s="228" t="s"/>
      <c r="N757" s="228" t="s"/>
      <c r="O757" s="277" t="s"/>
      <c r="P757" s="227" t="s"/>
      <c r="Q757" s="222" t="s">
        <v>3354</v>
      </c>
      <c r="R757" s="228" t="s">
        <v>3354</v>
      </c>
      <c r="S757" s="227" t="s"/>
      <c r="T757" s="227" t="s">
        <v>3354</v>
      </c>
      <c r="U757" s="228" t="s">
        <v>3354</v>
      </c>
      <c r="V757" s="228" t="s">
        <v>3354</v>
      </c>
      <c r="W757" s="228" t="s"/>
      <c r="X757" s="228" t="s"/>
      <c r="Y757" s="230" t="s"/>
    </row>
    <row r="758" spans="1:25" s="862" ht="15" customHeight="true">
      <c r="A758" s="212" t="s"/>
      <c r="B758" s="228" t="s">
        <v>170</v>
      </c>
      <c r="C758" s="228" t="s">
        <v>830</v>
      </c>
      <c r="D758" s="228" t="s">
        <v>176</v>
      </c>
      <c r="E758" s="228" t="s"/>
      <c r="F758" s="227" t="s">
        <v>3355</v>
      </c>
      <c r="G758" s="236" t="s">
        <v>3999</v>
      </c>
      <c r="H758" s="253" t="s"/>
      <c r="I758" s="253" t="s"/>
      <c r="J758" s="228" t="s"/>
      <c r="K758" s="228" t="s"/>
      <c r="L758" s="228" t="s"/>
      <c r="M758" s="228" t="s"/>
      <c r="N758" s="228" t="s"/>
      <c r="O758" s="277" t="s"/>
      <c r="P758" s="227" t="s"/>
      <c r="Q758" s="222" t="s">
        <v>3357</v>
      </c>
      <c r="R758" s="228" t="s">
        <v>3357</v>
      </c>
      <c r="S758" s="227" t="s"/>
      <c r="T758" s="227" t="s">
        <v>3357</v>
      </c>
      <c r="U758" s="228" t="s">
        <v>3357</v>
      </c>
      <c r="V758" s="228" t="s">
        <v>3357</v>
      </c>
      <c r="W758" s="228" t="s"/>
      <c r="X758" s="228" t="s"/>
      <c r="Y758" s="230" t="s"/>
    </row>
    <row r="759" spans="1:25" s="862" ht="15" customHeight="true">
      <c r="A759" s="212" t="s"/>
      <c r="B759" s="228" t="s">
        <v>170</v>
      </c>
      <c r="C759" s="228" t="s">
        <v>830</v>
      </c>
      <c r="D759" s="228" t="s">
        <v>176</v>
      </c>
      <c r="E759" s="228" t="s"/>
      <c r="F759" s="227" t="s">
        <v>3358</v>
      </c>
      <c r="G759" s="236" t="s">
        <v>4000</v>
      </c>
      <c r="H759" s="253" t="s"/>
      <c r="I759" s="253" t="s"/>
      <c r="J759" s="228" t="s"/>
      <c r="K759" s="228" t="s"/>
      <c r="L759" s="228" t="s"/>
      <c r="M759" s="228" t="s"/>
      <c r="N759" s="228" t="s"/>
      <c r="O759" s="277" t="s"/>
      <c r="P759" s="227" t="s"/>
      <c r="Q759" s="222" t="s">
        <v>3360</v>
      </c>
      <c r="R759" s="228" t="s">
        <v>3360</v>
      </c>
      <c r="S759" s="227" t="s"/>
      <c r="T759" s="227" t="s">
        <v>3360</v>
      </c>
      <c r="U759" s="228" t="s">
        <v>3360</v>
      </c>
      <c r="V759" s="228" t="s">
        <v>3360</v>
      </c>
      <c r="W759" s="228" t="s"/>
      <c r="X759" s="228" t="s"/>
      <c r="Y759" s="230" t="s"/>
    </row>
    <row r="760" spans="1:25" s="862" ht="15" customHeight="true">
      <c r="A760" s="212" t="s"/>
      <c r="B760" s="228" t="s">
        <v>170</v>
      </c>
      <c r="C760" s="228" t="s">
        <v>830</v>
      </c>
      <c r="D760" s="228" t="s">
        <v>176</v>
      </c>
      <c r="E760" s="228" t="s"/>
      <c r="F760" s="227" t="s">
        <v>3361</v>
      </c>
      <c r="G760" s="236" t="s">
        <v>4001</v>
      </c>
      <c r="H760" s="253" t="s"/>
      <c r="I760" s="253" t="s"/>
      <c r="J760" s="228" t="s"/>
      <c r="K760" s="228" t="s"/>
      <c r="L760" s="228" t="s"/>
      <c r="M760" s="228" t="s"/>
      <c r="N760" s="228" t="s"/>
      <c r="O760" s="277" t="s"/>
      <c r="P760" s="227" t="s"/>
      <c r="Q760" s="222" t="s">
        <v>3363</v>
      </c>
      <c r="R760" s="228" t="s">
        <v>3363</v>
      </c>
      <c r="S760" s="227" t="s"/>
      <c r="T760" s="227" t="s">
        <v>3363</v>
      </c>
      <c r="U760" s="228" t="s">
        <v>3363</v>
      </c>
      <c r="V760" s="228" t="s">
        <v>3363</v>
      </c>
      <c r="W760" s="228" t="s"/>
      <c r="X760" s="228" t="s"/>
      <c r="Y760" s="230" t="s"/>
    </row>
    <row r="761" spans="1:25" s="862" ht="15" customHeight="true">
      <c r="A761" s="212" t="s"/>
      <c r="B761" s="228" t="s">
        <v>170</v>
      </c>
      <c r="C761" s="228" t="s">
        <v>830</v>
      </c>
      <c r="D761" s="228" t="s">
        <v>176</v>
      </c>
      <c r="E761" s="228" t="s"/>
      <c r="F761" s="227" t="s">
        <v>3364</v>
      </c>
      <c r="G761" s="236" t="s">
        <v>4002</v>
      </c>
      <c r="H761" s="253" t="s"/>
      <c r="I761" s="253" t="s"/>
      <c r="J761" s="228" t="s"/>
      <c r="K761" s="228" t="s"/>
      <c r="L761" s="228" t="s"/>
      <c r="M761" s="228" t="s"/>
      <c r="N761" s="228" t="s"/>
      <c r="O761" s="277" t="s"/>
      <c r="P761" s="227" t="s"/>
      <c r="Q761" s="222" t="s">
        <v>3366</v>
      </c>
      <c r="R761" s="228" t="s">
        <v>3366</v>
      </c>
      <c r="S761" s="227" t="s"/>
      <c r="T761" s="227" t="s">
        <v>3366</v>
      </c>
      <c r="U761" s="228" t="s">
        <v>3366</v>
      </c>
      <c r="V761" s="228" t="s">
        <v>3366</v>
      </c>
      <c r="W761" s="228" t="s"/>
      <c r="X761" s="228" t="s"/>
      <c r="Y761" s="230" t="s"/>
    </row>
    <row r="762" spans="1:25">
      <c r="A762" s="212" t="s"/>
      <c r="B762" s="228" t="s"/>
      <c r="C762" s="228" t="s"/>
      <c r="D762" s="228" t="s"/>
      <c r="E762" s="228" t="s"/>
      <c r="F762" s="227" t="s"/>
      <c r="G762" s="228" t="s"/>
      <c r="H762" s="253" t="s"/>
      <c r="I762" s="253" t="s"/>
      <c r="J762" s="228" t="s"/>
      <c r="K762" s="228" t="s"/>
      <c r="L762" s="228" t="s"/>
      <c r="M762" s="228" t="s"/>
      <c r="N762" s="228" t="s"/>
      <c r="O762" s="277" t="s"/>
      <c r="P762" s="227" t="s"/>
      <c r="Q762" s="222" t="s"/>
      <c r="R762" s="228" t="s"/>
      <c r="W762" s="228" t="s"/>
      <c r="X762" s="228" t="s"/>
      <c r="Y762" s="230" t="s"/>
    </row>
    <row r="763" spans="1:25">
      <c r="A763" s="212" t="s"/>
      <c r="B763" s="228" t="s"/>
      <c r="C763" s="228" t="s"/>
      <c r="D763" s="228" t="s"/>
      <c r="E763" s="228" t="s"/>
      <c r="F763" s="227" t="s"/>
      <c r="G763" s="228" t="s"/>
      <c r="H763" s="253" t="s"/>
      <c r="I763" s="253" t="s"/>
      <c r="J763" s="228" t="s"/>
      <c r="K763" s="228" t="s"/>
      <c r="L763" s="228" t="s"/>
      <c r="M763" s="228" t="s"/>
      <c r="N763" s="228" t="s"/>
      <c r="O763" s="277" t="s"/>
      <c r="P763" s="227" t="s"/>
      <c r="Q763" s="222" t="s"/>
      <c r="R763" s="228" t="s"/>
      <c r="W763" s="228" t="s"/>
      <c r="X763" s="228" t="s"/>
      <c r="Y763" s="230" t="s"/>
    </row>
    <row r="764" spans="1:25">
      <c r="A764" s="212" t="s"/>
      <c r="B764" s="228" t="s"/>
      <c r="C764" s="228" t="s"/>
      <c r="D764" s="228" t="s"/>
      <c r="E764" s="228" t="s"/>
      <c r="F764" s="227" t="s"/>
      <c r="G764" s="228" t="s"/>
      <c r="H764" s="253" t="s"/>
      <c r="I764" s="253" t="s"/>
      <c r="J764" s="228" t="s"/>
      <c r="K764" s="228" t="s"/>
      <c r="L764" s="228" t="s"/>
      <c r="M764" s="228" t="s"/>
      <c r="N764" s="228" t="s"/>
      <c r="O764" s="277" t="s"/>
      <c r="P764" s="227" t="s"/>
      <c r="Q764" s="222" t="s"/>
      <c r="R764" s="228" t="s"/>
      <c r="W764" s="228" t="s"/>
      <c r="X764" s="228" t="s"/>
      <c r="Y764" s="230" t="s"/>
    </row>
    <row r="765" spans="1:25">
      <c r="A765" s="212" t="s"/>
      <c r="B765" s="228" t="s"/>
      <c r="C765" s="228" t="s"/>
      <c r="D765" s="228" t="s"/>
      <c r="E765" s="228" t="s"/>
      <c r="F765" s="227" t="s"/>
      <c r="G765" s="228" t="s"/>
      <c r="H765" s="253" t="s"/>
      <c r="I765" s="253" t="s"/>
      <c r="J765" s="228" t="s"/>
      <c r="K765" s="228" t="s"/>
      <c r="L765" s="228" t="s"/>
      <c r="M765" s="228" t="s"/>
      <c r="N765" s="228" t="s"/>
      <c r="O765" s="277" t="s"/>
      <c r="P765" s="227" t="s"/>
      <c r="Q765" s="222" t="s"/>
      <c r="R765" s="228" t="s"/>
      <c r="W765" s="228" t="s"/>
      <c r="X765" s="228" t="s"/>
      <c r="Y765" s="230" t="s"/>
    </row>
    <row r="766" spans="1:25">
      <c r="A766" s="212" t="s"/>
      <c r="B766" s="228" t="s"/>
      <c r="C766" s="228" t="s"/>
      <c r="D766" s="228" t="s"/>
      <c r="E766" s="228" t="s"/>
      <c r="F766" s="227" t="s"/>
      <c r="G766" s="228" t="s"/>
      <c r="H766" s="253" t="s"/>
      <c r="I766" s="253" t="s"/>
      <c r="J766" s="228" t="s"/>
      <c r="K766" s="228" t="s"/>
      <c r="L766" s="228" t="s"/>
      <c r="M766" s="228" t="s"/>
      <c r="N766" s="228" t="s"/>
      <c r="O766" s="277" t="s"/>
      <c r="P766" s="227" t="s"/>
      <c r="Q766" s="222" t="s"/>
      <c r="R766" s="228" t="s"/>
      <c r="W766" s="228" t="s"/>
      <c r="X766" s="228" t="s"/>
      <c r="Y766" s="230" t="s"/>
    </row>
    <row r="767" spans="1:25">
      <c r="A767" s="212" t="s"/>
      <c r="B767" s="228" t="s"/>
      <c r="C767" s="228" t="s"/>
      <c r="D767" s="228" t="s"/>
      <c r="E767" s="228" t="s"/>
      <c r="F767" s="227" t="s"/>
      <c r="G767" s="228" t="s"/>
      <c r="H767" s="253" t="s"/>
      <c r="I767" s="253" t="s"/>
      <c r="J767" s="228" t="s"/>
      <c r="K767" s="228" t="s"/>
      <c r="L767" s="228" t="s"/>
      <c r="M767" s="228" t="s"/>
      <c r="N767" s="228" t="s"/>
      <c r="O767" s="277" t="s"/>
      <c r="P767" s="227" t="s"/>
      <c r="Q767" s="222" t="s"/>
      <c r="R767" s="228" t="s"/>
      <c r="W767" s="228" t="s"/>
      <c r="X767" s="228" t="s"/>
      <c r="Y767" s="230" t="s"/>
    </row>
    <row r="768" spans="1:25">
      <c r="A768" s="212" t="s"/>
      <c r="B768" s="228" t="s"/>
      <c r="C768" s="228" t="s"/>
      <c r="D768" s="228" t="s"/>
      <c r="E768" s="228" t="s"/>
      <c r="F768" s="227" t="s"/>
      <c r="G768" s="228" t="s"/>
      <c r="H768" s="253" t="s"/>
      <c r="I768" s="253" t="s"/>
      <c r="J768" s="228" t="s"/>
      <c r="K768" s="228" t="s"/>
      <c r="L768" s="228" t="s"/>
      <c r="M768" s="228" t="s"/>
      <c r="N768" s="228" t="s"/>
      <c r="O768" s="277" t="s"/>
      <c r="P768" s="227" t="s"/>
      <c r="Q768" s="222" t="s"/>
      <c r="R768" s="228" t="s"/>
      <c r="W768" s="228" t="s"/>
      <c r="X768" s="228" t="s"/>
      <c r="Y768" s="230" t="s"/>
    </row>
    <row r="769" spans="1:25">
      <c r="A769" s="212" t="s"/>
      <c r="B769" s="228" t="s"/>
      <c r="C769" s="228" t="s"/>
      <c r="D769" s="228" t="s"/>
      <c r="E769" s="228" t="s"/>
      <c r="F769" s="227" t="s"/>
      <c r="G769" s="228" t="s"/>
      <c r="H769" s="253" t="s"/>
      <c r="I769" s="253" t="s"/>
      <c r="J769" s="228" t="s"/>
      <c r="K769" s="228" t="s"/>
      <c r="L769" s="228" t="s"/>
      <c r="M769" s="228" t="s"/>
      <c r="N769" s="228" t="s"/>
      <c r="O769" s="277" t="s"/>
      <c r="P769" s="227" t="s"/>
      <c r="Q769" s="222" t="s"/>
      <c r="R769" s="228" t="s"/>
      <c r="W769" s="228" t="s"/>
      <c r="X769" s="228" t="s"/>
      <c r="Y769" s="230" t="s"/>
    </row>
    <row r="770" spans="1:25">
      <c r="A770" s="212" t="s"/>
      <c r="B770" s="228" t="s"/>
      <c r="C770" s="228" t="s"/>
      <c r="D770" s="228" t="s"/>
      <c r="E770" s="228" t="s"/>
      <c r="F770" s="227" t="s"/>
      <c r="G770" s="228" t="s"/>
      <c r="H770" s="253" t="s"/>
      <c r="I770" s="253" t="s"/>
      <c r="J770" s="228" t="s"/>
      <c r="K770" s="228" t="s"/>
      <c r="L770" s="228" t="s"/>
      <c r="M770" s="228" t="s"/>
      <c r="N770" s="228" t="s"/>
      <c r="O770" s="277" t="s"/>
      <c r="P770" s="227" t="s"/>
      <c r="Q770" s="222" t="s"/>
      <c r="R770" s="228" t="s"/>
      <c r="W770" s="228" t="s"/>
      <c r="X770" s="228" t="s"/>
      <c r="Y770" s="230" t="s"/>
    </row>
    <row r="771" spans="1:25">
      <c r="A771" s="212" t="s"/>
      <c r="B771" s="228" t="s"/>
      <c r="C771" s="228" t="s"/>
      <c r="D771" s="228" t="s"/>
      <c r="E771" s="228" t="s"/>
      <c r="F771" s="227" t="s"/>
      <c r="G771" s="228" t="s"/>
      <c r="H771" s="253" t="s"/>
      <c r="I771" s="253" t="s"/>
      <c r="J771" s="228" t="s"/>
      <c r="K771" s="228" t="s"/>
      <c r="L771" s="228" t="s"/>
      <c r="M771" s="228" t="s"/>
      <c r="N771" s="228" t="s"/>
      <c r="O771" s="277" t="s"/>
      <c r="P771" s="227" t="s"/>
      <c r="Q771" s="222" t="s"/>
      <c r="R771" s="228" t="s"/>
      <c r="W771" s="228" t="s"/>
      <c r="X771" s="228" t="s"/>
      <c r="Y771" s="230" t="s"/>
    </row>
    <row r="772" spans="1:25">
      <c r="A772" s="212" t="s"/>
      <c r="B772" s="228" t="s"/>
      <c r="C772" s="228" t="s"/>
      <c r="D772" s="228" t="s"/>
      <c r="E772" s="228" t="s"/>
      <c r="F772" s="227" t="s"/>
      <c r="G772" s="228" t="s"/>
      <c r="H772" s="253" t="s"/>
      <c r="I772" s="253" t="s"/>
      <c r="J772" s="228" t="s"/>
      <c r="K772" s="228" t="s"/>
      <c r="L772" s="228" t="s"/>
      <c r="M772" s="228" t="s"/>
      <c r="N772" s="228" t="s"/>
      <c r="O772" s="277" t="s"/>
      <c r="P772" s="227" t="s"/>
      <c r="Q772" s="222" t="s"/>
      <c r="R772" s="228" t="s"/>
      <c r="W772" s="228" t="s"/>
      <c r="X772" s="228" t="s"/>
      <c r="Y772" s="230" t="s"/>
    </row>
    <row r="773" spans="1:25">
      <c r="A773" s="212" t="s"/>
      <c r="B773" s="228" t="s"/>
      <c r="C773" s="228" t="s"/>
      <c r="D773" s="228" t="s"/>
      <c r="E773" s="228" t="s"/>
      <c r="F773" s="227" t="s"/>
      <c r="G773" s="228" t="s"/>
      <c r="H773" s="253" t="s"/>
      <c r="I773" s="253" t="s"/>
      <c r="J773" s="228" t="s"/>
      <c r="K773" s="228" t="s"/>
      <c r="L773" s="228" t="s"/>
      <c r="M773" s="228" t="s"/>
      <c r="N773" s="228" t="s"/>
      <c r="O773" s="277" t="s"/>
      <c r="P773" s="227" t="s"/>
      <c r="Q773" s="222" t="s"/>
      <c r="R773" s="228" t="s"/>
      <c r="W773" s="228" t="s"/>
      <c r="X773" s="228" t="s"/>
      <c r="Y773" s="230" t="s"/>
    </row>
    <row r="774" spans="1:25">
      <c r="A774" s="212" t="s"/>
      <c r="B774" s="228" t="s"/>
      <c r="C774" s="228" t="s"/>
      <c r="D774" s="228" t="s"/>
      <c r="E774" s="228" t="s"/>
      <c r="F774" s="227" t="s"/>
      <c r="G774" s="228" t="s"/>
      <c r="H774" s="253" t="s"/>
      <c r="I774" s="253" t="s"/>
      <c r="J774" s="228" t="s"/>
      <c r="K774" s="228" t="s"/>
      <c r="L774" s="228" t="s"/>
      <c r="M774" s="228" t="s"/>
      <c r="N774" s="228" t="s"/>
      <c r="O774" s="277" t="s"/>
      <c r="P774" s="227" t="s"/>
      <c r="Q774" s="222" t="s"/>
      <c r="R774" s="228" t="s"/>
      <c r="W774" s="228" t="s"/>
      <c r="X774" s="228" t="s"/>
      <c r="Y774" s="230" t="s"/>
    </row>
    <row r="775" spans="1:25">
      <c r="A775" s="212" t="s"/>
      <c r="B775" s="228" t="s"/>
      <c r="C775" s="228" t="s"/>
      <c r="D775" s="228" t="s"/>
      <c r="E775" s="228" t="s"/>
      <c r="F775" s="227" t="s"/>
      <c r="G775" s="228" t="s"/>
      <c r="H775" s="253" t="s"/>
      <c r="I775" s="253" t="s"/>
      <c r="J775" s="228" t="s"/>
      <c r="K775" s="228" t="s"/>
      <c r="L775" s="228" t="s"/>
      <c r="M775" s="228" t="s"/>
      <c r="N775" s="228" t="s"/>
      <c r="O775" s="277" t="s"/>
      <c r="P775" s="227" t="s"/>
      <c r="Q775" s="222" t="s"/>
      <c r="R775" s="228" t="s"/>
      <c r="W775" s="228" t="s"/>
      <c r="X775" s="228" t="s"/>
      <c r="Y775" s="230" t="s"/>
    </row>
    <row r="776" spans="1:25">
      <c r="A776" s="212" t="s"/>
      <c r="B776" s="228" t="s"/>
      <c r="C776" s="228" t="s"/>
      <c r="D776" s="228" t="s"/>
      <c r="E776" s="228" t="s"/>
      <c r="F776" s="227" t="s"/>
      <c r="G776" s="228" t="s"/>
      <c r="H776" s="253" t="s"/>
      <c r="I776" s="253" t="s"/>
      <c r="J776" s="228" t="s"/>
      <c r="K776" s="228" t="s"/>
      <c r="L776" s="228" t="s"/>
      <c r="M776" s="228" t="s"/>
      <c r="N776" s="228" t="s"/>
      <c r="O776" s="277" t="s"/>
      <c r="P776" s="227" t="s"/>
      <c r="Q776" s="222" t="s"/>
      <c r="R776" s="228" t="s"/>
      <c r="W776" s="228" t="s"/>
      <c r="X776" s="228" t="s"/>
      <c r="Y776" s="230" t="s"/>
    </row>
    <row r="777" spans="1:25">
      <c r="A777" s="212" t="s"/>
      <c r="B777" s="228" t="s"/>
      <c r="C777" s="228" t="s"/>
      <c r="D777" s="228" t="s"/>
      <c r="E777" s="228" t="s"/>
      <c r="F777" s="227" t="s"/>
      <c r="G777" s="228" t="s"/>
      <c r="H777" s="253" t="s"/>
      <c r="I777" s="253" t="s"/>
      <c r="J777" s="228" t="s"/>
      <c r="K777" s="228" t="s"/>
      <c r="L777" s="228" t="s"/>
      <c r="M777" s="228" t="s"/>
      <c r="N777" s="228" t="s"/>
      <c r="O777" s="277" t="s"/>
      <c r="P777" s="227" t="s"/>
      <c r="Q777" s="222" t="s"/>
      <c r="R777" s="228" t="s"/>
      <c r="W777" s="228" t="s"/>
      <c r="X777" s="228" t="s"/>
      <c r="Y777" s="230" t="s"/>
    </row>
    <row r="778" spans="1:25">
      <c r="A778" s="212" t="s"/>
      <c r="B778" s="228" t="s"/>
      <c r="C778" s="228" t="s"/>
      <c r="D778" s="228" t="s"/>
      <c r="E778" s="228" t="s"/>
      <c r="F778" s="227" t="s"/>
      <c r="G778" s="228" t="s"/>
      <c r="H778" s="253" t="s"/>
      <c r="I778" s="253" t="s"/>
      <c r="J778" s="228" t="s"/>
      <c r="K778" s="228" t="s"/>
      <c r="L778" s="228" t="s"/>
      <c r="M778" s="228" t="s"/>
      <c r="N778" s="228" t="s"/>
      <c r="O778" s="277" t="s"/>
      <c r="P778" s="227" t="s"/>
      <c r="Q778" s="222" t="s"/>
      <c r="R778" s="228" t="s"/>
      <c r="W778" s="228" t="s"/>
      <c r="X778" s="228" t="s"/>
      <c r="Y778" s="230" t="s"/>
    </row>
    <row r="779" spans="1:25">
      <c r="A779" s="212" t="s"/>
      <c r="B779" s="228" t="s"/>
      <c r="C779" s="228" t="s"/>
      <c r="D779" s="228" t="s"/>
      <c r="E779" s="228" t="s"/>
      <c r="F779" s="227" t="s"/>
      <c r="G779" s="228" t="s"/>
      <c r="H779" s="253" t="s"/>
      <c r="I779" s="253" t="s"/>
      <c r="J779" s="228" t="s"/>
      <c r="K779" s="228" t="s"/>
      <c r="L779" s="228" t="s"/>
      <c r="M779" s="228" t="s"/>
      <c r="N779" s="228" t="s"/>
      <c r="O779" s="277" t="s"/>
      <c r="P779" s="227" t="s"/>
      <c r="Q779" s="222" t="s"/>
      <c r="R779" s="228" t="s"/>
      <c r="W779" s="228" t="s"/>
      <c r="X779" s="228" t="s"/>
      <c r="Y779" s="230" t="s"/>
    </row>
    <row r="780" spans="1:25">
      <c r="A780" s="212" t="s"/>
      <c r="B780" s="228" t="s"/>
      <c r="C780" s="228" t="s"/>
      <c r="D780" s="228" t="s"/>
      <c r="E780" s="228" t="s"/>
      <c r="F780" s="227" t="s"/>
      <c r="G780" s="228" t="s"/>
      <c r="H780" s="253" t="s"/>
      <c r="I780" s="253" t="s"/>
      <c r="J780" s="228" t="s"/>
      <c r="K780" s="228" t="s"/>
      <c r="L780" s="228" t="s"/>
      <c r="M780" s="228" t="s"/>
      <c r="N780" s="228" t="s"/>
      <c r="O780" s="277" t="s"/>
      <c r="P780" s="227" t="s"/>
      <c r="Q780" s="222" t="s"/>
      <c r="R780" s="228" t="s"/>
      <c r="W780" s="228" t="s"/>
      <c r="X780" s="228" t="s"/>
      <c r="Y780" s="230" t="s"/>
    </row>
    <row r="781" spans="1:25">
      <c r="A781" s="212" t="s"/>
      <c r="B781" s="228" t="s"/>
      <c r="C781" s="228" t="s"/>
      <c r="D781" s="228" t="s"/>
      <c r="E781" s="228" t="s"/>
      <c r="F781" s="227" t="s"/>
      <c r="G781" s="228" t="s"/>
      <c r="H781" s="253" t="s"/>
      <c r="I781" s="253" t="s"/>
      <c r="J781" s="228" t="s"/>
      <c r="K781" s="228" t="s"/>
      <c r="L781" s="228" t="s"/>
      <c r="M781" s="228" t="s"/>
      <c r="N781" s="228" t="s"/>
      <c r="O781" s="277" t="s"/>
      <c r="P781" s="227" t="s"/>
      <c r="Q781" s="222" t="s"/>
      <c r="R781" s="228" t="s"/>
      <c r="W781" s="228" t="s"/>
      <c r="X781" s="228" t="s"/>
      <c r="Y781" s="230" t="s"/>
    </row>
    <row r="782" spans="1:25">
      <c r="A782" s="212" t="s"/>
      <c r="B782" s="228" t="s"/>
      <c r="C782" s="228" t="s"/>
      <c r="D782" s="228" t="s"/>
      <c r="E782" s="228" t="s"/>
      <c r="F782" s="227" t="s"/>
      <c r="G782" s="228" t="s"/>
      <c r="H782" s="253" t="s"/>
      <c r="I782" s="253" t="s"/>
      <c r="J782" s="228" t="s"/>
      <c r="K782" s="228" t="s"/>
      <c r="L782" s="228" t="s"/>
      <c r="M782" s="228" t="s"/>
      <c r="N782" s="228" t="s"/>
      <c r="O782" s="277" t="s"/>
      <c r="P782" s="227" t="s"/>
      <c r="Q782" s="222" t="s"/>
      <c r="R782" s="228" t="s"/>
      <c r="W782" s="228" t="s"/>
      <c r="X782" s="228" t="s"/>
      <c r="Y782" s="230" t="s"/>
    </row>
    <row r="783" spans="1:25">
      <c r="A783" s="212" t="s"/>
      <c r="B783" s="228" t="s"/>
      <c r="C783" s="228" t="s"/>
      <c r="D783" s="228" t="s"/>
      <c r="E783" s="228" t="s"/>
      <c r="F783" s="227" t="s"/>
      <c r="G783" s="228" t="s"/>
      <c r="H783" s="253" t="s"/>
      <c r="I783" s="253" t="s"/>
      <c r="J783" s="228" t="s"/>
      <c r="K783" s="228" t="s"/>
      <c r="L783" s="228" t="s"/>
      <c r="M783" s="228" t="s"/>
      <c r="N783" s="228" t="s"/>
      <c r="O783" s="277" t="s"/>
      <c r="P783" s="227" t="s"/>
      <c r="Q783" s="222" t="s"/>
      <c r="R783" s="228" t="s"/>
      <c r="W783" s="228" t="s"/>
      <c r="X783" s="228" t="s"/>
      <c r="Y783" s="230" t="s"/>
    </row>
    <row r="784" spans="1:25">
      <c r="A784" s="212" t="s"/>
      <c r="B784" s="228" t="s"/>
      <c r="C784" s="228" t="s"/>
      <c r="D784" s="228" t="s"/>
      <c r="E784" s="228" t="s"/>
      <c r="F784" s="227" t="s"/>
      <c r="G784" s="228" t="s"/>
      <c r="H784" s="253" t="s"/>
      <c r="I784" s="253" t="s"/>
      <c r="J784" s="228" t="s"/>
      <c r="K784" s="228" t="s"/>
      <c r="L784" s="228" t="s"/>
      <c r="M784" s="228" t="s"/>
      <c r="N784" s="228" t="s"/>
      <c r="O784" s="277" t="s"/>
      <c r="P784" s="227" t="s"/>
      <c r="Q784" s="222" t="s"/>
      <c r="R784" s="228" t="s"/>
      <c r="W784" s="228" t="s"/>
      <c r="X784" s="228" t="s"/>
      <c r="Y784" s="230" t="s"/>
    </row>
    <row r="785" spans="1:25">
      <c r="A785" s="212" t="s"/>
      <c r="B785" s="228" t="s"/>
      <c r="C785" s="228" t="s"/>
      <c r="D785" s="228" t="s"/>
      <c r="E785" s="228" t="s"/>
      <c r="F785" s="227" t="s"/>
      <c r="G785" s="228" t="s"/>
      <c r="H785" s="253" t="s"/>
      <c r="I785" s="253" t="s"/>
      <c r="J785" s="228" t="s"/>
      <c r="K785" s="228" t="s"/>
      <c r="L785" s="228" t="s"/>
      <c r="M785" s="228" t="s"/>
      <c r="N785" s="228" t="s"/>
      <c r="O785" s="277" t="s"/>
      <c r="P785" s="227" t="s"/>
      <c r="Q785" s="222" t="s"/>
      <c r="R785" s="228" t="s"/>
      <c r="W785" s="228" t="s"/>
      <c r="X785" s="228" t="s"/>
      <c r="Y785" s="230" t="s"/>
    </row>
    <row r="786" spans="1:25">
      <c r="A786" s="212" t="s"/>
      <c r="B786" s="228" t="s"/>
      <c r="C786" s="228" t="s"/>
      <c r="D786" s="228" t="s"/>
      <c r="E786" s="228" t="s"/>
      <c r="F786" s="227" t="s"/>
      <c r="G786" s="228" t="s"/>
      <c r="H786" s="253" t="s"/>
      <c r="I786" s="253" t="s"/>
      <c r="J786" s="228" t="s"/>
      <c r="K786" s="228" t="s"/>
      <c r="L786" s="228" t="s"/>
      <c r="M786" s="228" t="s"/>
      <c r="N786" s="228" t="s"/>
      <c r="O786" s="277" t="s"/>
      <c r="P786" s="227" t="s"/>
      <c r="Q786" s="222" t="s"/>
      <c r="R786" s="228" t="s"/>
      <c r="W786" s="228" t="s"/>
      <c r="X786" s="228" t="s"/>
      <c r="Y786" s="230" t="s"/>
    </row>
    <row r="787" spans="1:25">
      <c r="A787" s="212" t="s"/>
      <c r="B787" s="228" t="s"/>
      <c r="C787" s="228" t="s"/>
      <c r="D787" s="228" t="s"/>
      <c r="E787" s="228" t="s"/>
      <c r="F787" s="227" t="s"/>
      <c r="G787" s="228" t="s"/>
      <c r="H787" s="253" t="s"/>
      <c r="I787" s="253" t="s"/>
      <c r="J787" s="228" t="s"/>
      <c r="K787" s="228" t="s"/>
      <c r="L787" s="228" t="s"/>
      <c r="M787" s="228" t="s"/>
      <c r="N787" s="228" t="s"/>
      <c r="O787" s="277" t="s"/>
      <c r="P787" s="227" t="s"/>
      <c r="Q787" s="222" t="s"/>
      <c r="R787" s="228" t="s"/>
      <c r="W787" s="228" t="s"/>
      <c r="X787" s="228" t="s"/>
      <c r="Y787" s="230" t="s"/>
    </row>
  </sheetData>
  <customSheetViews>
    <customSheetView guid="{3FE9BF6A-5F10-4E27-8B6B-F40B4691E9E9}" filter="true" showAutoFilter="true" hiddenRows="true" hiddenColumns="true">
      <pane ySplit="1" topLeftCell="A2" state="frozen"/>
      <autoFilter ref="A1:Y641">
        <filterColumn colId="3">
          <filters blank="false">
            <filter val="12°C水"/>
            <filter val="38°C水"/>
            <filter val="6℃水"/>
            <filter val="90°C水"/>
          </filters>
        </filterColumn>
        <filterColumn colId="1">
          <filters blank="false">
            <filter val="机械科"/>
          </filters>
        </filterColumn>
        <sortState ref="A2:Y641"/>
      </autoFilter>
    </customSheetView>
  </customSheetViews>
  <hyperlinks>
    <hyperlink ref="Q104" location="'一期  能源 机械  90℃ 水'!C10:C21"/>
    <hyperlink ref="Q105" location="'一期  能源 机械  12℃ 水'!A9:A26"/>
    <hyperlink ref="Q106" location="'一期  能源 机械  6℃ 水'!B8:B13"/>
    <hyperlink ref="Q111" location="'一期  能源 机械  12℃ 水'!E9:E14"/>
    <hyperlink ref="Q122" location="'一期  能源 机械  90℃ 水'!I10:I13"/>
    <hyperlink ref="Q123" location="'一期  能源 机械  12℃ 水'!I9:I10"/>
    <hyperlink ref="Q155" location="'一期  能源 机械  90℃ 水'!C22:C26"/>
    <hyperlink ref="Q156" location="'一期  能源 机械  38℃ 水'!A4:A8"/>
    <hyperlink ref="Q157" location="'一期  能源 机械  12℃ 水'!A27:A31"/>
    <hyperlink ref="Q158" location="'一期  能源 机械  6℃ 水'!B14:B18"/>
    <hyperlink ref="Q169" location="'一期  能源 机械  90℃ 水'!C22:C26"/>
    <hyperlink ref="Q171" location="'一期  能源 机械  90℃ 水'!I10:I13"/>
    <hyperlink ref="Q174" location="'一期  能源 机械  90℃ 水'!C10:C21"/>
  </hyperlinks>
  <legacyDrawing r:id="rId0"/>
</worksheet>
</file>

<file path=xl/worksheets/sheet3.xml><?xml version="1.0" encoding="utf-8"?>
<worksheet xmlns="http://schemas.openxmlformats.org/spreadsheetml/2006/main">
  <sheetPr codeName="二期能源指标">
    <tabColor rgb="FFFFFFFF"/>
  </sheetPr>
  <dimension ref="AC633"/>
  <sheetViews>
    <sheetView showGridLines="true" workbookViewId="0">
      <pane ySplit="1" topLeftCell="A2" state="frozen"/>
    </sheetView>
  </sheetViews>
  <cols>
    <col min="1" max="1" width="6.47266" style="116" customWidth="true"/>
    <col min="2" max="2" width="16.7227" style="116" customWidth="true"/>
    <col min="3" max="3" width="14.9727" style="116" customWidth="true"/>
    <col min="4" max="4" width="9.98438" style="116" hidden="true" customWidth="true"/>
    <col min="5" max="5" width="9.30078" style="116" hidden="true" customWidth="true"/>
    <col min="6" max="6" width="9.17188" style="116" hidden="true" customWidth="true"/>
    <col min="7" max="7" width="8.36328" style="116" hidden="true" customWidth="true"/>
    <col min="8" max="8" width="8.22266" style="116" hidden="true" customWidth="true"/>
    <col min="9" max="9" width="51.2539" style="869" customWidth="true"/>
    <col min="10" max="10" width="68.1133" style="870" customWidth="true"/>
    <col min="11" max="11" width="15.9141" style="116" customWidth="true"/>
    <col min="12" max="12" width="10.9219" style="116" customWidth="true"/>
    <col min="13" max="20" width="14.9727" style="116" customWidth="true"/>
    <col min="21" max="21" width="8.36328" style="116" customWidth="true"/>
    <col min="22" max="22" width="8.36328" style="116" customWidth="true"/>
    <col min="23" max="23" width="73.7812" style="116" customWidth="true"/>
    <col min="24" max="24" width="37.4922" style="869" customWidth="true"/>
    <col min="25" max="25" width="48.832" style="869" customWidth="true"/>
    <col min="26" max="26" width="58.0039" style="869" customWidth="true"/>
    <col min="27" max="27" width="58.6719" style="116" customWidth="true"/>
    <col min="28" max="28" width="14.9727" style="116" customWidth="true"/>
    <col min="29" max="29" width="16.1836" style="116" customWidth="true"/>
  </cols>
  <sheetData>
    <row r="1" spans="1:29" s="868" customFormat="true" ht="15" customHeight="true">
      <c r="A1" s="32" t="s">
        <v>142</v>
      </c>
      <c r="B1" s="33" t="s">
        <v>143</v>
      </c>
      <c r="C1" s="33" t="s">
        <v>144</v>
      </c>
      <c r="D1" s="33" t="s">
        <v>6001</v>
      </c>
      <c r="E1" s="33" t="s">
        <v>145</v>
      </c>
      <c r="F1" s="33" t="s">
        <v>146</v>
      </c>
      <c r="G1" s="33" t="s">
        <v>147</v>
      </c>
      <c r="H1" s="33" t="s">
        <v>148</v>
      </c>
      <c r="I1" s="34" t="s">
        <v>149</v>
      </c>
      <c r="J1" s="35" t="s">
        <v>150</v>
      </c>
      <c r="K1" s="34" t="s">
        <v>151</v>
      </c>
      <c r="L1" s="34" t="s">
        <v>152</v>
      </c>
      <c r="M1" s="34" t="s">
        <v>153</v>
      </c>
      <c r="N1" s="34" t="s">
        <v>154</v>
      </c>
      <c r="O1" s="34" t="s">
        <v>155</v>
      </c>
      <c r="P1" s="34" t="s">
        <v>156</v>
      </c>
      <c r="Q1" s="34" t="s">
        <v>157</v>
      </c>
      <c r="R1" s="34" t="s">
        <v>158</v>
      </c>
      <c r="S1" s="34" t="s">
        <v>159</v>
      </c>
      <c r="T1" s="34" t="s">
        <v>160</v>
      </c>
      <c r="U1" s="36" t="s">
        <v>161</v>
      </c>
      <c r="V1" s="36" t="s">
        <v>162</v>
      </c>
      <c r="W1" s="34" t="s">
        <v>163</v>
      </c>
      <c r="X1" s="34" t="s">
        <v>164</v>
      </c>
      <c r="Y1" s="34" t="s">
        <v>165</v>
      </c>
      <c r="Z1" s="34" t="s">
        <v>166</v>
      </c>
      <c r="AA1" s="34" t="s">
        <v>167</v>
      </c>
      <c r="AB1" s="33" t="s">
        <v>168</v>
      </c>
      <c r="AC1" s="33" t="s">
        <v>169</v>
      </c>
    </row>
    <row r="2" spans="1:29" ht="15" customHeight="true">
      <c r="A2" s="37" t="s">
        <v>170</v>
      </c>
      <c r="B2" s="37" t="s"/>
      <c r="C2" s="37" t="s">
        <v>171</v>
      </c>
      <c r="D2" s="37" t="s"/>
      <c r="E2" s="37" t="s">
        <v>18</v>
      </c>
      <c r="F2" s="37" t="s">
        <v>18</v>
      </c>
      <c r="G2" s="37" t="s">
        <v>18</v>
      </c>
      <c r="H2" s="37" t="s">
        <v>42</v>
      </c>
      <c r="I2" s="38" t="s">
        <v>172</v>
      </c>
      <c r="J2" s="39" t="s">
        <v>173</v>
      </c>
      <c r="K2" s="37" t="s">
        <v>174</v>
      </c>
      <c r="L2" s="37">
        <v>2</v>
      </c>
      <c r="M2" s="37" t="s"/>
      <c r="N2" s="37" t="s">
        <v>175</v>
      </c>
      <c r="O2" s="37" t="s"/>
      <c r="P2" s="37" t="s"/>
      <c r="Q2" s="37" t="s"/>
      <c r="R2" s="37" t="s"/>
      <c r="S2" s="37" t="s">
        <v>176</v>
      </c>
      <c r="T2" s="37" t="s">
        <v>177</v>
      </c>
      <c r="U2" s="40" t="s">
        <v>18</v>
      </c>
      <c r="V2" s="40" t="s"/>
      <c r="W2" s="41" t="s">
        <v>178</v>
      </c>
      <c r="X2" s="42" t="s">
        <v>179</v>
      </c>
      <c r="Y2" s="41" t="s">
        <v>180</v>
      </c>
      <c r="Z2" s="38" t="s"/>
      <c r="AA2" s="41" t="s">
        <v>181</v>
      </c>
      <c r="AB2" s="37" t="s"/>
      <c r="AC2" s="37" t="s"/>
    </row>
    <row r="3" spans="1:29" ht="15" customHeight="true">
      <c r="A3" s="37" t="s">
        <v>170</v>
      </c>
      <c r="B3" s="37" t="s"/>
      <c r="C3" s="37" t="s">
        <v>171</v>
      </c>
      <c r="D3" s="37" t="s"/>
      <c r="E3" s="37" t="s">
        <v>18</v>
      </c>
      <c r="F3" s="37" t="s">
        <v>18</v>
      </c>
      <c r="G3" s="37" t="s">
        <v>18</v>
      </c>
      <c r="H3" s="37" t="s">
        <v>42</v>
      </c>
      <c r="I3" s="43" t="s">
        <v>182</v>
      </c>
      <c r="J3" s="43" t="s">
        <v>183</v>
      </c>
      <c r="K3" s="37" t="s">
        <v>174</v>
      </c>
      <c r="L3" s="37">
        <v>2</v>
      </c>
      <c r="M3" s="37" t="s"/>
      <c r="N3" s="37" t="s">
        <v>184</v>
      </c>
      <c r="O3" s="37" t="s"/>
      <c r="P3" s="37" t="s"/>
      <c r="Q3" s="37" t="s"/>
      <c r="R3" s="37" t="s"/>
      <c r="S3" s="37" t="s">
        <v>176</v>
      </c>
      <c r="T3" s="37" t="s">
        <v>177</v>
      </c>
      <c r="U3" s="40" t="s">
        <v>18</v>
      </c>
      <c r="V3" s="44" t="s"/>
      <c r="W3" s="41" t="s">
        <v>185</v>
      </c>
      <c r="X3" s="41" t="s">
        <v>186</v>
      </c>
      <c r="Y3" s="41" t="s">
        <v>187</v>
      </c>
      <c r="Z3" s="38" t="s"/>
      <c r="AA3" s="41" t="s">
        <v>186</v>
      </c>
      <c r="AB3" s="37" t="s"/>
      <c r="AC3" s="37" t="s"/>
    </row>
    <row r="4" spans="1:29" ht="15" customHeight="true">
      <c r="A4" s="37" t="s">
        <v>170</v>
      </c>
      <c r="B4" s="37" t="s"/>
      <c r="C4" s="37" t="s">
        <v>171</v>
      </c>
      <c r="D4" s="37" t="s"/>
      <c r="E4" s="37" t="s">
        <v>18</v>
      </c>
      <c r="F4" s="37" t="s">
        <v>18</v>
      </c>
      <c r="G4" s="37" t="s">
        <v>18</v>
      </c>
      <c r="H4" s="37" t="s">
        <v>42</v>
      </c>
      <c r="I4" s="38" t="s">
        <v>188</v>
      </c>
      <c r="J4" s="38" t="s">
        <v>189</v>
      </c>
      <c r="K4" s="45" t="s">
        <v>174</v>
      </c>
      <c r="L4" s="37">
        <v>2</v>
      </c>
      <c r="M4" s="37" t="s"/>
      <c r="N4" s="37" t="s">
        <v>184</v>
      </c>
      <c r="O4" s="37" t="s"/>
      <c r="P4" s="37" t="s"/>
      <c r="Q4" s="37" t="s"/>
      <c r="R4" s="37" t="s"/>
      <c r="S4" s="37" t="s">
        <v>176</v>
      </c>
      <c r="T4" s="37" t="s">
        <v>177</v>
      </c>
      <c r="U4" s="40" t="s">
        <v>18</v>
      </c>
      <c r="V4" s="46" t="s"/>
      <c r="W4" s="41" t="s">
        <v>190</v>
      </c>
      <c r="X4" s="41" t="s">
        <v>191</v>
      </c>
      <c r="Y4" s="41" t="s">
        <v>180</v>
      </c>
      <c r="Z4" s="38" t="s"/>
      <c r="AA4" s="41" t="s">
        <v>192</v>
      </c>
      <c r="AB4" s="37" t="s"/>
      <c r="AC4" s="37" t="s"/>
    </row>
    <row r="5" spans="1:29" ht="15" customHeight="true">
      <c r="A5" s="37" t="s">
        <v>15</v>
      </c>
      <c r="B5" s="37" t="s"/>
      <c r="C5" s="37" t="s">
        <v>171</v>
      </c>
      <c r="D5" s="37" t="s"/>
      <c r="E5" s="37" t="s">
        <v>18</v>
      </c>
      <c r="F5" s="37" t="s">
        <v>18</v>
      </c>
      <c r="G5" s="37" t="s">
        <v>18</v>
      </c>
      <c r="H5" s="37" t="s">
        <v>42</v>
      </c>
      <c r="I5" s="38" t="s">
        <v>193</v>
      </c>
      <c r="J5" s="38" t="s">
        <v>194</v>
      </c>
      <c r="K5" s="45" t="s">
        <v>195</v>
      </c>
      <c r="L5" s="37">
        <v>2</v>
      </c>
      <c r="M5" s="37" t="s"/>
      <c r="N5" s="37" t="s">
        <v>175</v>
      </c>
      <c r="O5" s="37" t="s"/>
      <c r="P5" s="37" t="s"/>
      <c r="Q5" s="37" t="s"/>
      <c r="R5" s="37" t="s"/>
      <c r="S5" s="37" t="s">
        <v>196</v>
      </c>
      <c r="T5" s="37" t="s">
        <v>197</v>
      </c>
      <c r="U5" s="46" t="s">
        <v>18</v>
      </c>
      <c r="V5" s="47" t="s"/>
      <c r="W5" s="38" t="s">
        <v>194</v>
      </c>
      <c r="X5" s="38" t="s">
        <v>194</v>
      </c>
      <c r="Y5" s="38" t="s">
        <v>194</v>
      </c>
      <c r="Z5" s="38" t="s"/>
      <c r="AA5" s="37" t="s"/>
      <c r="AB5" s="37" t="s"/>
      <c r="AC5" s="37" t="s"/>
    </row>
    <row r="6" spans="1:29" ht="15" customHeight="true">
      <c r="A6" s="37" t="s">
        <v>15</v>
      </c>
      <c r="B6" s="37" t="s"/>
      <c r="C6" s="37" t="s">
        <v>171</v>
      </c>
      <c r="D6" s="37" t="s"/>
      <c r="E6" s="37" t="s">
        <v>18</v>
      </c>
      <c r="F6" s="37" t="s">
        <v>18</v>
      </c>
      <c r="G6" s="37" t="s">
        <v>18</v>
      </c>
      <c r="H6" s="37" t="s">
        <v>42</v>
      </c>
      <c r="I6" s="38" t="s">
        <v>198</v>
      </c>
      <c r="J6" s="38" t="s">
        <v>199</v>
      </c>
      <c r="K6" s="45" t="s">
        <v>195</v>
      </c>
      <c r="L6" s="37">
        <v>2</v>
      </c>
      <c r="M6" s="37" t="s"/>
      <c r="N6" s="37" t="s">
        <v>175</v>
      </c>
      <c r="O6" s="37" t="s"/>
      <c r="P6" s="37" t="s"/>
      <c r="Q6" s="37" t="s"/>
      <c r="R6" s="37" t="s"/>
      <c r="S6" s="37" t="s">
        <v>200</v>
      </c>
      <c r="T6" s="37" t="s">
        <v>197</v>
      </c>
      <c r="U6" s="46" t="s">
        <v>18</v>
      </c>
      <c r="V6" s="47" t="s"/>
      <c r="W6" s="38" t="s">
        <v>199</v>
      </c>
      <c r="X6" s="38" t="s">
        <v>199</v>
      </c>
      <c r="Y6" s="38" t="s">
        <v>199</v>
      </c>
      <c r="Z6" s="38" t="s"/>
      <c r="AA6" s="37" t="s"/>
      <c r="AB6" s="37" t="s"/>
      <c r="AC6" s="37" t="s"/>
    </row>
    <row r="7" spans="1:29" ht="15" customHeight="true">
      <c r="A7" s="37" t="s">
        <v>47</v>
      </c>
      <c r="B7" s="37" t="s"/>
      <c r="C7" s="37" t="s">
        <v>171</v>
      </c>
      <c r="D7" s="37" t="s"/>
      <c r="E7" s="37" t="s">
        <v>18</v>
      </c>
      <c r="F7" s="37" t="s">
        <v>18</v>
      </c>
      <c r="G7" s="37" t="s">
        <v>18</v>
      </c>
      <c r="H7" s="37" t="s">
        <v>42</v>
      </c>
      <c r="I7" s="38" t="s">
        <v>201</v>
      </c>
      <c r="J7" s="48" t="s">
        <v>202</v>
      </c>
      <c r="K7" s="45" t="s">
        <v>195</v>
      </c>
      <c r="L7" s="37">
        <v>2</v>
      </c>
      <c r="M7" s="37" t="s"/>
      <c r="N7" s="37" t="s">
        <v>175</v>
      </c>
      <c r="O7" s="37" t="s"/>
      <c r="P7" s="37" t="s"/>
      <c r="Q7" s="37" t="s"/>
      <c r="R7" s="37" t="s"/>
      <c r="S7" s="37" t="s">
        <v>203</v>
      </c>
      <c r="T7" s="37" t="s">
        <v>197</v>
      </c>
      <c r="U7" s="46" t="s">
        <v>18</v>
      </c>
      <c r="V7" s="46" t="s"/>
      <c r="W7" s="49" t="s">
        <v>204</v>
      </c>
      <c r="X7" s="49" t="s">
        <v>205</v>
      </c>
      <c r="Y7" s="49" t="s">
        <v>206</v>
      </c>
      <c r="Z7" s="38" t="s"/>
      <c r="AA7" s="49" t="s">
        <v>205</v>
      </c>
      <c r="AB7" s="37" t="s"/>
      <c r="AC7" s="37" t="s"/>
    </row>
    <row r="8" spans="1:29" ht="15" customHeight="true">
      <c r="A8" s="37" t="s">
        <v>47</v>
      </c>
      <c r="B8" s="37" t="s"/>
      <c r="C8" s="37" t="s">
        <v>171</v>
      </c>
      <c r="D8" s="37" t="s"/>
      <c r="E8" s="37" t="s">
        <v>18</v>
      </c>
      <c r="F8" s="37" t="s">
        <v>18</v>
      </c>
      <c r="G8" s="37" t="s">
        <v>18</v>
      </c>
      <c r="H8" s="37" t="s">
        <v>18</v>
      </c>
      <c r="I8" s="38" t="s">
        <v>207</v>
      </c>
      <c r="J8" s="37" t="s">
        <v>208</v>
      </c>
      <c r="K8" s="45" t="s">
        <v>209</v>
      </c>
      <c r="L8" s="37">
        <v>2</v>
      </c>
      <c r="M8" s="37" t="s"/>
      <c r="N8" s="37" t="s">
        <v>175</v>
      </c>
      <c r="O8" s="37" t="s"/>
      <c r="P8" s="37" t="s"/>
      <c r="Q8" s="37" t="s"/>
      <c r="R8" s="37" t="s"/>
      <c r="S8" s="37" t="s">
        <v>210</v>
      </c>
      <c r="T8" s="37" t="s">
        <v>197</v>
      </c>
      <c r="U8" s="46" t="s">
        <v>18</v>
      </c>
      <c r="V8" s="47" t="s"/>
      <c r="X8" s="38" t="s"/>
      <c r="Y8" s="38" t="s"/>
      <c r="Z8" s="38" t="s"/>
      <c r="AA8" s="37" t="s"/>
      <c r="AB8" s="37" t="s"/>
      <c r="AC8" s="37" t="s"/>
    </row>
    <row r="9" spans="1:29" ht="15" customHeight="true">
      <c r="A9" s="37" t="s">
        <v>47</v>
      </c>
      <c r="B9" s="37" t="s"/>
      <c r="C9" s="37" t="s">
        <v>171</v>
      </c>
      <c r="D9" s="37" t="s"/>
      <c r="E9" s="37" t="s">
        <v>18</v>
      </c>
      <c r="F9" s="37" t="s">
        <v>18</v>
      </c>
      <c r="G9" s="37" t="s">
        <v>18</v>
      </c>
      <c r="H9" s="37" t="s">
        <v>18</v>
      </c>
      <c r="I9" s="38" t="s">
        <v>211</v>
      </c>
      <c r="J9" s="37" t="s">
        <v>212</v>
      </c>
      <c r="K9" s="45" t="s">
        <v>209</v>
      </c>
      <c r="L9" s="37">
        <v>2</v>
      </c>
      <c r="M9" s="37" t="s"/>
      <c r="N9" s="37" t="s">
        <v>175</v>
      </c>
      <c r="O9" s="37" t="s"/>
      <c r="P9" s="37" t="s"/>
      <c r="Q9" s="37" t="s"/>
      <c r="R9" s="37" t="s"/>
      <c r="S9" s="37" t="s">
        <v>213</v>
      </c>
      <c r="T9" s="37" t="s">
        <v>197</v>
      </c>
      <c r="U9" s="46" t="s">
        <v>18</v>
      </c>
      <c r="V9" s="46" t="s"/>
      <c r="W9" s="50" t="s"/>
      <c r="X9" s="38" t="s"/>
      <c r="Y9" s="38" t="s"/>
      <c r="Z9" s="38" t="s"/>
      <c r="AA9" s="37" t="s"/>
      <c r="AB9" s="37" t="s"/>
      <c r="AC9" s="37" t="s"/>
    </row>
    <row r="10" spans="1:29" ht="15" customHeight="true">
      <c r="A10" s="37" t="s">
        <v>120</v>
      </c>
      <c r="B10" s="37" t="s"/>
      <c r="C10" s="37" t="s">
        <v>171</v>
      </c>
      <c r="D10" s="37" t="s"/>
      <c r="E10" s="37" t="s">
        <v>18</v>
      </c>
      <c r="F10" s="37" t="s">
        <v>18</v>
      </c>
      <c r="G10" s="37" t="s">
        <v>18</v>
      </c>
      <c r="H10" s="37" t="s">
        <v>42</v>
      </c>
      <c r="I10" s="38" t="s">
        <v>214</v>
      </c>
      <c r="J10" s="38" t="s">
        <v>215</v>
      </c>
      <c r="K10" s="45" t="s"/>
      <c r="L10" s="37" t="s"/>
      <c r="M10" s="37" t="s"/>
      <c r="N10" s="37" t="s"/>
      <c r="O10" s="37" t="s"/>
      <c r="P10" s="37" t="s"/>
      <c r="Q10" s="37" t="s"/>
      <c r="R10" s="37" t="s"/>
      <c r="S10" s="37" t="s"/>
      <c r="T10" s="37" t="s"/>
      <c r="U10" s="46" t="s"/>
      <c r="V10" s="46" t="s"/>
      <c r="W10" s="37" t="s"/>
      <c r="X10" s="38" t="s"/>
      <c r="Y10" s="38" t="s"/>
      <c r="Z10" s="38" t="s"/>
      <c r="AA10" s="37" t="s"/>
      <c r="AB10" s="37" t="s"/>
      <c r="AC10" s="37" t="s"/>
    </row>
    <row r="11" spans="1:29" ht="15" customHeight="true">
      <c r="A11" s="37" t="s">
        <v>120</v>
      </c>
      <c r="B11" s="37" t="s"/>
      <c r="C11" s="37" t="s">
        <v>171</v>
      </c>
      <c r="D11" s="37" t="s"/>
      <c r="E11" s="37" t="s">
        <v>18</v>
      </c>
      <c r="F11" s="37" t="s">
        <v>18</v>
      </c>
      <c r="G11" s="37" t="s">
        <v>18</v>
      </c>
      <c r="H11" s="37" t="s">
        <v>42</v>
      </c>
      <c r="I11" s="38" t="s">
        <v>216</v>
      </c>
      <c r="J11" s="38" t="s">
        <v>215</v>
      </c>
      <c r="K11" s="45" t="s"/>
      <c r="L11" s="37" t="s"/>
      <c r="M11" s="37" t="s"/>
      <c r="N11" s="37" t="s"/>
      <c r="O11" s="37" t="s"/>
      <c r="P11" s="37" t="s"/>
      <c r="Q11" s="37" t="s"/>
      <c r="R11" s="37" t="s"/>
      <c r="S11" s="37" t="s"/>
      <c r="T11" s="37" t="s"/>
      <c r="U11" s="46" t="s"/>
      <c r="V11" s="46" t="s"/>
      <c r="W11" s="37" t="s"/>
      <c r="X11" s="38" t="s"/>
      <c r="Y11" s="38" t="s"/>
      <c r="Z11" s="38" t="s"/>
      <c r="AA11" s="37" t="s"/>
      <c r="AB11" s="37" t="s"/>
      <c r="AC11" s="37" t="s"/>
    </row>
    <row r="12" spans="1:29" ht="15" customHeight="true">
      <c r="A12" s="37" t="s">
        <v>120</v>
      </c>
      <c r="B12" s="37" t="s"/>
      <c r="C12" s="37" t="s">
        <v>171</v>
      </c>
      <c r="D12" s="37" t="s"/>
      <c r="E12" s="37" t="s">
        <v>18</v>
      </c>
      <c r="F12" s="37" t="s">
        <v>18</v>
      </c>
      <c r="G12" s="37" t="s">
        <v>18</v>
      </c>
      <c r="H12" s="37" t="s">
        <v>42</v>
      </c>
      <c r="I12" s="38" t="s">
        <v>217</v>
      </c>
      <c r="J12" s="38" t="s">
        <v>215</v>
      </c>
      <c r="K12" s="45" t="s"/>
      <c r="L12" s="37" t="s"/>
      <c r="M12" s="37" t="s"/>
      <c r="N12" s="37" t="s"/>
      <c r="O12" s="37" t="s"/>
      <c r="P12" s="37" t="s"/>
      <c r="Q12" s="37" t="s"/>
      <c r="R12" s="37" t="s"/>
      <c r="S12" s="37" t="s"/>
      <c r="T12" s="37" t="s"/>
      <c r="U12" s="46" t="s"/>
      <c r="V12" s="46" t="s"/>
      <c r="W12" s="37" t="s"/>
      <c r="X12" s="38" t="s"/>
      <c r="Y12" s="38" t="s"/>
      <c r="Z12" s="38" t="s"/>
      <c r="AA12" s="37" t="s"/>
      <c r="AB12" s="37" t="s"/>
      <c r="AC12" s="37" t="s"/>
    </row>
    <row r="13" spans="1:29" ht="15" customHeight="true">
      <c r="A13" s="37" t="s">
        <v>120</v>
      </c>
      <c r="B13" s="37" t="s"/>
      <c r="C13" s="37" t="s">
        <v>171</v>
      </c>
      <c r="D13" s="37" t="s"/>
      <c r="E13" s="37" t="s">
        <v>18</v>
      </c>
      <c r="F13" s="37" t="s">
        <v>18</v>
      </c>
      <c r="G13" s="37" t="s">
        <v>18</v>
      </c>
      <c r="H13" s="37" t="s">
        <v>42</v>
      </c>
      <c r="I13" s="38" t="s">
        <v>218</v>
      </c>
      <c r="J13" s="38" t="s">
        <v>215</v>
      </c>
      <c r="K13" s="45" t="s"/>
      <c r="L13" s="37" t="s"/>
      <c r="M13" s="37" t="s"/>
      <c r="N13" s="37" t="s"/>
      <c r="O13" s="37" t="s"/>
      <c r="P13" s="37" t="s"/>
      <c r="Q13" s="37" t="s"/>
      <c r="R13" s="37" t="s"/>
      <c r="S13" s="37" t="s"/>
      <c r="T13" s="37" t="s"/>
      <c r="U13" s="46" t="s"/>
      <c r="V13" s="46" t="s"/>
      <c r="W13" s="37" t="s"/>
      <c r="X13" s="38" t="s"/>
      <c r="Y13" s="38" t="s"/>
      <c r="Z13" s="38" t="s"/>
      <c r="AA13" s="37" t="s"/>
      <c r="AB13" s="37" t="s"/>
      <c r="AC13" s="37" t="s"/>
    </row>
    <row r="14" spans="1:29" ht="15" customHeight="true">
      <c r="A14" s="37" t="s">
        <v>120</v>
      </c>
      <c r="B14" s="37" t="s"/>
      <c r="C14" s="37" t="s">
        <v>171</v>
      </c>
      <c r="D14" s="37" t="s"/>
      <c r="E14" s="37" t="s">
        <v>18</v>
      </c>
      <c r="F14" s="37" t="s">
        <v>18</v>
      </c>
      <c r="G14" s="37" t="s">
        <v>18</v>
      </c>
      <c r="H14" s="37" t="s">
        <v>42</v>
      </c>
      <c r="I14" s="38" t="s">
        <v>219</v>
      </c>
      <c r="J14" s="38" t="s">
        <v>215</v>
      </c>
      <c r="K14" s="45" t="s"/>
      <c r="L14" s="37" t="s"/>
      <c r="M14" s="37" t="s"/>
      <c r="N14" s="37" t="s"/>
      <c r="O14" s="37" t="s"/>
      <c r="P14" s="37" t="s"/>
      <c r="Q14" s="37" t="s"/>
      <c r="R14" s="37" t="s"/>
      <c r="S14" s="37" t="s"/>
      <c r="T14" s="37" t="s"/>
      <c r="U14" s="46" t="s"/>
      <c r="V14" s="46" t="s"/>
      <c r="W14" s="37" t="s"/>
      <c r="X14" s="38" t="s"/>
      <c r="Y14" s="38" t="s"/>
      <c r="Z14" s="38" t="s"/>
      <c r="AA14" s="37" t="s"/>
      <c r="AB14" s="37" t="s"/>
      <c r="AC14" s="37" t="s"/>
    </row>
    <row r="15" spans="1:29" ht="15" customHeight="true">
      <c r="A15" s="37" t="s">
        <v>120</v>
      </c>
      <c r="B15" s="37" t="s"/>
      <c r="C15" s="37" t="s">
        <v>171</v>
      </c>
      <c r="D15" s="37" t="s"/>
      <c r="E15" s="37" t="s">
        <v>18</v>
      </c>
      <c r="F15" s="37" t="s">
        <v>18</v>
      </c>
      <c r="G15" s="37" t="s">
        <v>18</v>
      </c>
      <c r="H15" s="37" t="s">
        <v>42</v>
      </c>
      <c r="I15" s="51" t="s">
        <v>220</v>
      </c>
      <c r="J15" s="51" t="s">
        <v>215</v>
      </c>
      <c r="K15" s="37" t="s"/>
      <c r="L15" s="37" t="s"/>
      <c r="M15" s="37" t="s"/>
      <c r="N15" s="37" t="s"/>
      <c r="O15" s="37" t="s"/>
      <c r="P15" s="37" t="s"/>
      <c r="Q15" s="37" t="s"/>
      <c r="R15" s="37" t="s"/>
      <c r="S15" s="37" t="s"/>
      <c r="T15" s="37" t="s"/>
      <c r="U15" s="40" t="s"/>
      <c r="V15" s="52" t="s"/>
      <c r="W15" s="37" t="s"/>
      <c r="X15" s="38" t="s"/>
      <c r="Y15" s="38" t="s"/>
      <c r="Z15" s="38" t="s"/>
      <c r="AA15" s="37" t="s"/>
      <c r="AB15" s="37" t="s"/>
      <c r="AC15" s="37" t="s"/>
    </row>
    <row r="16" spans="1:29" ht="15" customHeight="true">
      <c r="A16" s="37" t="s">
        <v>120</v>
      </c>
      <c r="B16" s="37" t="s"/>
      <c r="C16" s="37" t="s">
        <v>171</v>
      </c>
      <c r="D16" s="37" t="s"/>
      <c r="E16" s="37" t="s">
        <v>18</v>
      </c>
      <c r="F16" s="37" t="s">
        <v>18</v>
      </c>
      <c r="G16" s="37" t="s">
        <v>18</v>
      </c>
      <c r="H16" s="37" t="s">
        <v>42</v>
      </c>
      <c r="I16" s="38" t="s">
        <v>221</v>
      </c>
      <c r="J16" s="38" t="s">
        <v>215</v>
      </c>
      <c r="K16" s="37" t="s"/>
      <c r="L16" s="37" t="s"/>
      <c r="M16" s="37" t="s"/>
      <c r="N16" s="37" t="s"/>
      <c r="O16" s="37" t="s"/>
      <c r="P16" s="37" t="s"/>
      <c r="Q16" s="37" t="s"/>
      <c r="R16" s="37" t="s"/>
      <c r="S16" s="37" t="s"/>
      <c r="T16" s="37" t="s"/>
      <c r="U16" s="40" t="s"/>
      <c r="V16" s="40" t="s"/>
      <c r="W16" s="37" t="s"/>
      <c r="X16" s="38" t="s"/>
      <c r="Y16" s="38" t="s"/>
      <c r="Z16" s="38" t="s"/>
      <c r="AA16" s="37" t="s"/>
      <c r="AB16" s="37" t="s"/>
      <c r="AC16" s="37" t="s"/>
    </row>
    <row r="17" spans="1:29" ht="15" customHeight="true">
      <c r="A17" s="37" t="s">
        <v>170</v>
      </c>
      <c r="B17" s="37" t="s"/>
      <c r="C17" s="37" t="s">
        <v>222</v>
      </c>
      <c r="D17" s="37" t="s"/>
      <c r="E17" s="37" t="s">
        <v>42</v>
      </c>
      <c r="F17" s="37" t="s">
        <v>42</v>
      </c>
      <c r="G17" s="37" t="s">
        <v>42</v>
      </c>
      <c r="H17" s="37" t="s">
        <v>42</v>
      </c>
      <c r="I17" s="53" t="s">
        <v>223</v>
      </c>
      <c r="J17" s="48" t="s">
        <v>224</v>
      </c>
      <c r="K17" s="45" t="s">
        <v>225</v>
      </c>
      <c r="L17" s="37">
        <v>2</v>
      </c>
      <c r="M17" s="37" t="s"/>
      <c r="N17" s="37" t="s">
        <v>184</v>
      </c>
      <c r="O17" s="37" t="s"/>
      <c r="P17" s="37" t="s"/>
      <c r="Q17" s="37" t="s"/>
      <c r="R17" s="37" t="s"/>
      <c r="S17" s="37" t="s">
        <v>176</v>
      </c>
      <c r="T17" s="37" t="s">
        <v>177</v>
      </c>
      <c r="U17" s="40" t="s">
        <v>18</v>
      </c>
      <c r="V17" s="46" t="s"/>
      <c r="W17" s="54" t="s">
        <v>224</v>
      </c>
      <c r="X17" s="54" t="s">
        <v>224</v>
      </c>
      <c r="Y17" s="54" t="s">
        <v>224</v>
      </c>
      <c r="Z17" s="38" t="s"/>
      <c r="AA17" s="37" t="s"/>
      <c r="AB17" s="37" t="s"/>
      <c r="AC17" s="37" t="s"/>
    </row>
    <row r="18" spans="1:29" ht="15" customHeight="true">
      <c r="A18" s="37" t="s">
        <v>170</v>
      </c>
      <c r="B18" s="37" t="s"/>
      <c r="C18" s="37" t="s">
        <v>222</v>
      </c>
      <c r="D18" s="37" t="s"/>
      <c r="E18" s="37" t="s">
        <v>42</v>
      </c>
      <c r="F18" s="37" t="s">
        <v>42</v>
      </c>
      <c r="G18" s="37" t="s">
        <v>42</v>
      </c>
      <c r="H18" s="37" t="s">
        <v>42</v>
      </c>
      <c r="I18" s="53" t="s">
        <v>226</v>
      </c>
      <c r="J18" s="48" t="s">
        <v>227</v>
      </c>
      <c r="K18" s="45" t="s">
        <v>225</v>
      </c>
      <c r="L18" s="37">
        <v>2</v>
      </c>
      <c r="M18" s="37" t="s"/>
      <c r="N18" s="37" t="s">
        <v>184</v>
      </c>
      <c r="O18" s="37" t="s"/>
      <c r="P18" s="37" t="s"/>
      <c r="Q18" s="37" t="s"/>
      <c r="R18" s="37" t="s"/>
      <c r="S18" s="37" t="s">
        <v>176</v>
      </c>
      <c r="T18" s="37" t="s">
        <v>177</v>
      </c>
      <c r="U18" s="40" t="s">
        <v>18</v>
      </c>
      <c r="V18" s="46" t="s"/>
      <c r="W18" s="54" t="s">
        <v>227</v>
      </c>
      <c r="X18" s="54" t="s">
        <v>227</v>
      </c>
      <c r="Y18" s="54" t="s">
        <v>227</v>
      </c>
      <c r="Z18" s="38" t="s"/>
      <c r="AA18" s="37" t="s"/>
      <c r="AB18" s="37" t="s"/>
      <c r="AC18" s="37" t="s"/>
    </row>
    <row r="19" spans="1:29" ht="15" customHeight="true">
      <c r="A19" s="37" t="s">
        <v>170</v>
      </c>
      <c r="B19" s="37" t="s"/>
      <c r="C19" s="37" t="s">
        <v>222</v>
      </c>
      <c r="D19" s="37" t="s"/>
      <c r="E19" s="37" t="s">
        <v>42</v>
      </c>
      <c r="F19" s="37" t="s">
        <v>42</v>
      </c>
      <c r="G19" s="37" t="s">
        <v>42</v>
      </c>
      <c r="H19" s="37" t="s">
        <v>42</v>
      </c>
      <c r="I19" s="53" t="s">
        <v>228</v>
      </c>
      <c r="J19" s="48" t="s">
        <v>229</v>
      </c>
      <c r="K19" s="45" t="s">
        <v>225</v>
      </c>
      <c r="L19" s="37">
        <v>2</v>
      </c>
      <c r="M19" s="37" t="s"/>
      <c r="N19" s="37" t="s">
        <v>184</v>
      </c>
      <c r="O19" s="37" t="s"/>
      <c r="P19" s="37" t="s"/>
      <c r="Q19" s="37" t="s"/>
      <c r="R19" s="37" t="s"/>
      <c r="S19" s="37" t="s">
        <v>176</v>
      </c>
      <c r="T19" s="37" t="s">
        <v>177</v>
      </c>
      <c r="U19" s="40" t="s">
        <v>18</v>
      </c>
      <c r="V19" s="46" t="s"/>
      <c r="W19" s="54" t="s">
        <v>229</v>
      </c>
      <c r="X19" s="54" t="s">
        <v>229</v>
      </c>
      <c r="Y19" s="54" t="s">
        <v>229</v>
      </c>
      <c r="Z19" s="38" t="s"/>
      <c r="AA19" s="37" t="s"/>
      <c r="AB19" s="37" t="s"/>
      <c r="AC19" s="37" t="s"/>
    </row>
    <row r="20" spans="1:29" ht="15" customHeight="true">
      <c r="A20" s="37" t="s">
        <v>170</v>
      </c>
      <c r="B20" s="37" t="s"/>
      <c r="C20" s="37" t="s">
        <v>222</v>
      </c>
      <c r="D20" s="37" t="s"/>
      <c r="E20" s="37" t="s">
        <v>42</v>
      </c>
      <c r="F20" s="37" t="s">
        <v>42</v>
      </c>
      <c r="G20" s="37" t="s">
        <v>42</v>
      </c>
      <c r="H20" s="37" t="s">
        <v>42</v>
      </c>
      <c r="I20" s="53" t="s">
        <v>230</v>
      </c>
      <c r="J20" s="48" t="s">
        <v>231</v>
      </c>
      <c r="K20" s="54" t="s">
        <v>225</v>
      </c>
      <c r="L20" s="37">
        <v>2</v>
      </c>
      <c r="M20" s="37" t="s"/>
      <c r="N20" s="37" t="s">
        <v>184</v>
      </c>
      <c r="O20" s="54" t="s"/>
      <c r="P20" s="54" t="s"/>
      <c r="Q20" s="54" t="s"/>
      <c r="R20" s="54" t="s"/>
      <c r="S20" s="37" t="s">
        <v>176</v>
      </c>
      <c r="T20" s="37" t="s">
        <v>177</v>
      </c>
      <c r="U20" s="40" t="s">
        <v>18</v>
      </c>
      <c r="V20" s="54" t="s"/>
      <c r="W20" s="54" t="s">
        <v>231</v>
      </c>
      <c r="X20" s="54" t="s">
        <v>231</v>
      </c>
      <c r="Y20" s="54" t="s">
        <v>231</v>
      </c>
      <c r="Z20" s="54" t="s"/>
      <c r="AA20" s="37" t="s"/>
      <c r="AB20" s="37" t="s"/>
      <c r="AC20" s="37" t="s"/>
    </row>
    <row r="21" spans="1:29" ht="15" customHeight="true">
      <c r="A21" s="37" t="s">
        <v>170</v>
      </c>
      <c r="B21" s="37" t="s"/>
      <c r="C21" s="37" t="s">
        <v>222</v>
      </c>
      <c r="D21" s="37" t="s"/>
      <c r="E21" s="37" t="s">
        <v>42</v>
      </c>
      <c r="F21" s="37" t="s">
        <v>42</v>
      </c>
      <c r="G21" s="37" t="s">
        <v>42</v>
      </c>
      <c r="H21" s="37" t="s">
        <v>42</v>
      </c>
      <c r="I21" s="53" t="s">
        <v>232</v>
      </c>
      <c r="J21" s="48" t="s">
        <v>233</v>
      </c>
      <c r="K21" s="54" t="s">
        <v>225</v>
      </c>
      <c r="L21" s="37">
        <v>2</v>
      </c>
      <c r="M21" s="37" t="s"/>
      <c r="N21" s="37" t="s">
        <v>184</v>
      </c>
      <c r="O21" s="54" t="s"/>
      <c r="P21" s="54" t="s"/>
      <c r="Q21" s="54" t="s"/>
      <c r="R21" s="54" t="s"/>
      <c r="S21" s="37" t="s">
        <v>176</v>
      </c>
      <c r="T21" s="37" t="s">
        <v>177</v>
      </c>
      <c r="U21" s="40" t="s">
        <v>18</v>
      </c>
      <c r="V21" s="54" t="s"/>
      <c r="W21" s="54" t="s">
        <v>233</v>
      </c>
      <c r="X21" s="54" t="s">
        <v>233</v>
      </c>
      <c r="Y21" s="54" t="s">
        <v>233</v>
      </c>
      <c r="Z21" s="54" t="s"/>
      <c r="AA21" s="37" t="s"/>
      <c r="AB21" s="37" t="s"/>
      <c r="AC21" s="37" t="s"/>
    </row>
    <row r="22" spans="1:29" ht="15" customHeight="true">
      <c r="A22" s="37" t="s">
        <v>170</v>
      </c>
      <c r="B22" s="37" t="s"/>
      <c r="C22" s="37" t="s">
        <v>222</v>
      </c>
      <c r="D22" s="37" t="s"/>
      <c r="E22" s="37" t="s">
        <v>42</v>
      </c>
      <c r="F22" s="37" t="s">
        <v>42</v>
      </c>
      <c r="G22" s="37" t="s">
        <v>42</v>
      </c>
      <c r="H22" s="37" t="s">
        <v>42</v>
      </c>
      <c r="I22" s="53" t="s">
        <v>234</v>
      </c>
      <c r="J22" s="48" t="s">
        <v>235</v>
      </c>
      <c r="K22" s="54" t="s">
        <v>225</v>
      </c>
      <c r="L22" s="37">
        <v>2</v>
      </c>
      <c r="M22" s="37" t="s"/>
      <c r="N22" s="37" t="s">
        <v>184</v>
      </c>
      <c r="O22" s="54" t="s"/>
      <c r="P22" s="54" t="s"/>
      <c r="Q22" s="54" t="s"/>
      <c r="R22" s="54" t="s"/>
      <c r="S22" s="37" t="s">
        <v>176</v>
      </c>
      <c r="T22" s="37" t="s">
        <v>177</v>
      </c>
      <c r="U22" s="40" t="s">
        <v>18</v>
      </c>
      <c r="V22" s="54" t="s"/>
      <c r="W22" s="54" t="s">
        <v>235</v>
      </c>
      <c r="X22" s="54" t="s">
        <v>235</v>
      </c>
      <c r="Y22" s="54" t="s">
        <v>235</v>
      </c>
      <c r="Z22" s="54" t="s"/>
      <c r="AA22" s="37" t="s"/>
      <c r="AB22" s="37" t="s"/>
      <c r="AC22" s="37" t="s"/>
    </row>
    <row r="23" spans="1:29" ht="15" customHeight="true">
      <c r="A23" s="37" t="s">
        <v>15</v>
      </c>
      <c r="B23" s="37" t="s"/>
      <c r="C23" s="37" t="s">
        <v>236</v>
      </c>
      <c r="D23" s="37" t="s"/>
      <c r="E23" s="37" t="s">
        <v>18</v>
      </c>
      <c r="F23" s="37" t="s">
        <v>18</v>
      </c>
      <c r="G23" s="37" t="s">
        <v>18</v>
      </c>
      <c r="H23" s="37" t="s">
        <v>42</v>
      </c>
      <c r="I23" s="53" t="s">
        <v>237</v>
      </c>
      <c r="J23" s="50" t="s">
        <v>238</v>
      </c>
      <c r="K23" s="45" t="s">
        <v>174</v>
      </c>
      <c r="L23" s="37">
        <v>2</v>
      </c>
      <c r="M23" s="37" t="s"/>
      <c r="N23" s="37" t="s">
        <v>184</v>
      </c>
      <c r="O23" s="37" t="s"/>
      <c r="P23" s="37" t="s"/>
      <c r="Q23" s="37" t="s"/>
      <c r="R23" s="37" t="s"/>
      <c r="S23" s="37" t="s">
        <v>176</v>
      </c>
      <c r="T23" s="37" t="s">
        <v>177</v>
      </c>
      <c r="U23" s="46" t="s">
        <v>18</v>
      </c>
      <c r="V23" s="47" t="s"/>
      <c r="W23" s="41" t="s">
        <v>239</v>
      </c>
      <c r="X23" s="41" t="s">
        <v>240</v>
      </c>
      <c r="Y23" s="41" t="s">
        <v>241</v>
      </c>
      <c r="Z23" s="38" t="s"/>
      <c r="AA23" s="41" t="s">
        <v>240</v>
      </c>
      <c r="AB23" s="37" t="s"/>
      <c r="AC23" s="37" t="s"/>
    </row>
    <row r="24" spans="1:29" s="862" customFormat="true" ht="15" customHeight="true">
      <c r="A24" s="55" t="s">
        <v>15</v>
      </c>
      <c r="B24" s="55" t="s"/>
      <c r="C24" s="55" t="s">
        <v>236</v>
      </c>
      <c r="D24" s="55" t="s"/>
      <c r="E24" s="55" t="s">
        <v>18</v>
      </c>
      <c r="F24" s="55" t="s">
        <v>18</v>
      </c>
      <c r="G24" s="55" t="s">
        <v>18</v>
      </c>
      <c r="H24" s="55" t="s">
        <v>42</v>
      </c>
      <c r="I24" s="56" t="s">
        <v>242</v>
      </c>
      <c r="J24" s="57" t="s">
        <v>243</v>
      </c>
      <c r="K24" s="58" t="s">
        <v>195</v>
      </c>
      <c r="L24" s="37">
        <v>2</v>
      </c>
      <c r="M24" s="55" t="s"/>
      <c r="N24" s="37" t="s">
        <v>184</v>
      </c>
      <c r="O24" s="55" t="s"/>
      <c r="P24" s="55" t="s"/>
      <c r="Q24" s="55" t="s"/>
      <c r="R24" s="55" t="s"/>
      <c r="S24" s="55" t="s">
        <v>196</v>
      </c>
      <c r="T24" s="37" t="s">
        <v>177</v>
      </c>
      <c r="U24" s="46" t="s">
        <v>18</v>
      </c>
      <c r="V24" s="40" t="s"/>
      <c r="W24" s="59" t="s"/>
      <c r="X24" s="56" t="s"/>
      <c r="Y24" s="56" t="s"/>
      <c r="Z24" s="56" t="s"/>
      <c r="AA24" s="55" t="s"/>
      <c r="AB24" s="55" t="s"/>
      <c r="AC24" s="55" t="s"/>
    </row>
    <row r="25" spans="1:29" ht="15" customHeight="true">
      <c r="A25" s="37" t="s">
        <v>15</v>
      </c>
      <c r="B25" s="37" t="s"/>
      <c r="C25" s="37" t="s">
        <v>236</v>
      </c>
      <c r="D25" s="37" t="s"/>
      <c r="E25" s="37" t="s">
        <v>18</v>
      </c>
      <c r="F25" s="37" t="s">
        <v>18</v>
      </c>
      <c r="G25" s="37" t="s">
        <v>18</v>
      </c>
      <c r="H25" s="37" t="s">
        <v>42</v>
      </c>
      <c r="I25" s="60" t="s">
        <v>244</v>
      </c>
      <c r="J25" s="61" t="s">
        <v>245</v>
      </c>
      <c r="K25" s="58" t="s">
        <v>195</v>
      </c>
      <c r="L25" s="37">
        <v>2</v>
      </c>
      <c r="M25" s="62" t="s"/>
      <c r="N25" s="37" t="s">
        <v>184</v>
      </c>
      <c r="O25" s="62" t="s"/>
      <c r="P25" s="62" t="s"/>
      <c r="Q25" s="62" t="s"/>
      <c r="R25" s="62" t="s"/>
      <c r="S25" s="62" t="s">
        <v>196</v>
      </c>
      <c r="T25" s="37" t="s">
        <v>177</v>
      </c>
      <c r="U25" s="46" t="s">
        <v>18</v>
      </c>
      <c r="V25" s="40" t="s">
        <v>18</v>
      </c>
      <c r="W25" s="62" t="s">
        <v>246</v>
      </c>
      <c r="X25" s="38" t="s"/>
      <c r="Y25" s="49" t="s">
        <v>247</v>
      </c>
      <c r="Z25" s="49" t="s">
        <v>247</v>
      </c>
      <c r="AA25" s="37" t="s"/>
      <c r="AB25" s="37" t="s"/>
      <c r="AC25" s="37" t="s"/>
    </row>
    <row r="26" spans="1:29" ht="15" customHeight="true">
      <c r="A26" s="37" t="s">
        <v>15</v>
      </c>
      <c r="B26" s="37" t="s"/>
      <c r="C26" s="37" t="s">
        <v>236</v>
      </c>
      <c r="D26" s="37" t="s"/>
      <c r="E26" s="37" t="s">
        <v>18</v>
      </c>
      <c r="F26" s="37" t="s">
        <v>18</v>
      </c>
      <c r="G26" s="37" t="s">
        <v>18</v>
      </c>
      <c r="H26" s="37" t="s">
        <v>42</v>
      </c>
      <c r="I26" s="60" t="s">
        <v>248</v>
      </c>
      <c r="J26" s="61" t="s">
        <v>249</v>
      </c>
      <c r="K26" s="58" t="s">
        <v>195</v>
      </c>
      <c r="L26" s="37">
        <v>2</v>
      </c>
      <c r="M26" s="62" t="s"/>
      <c r="N26" s="37" t="s">
        <v>184</v>
      </c>
      <c r="O26" s="62" t="s"/>
      <c r="P26" s="62" t="s"/>
      <c r="Q26" s="62" t="s"/>
      <c r="R26" s="62" t="s"/>
      <c r="S26" s="62" t="s">
        <v>200</v>
      </c>
      <c r="T26" s="37" t="s">
        <v>177</v>
      </c>
      <c r="U26" s="46" t="s">
        <v>18</v>
      </c>
      <c r="V26" s="40" t="s">
        <v>18</v>
      </c>
      <c r="W26" s="62" t="s">
        <v>250</v>
      </c>
      <c r="X26" s="38" t="s"/>
      <c r="Y26" s="49" t="s">
        <v>247</v>
      </c>
      <c r="Z26" s="49" t="s">
        <v>247</v>
      </c>
      <c r="AA26" s="37" t="s"/>
      <c r="AB26" s="37" t="s"/>
      <c r="AC26" s="37" t="s"/>
    </row>
    <row r="27" spans="1:29" ht="15" customHeight="true">
      <c r="A27" s="37" t="s">
        <v>15</v>
      </c>
      <c r="B27" s="37" t="s"/>
      <c r="C27" s="37" t="s">
        <v>236</v>
      </c>
      <c r="D27" s="37" t="s"/>
      <c r="E27" s="37" t="s">
        <v>18</v>
      </c>
      <c r="F27" s="37" t="s">
        <v>18</v>
      </c>
      <c r="G27" s="37" t="s">
        <v>18</v>
      </c>
      <c r="H27" s="37" t="s">
        <v>42</v>
      </c>
      <c r="I27" s="38" t="s">
        <v>251</v>
      </c>
      <c r="J27" s="50" t="s">
        <v>252</v>
      </c>
      <c r="K27" s="58" t="s">
        <v>195</v>
      </c>
      <c r="L27" s="37">
        <v>2</v>
      </c>
      <c r="M27" s="37" t="s"/>
      <c r="N27" s="37" t="s">
        <v>184</v>
      </c>
      <c r="O27" s="37" t="s"/>
      <c r="P27" s="37" t="s"/>
      <c r="Q27" s="37" t="s"/>
      <c r="R27" s="37" t="s"/>
      <c r="S27" s="37" t="s">
        <v>253</v>
      </c>
      <c r="T27" s="37" t="s">
        <v>177</v>
      </c>
      <c r="U27" s="46" t="s">
        <v>18</v>
      </c>
      <c r="V27" s="40" t="s"/>
      <c r="W27" s="50" t="s">
        <v>254</v>
      </c>
      <c r="X27" s="50" t="s">
        <v>254</v>
      </c>
      <c r="Y27" s="50" t="s">
        <v>254</v>
      </c>
      <c r="Z27" s="38" t="s"/>
      <c r="AA27" s="50" t="s">
        <v>254</v>
      </c>
      <c r="AB27" s="37" t="s"/>
      <c r="AC27" s="37" t="s"/>
    </row>
    <row r="28" spans="1:29" ht="15" customHeight="true">
      <c r="A28" s="37" t="s">
        <v>15</v>
      </c>
      <c r="B28" s="37" t="s"/>
      <c r="C28" s="37" t="s">
        <v>236</v>
      </c>
      <c r="D28" s="37" t="s"/>
      <c r="E28" s="37" t="s">
        <v>18</v>
      </c>
      <c r="F28" s="37" t="s">
        <v>18</v>
      </c>
      <c r="G28" s="37" t="s">
        <v>18</v>
      </c>
      <c r="H28" s="37" t="s">
        <v>42</v>
      </c>
      <c r="I28" s="38" t="s">
        <v>255</v>
      </c>
      <c r="J28" s="50" t="s">
        <v>256</v>
      </c>
      <c r="K28" s="58" t="s">
        <v>195</v>
      </c>
      <c r="L28" s="37">
        <v>2</v>
      </c>
      <c r="M28" s="37" t="s"/>
      <c r="N28" s="37" t="s">
        <v>184</v>
      </c>
      <c r="O28" s="37" t="s"/>
      <c r="P28" s="37" t="s"/>
      <c r="Q28" s="37" t="s"/>
      <c r="R28" s="37" t="s"/>
      <c r="S28" s="37" t="s">
        <v>257</v>
      </c>
      <c r="T28" s="37" t="s">
        <v>177</v>
      </c>
      <c r="U28" s="63" t="s">
        <v>18</v>
      </c>
      <c r="V28" s="64" t="s"/>
      <c r="W28" s="50" t="s">
        <v>258</v>
      </c>
      <c r="X28" s="50" t="s">
        <v>258</v>
      </c>
      <c r="Y28" s="50" t="s">
        <v>258</v>
      </c>
      <c r="Z28" s="38" t="s"/>
      <c r="AA28" s="50" t="s">
        <v>258</v>
      </c>
      <c r="AB28" s="37" t="s"/>
      <c r="AC28" s="37" t="s"/>
    </row>
    <row r="29" spans="1:29" ht="15" customHeight="true">
      <c r="A29" s="37" t="s">
        <v>15</v>
      </c>
      <c r="B29" s="37" t="s"/>
      <c r="C29" s="37" t="s">
        <v>236</v>
      </c>
      <c r="D29" s="37" t="s"/>
      <c r="E29" s="37" t="s">
        <v>18</v>
      </c>
      <c r="F29" s="37" t="s">
        <v>18</v>
      </c>
      <c r="G29" s="37" t="s">
        <v>18</v>
      </c>
      <c r="H29" s="37" t="s">
        <v>42</v>
      </c>
      <c r="I29" s="38" t="s">
        <v>259</v>
      </c>
      <c r="J29" s="61" t="s">
        <v>260</v>
      </c>
      <c r="K29" s="58" t="s">
        <v>195</v>
      </c>
      <c r="L29" s="37">
        <v>2</v>
      </c>
      <c r="M29" s="62" t="s"/>
      <c r="N29" s="37" t="s">
        <v>184</v>
      </c>
      <c r="O29" s="62" t="s"/>
      <c r="P29" s="62" t="s"/>
      <c r="Q29" s="62" t="s"/>
      <c r="R29" s="62" t="s"/>
      <c r="S29" s="62" t="s">
        <v>261</v>
      </c>
      <c r="T29" s="37" t="s">
        <v>177</v>
      </c>
      <c r="U29" s="63" t="s">
        <v>18</v>
      </c>
      <c r="V29" s="64" t="s"/>
      <c r="W29" s="61" t="s">
        <v>262</v>
      </c>
      <c r="X29" s="61" t="s">
        <v>262</v>
      </c>
      <c r="Y29" s="61" t="s">
        <v>262</v>
      </c>
      <c r="Z29" s="60" t="s"/>
      <c r="AA29" s="61" t="s">
        <v>262</v>
      </c>
      <c r="AB29" s="37" t="s"/>
      <c r="AC29" s="37" t="s"/>
    </row>
    <row r="30" spans="1:29" ht="15" customHeight="true">
      <c r="A30" s="37" t="s">
        <v>15</v>
      </c>
      <c r="B30" s="38" t="s"/>
      <c r="C30" s="37" t="s">
        <v>236</v>
      </c>
      <c r="D30" s="37" t="s"/>
      <c r="E30" s="37" t="s">
        <v>18</v>
      </c>
      <c r="F30" s="37" t="s">
        <v>18</v>
      </c>
      <c r="G30" s="37" t="s">
        <v>18</v>
      </c>
      <c r="H30" s="37" t="s">
        <v>18</v>
      </c>
      <c r="I30" s="65" t="s">
        <v>263</v>
      </c>
      <c r="J30" s="61" t="s">
        <v>264</v>
      </c>
      <c r="K30" s="58" t="s">
        <v>195</v>
      </c>
      <c r="L30" s="37">
        <v>2</v>
      </c>
      <c r="M30" s="62" t="s"/>
      <c r="N30" s="37" t="s">
        <v>184</v>
      </c>
      <c r="O30" s="62" t="s"/>
      <c r="P30" s="62" t="s"/>
      <c r="Q30" s="62" t="s"/>
      <c r="R30" s="62" t="s"/>
      <c r="S30" s="62" t="s">
        <v>265</v>
      </c>
      <c r="T30" s="37" t="s">
        <v>177</v>
      </c>
      <c r="U30" s="46" t="s">
        <v>18</v>
      </c>
      <c r="V30" s="40" t="s"/>
      <c r="W30" s="66" t="s">
        <v>6002</v>
      </c>
      <c r="X30" s="66" t="s">
        <v>266</v>
      </c>
      <c r="Y30" s="66" t="s">
        <v>267</v>
      </c>
      <c r="Z30" s="66" t="s">
        <v>266</v>
      </c>
      <c r="AA30" s="62" t="s"/>
      <c r="AB30" s="37" t="s"/>
      <c r="AC30" s="37" t="s"/>
    </row>
    <row r="31" spans="1:29" ht="15" customHeight="true">
      <c r="A31" s="37" t="s">
        <v>15</v>
      </c>
      <c r="B31" s="38" t="s"/>
      <c r="C31" s="37" t="s">
        <v>236</v>
      </c>
      <c r="D31" s="37" t="s"/>
      <c r="E31" s="37" t="s">
        <v>18</v>
      </c>
      <c r="F31" s="37" t="s">
        <v>18</v>
      </c>
      <c r="G31" s="37" t="s">
        <v>18</v>
      </c>
      <c r="H31" s="37" t="s">
        <v>18</v>
      </c>
      <c r="I31" s="65" t="s">
        <v>268</v>
      </c>
      <c r="J31" s="61" t="s">
        <v>269</v>
      </c>
      <c r="K31" s="58" t="s">
        <v>195</v>
      </c>
      <c r="L31" s="37">
        <v>2</v>
      </c>
      <c r="M31" s="62" t="s"/>
      <c r="N31" s="37" t="s">
        <v>184</v>
      </c>
      <c r="O31" s="62" t="s"/>
      <c r="P31" s="62" t="s"/>
      <c r="Q31" s="62" t="s"/>
      <c r="R31" s="62" t="s"/>
      <c r="S31" s="62" t="s">
        <v>270</v>
      </c>
      <c r="T31" s="37" t="s">
        <v>177</v>
      </c>
      <c r="U31" s="46" t="s">
        <v>18</v>
      </c>
      <c r="V31" s="40" t="s"/>
      <c r="W31" s="66" t="s">
        <v>6003</v>
      </c>
      <c r="X31" s="66" t="s">
        <v>271</v>
      </c>
      <c r="Y31" s="66" t="s">
        <v>272</v>
      </c>
      <c r="Z31" s="66" t="s">
        <v>271</v>
      </c>
      <c r="AA31" s="62" t="s"/>
      <c r="AB31" s="37" t="s"/>
      <c r="AC31" s="37" t="s"/>
    </row>
    <row r="32" spans="1:29" ht="15" customHeight="true">
      <c r="A32" s="37" t="s">
        <v>15</v>
      </c>
      <c r="B32" s="38" t="s">
        <v>273</v>
      </c>
      <c r="C32" s="37" t="s">
        <v>236</v>
      </c>
      <c r="D32" s="37" t="s"/>
      <c r="E32" s="37" t="s">
        <v>18</v>
      </c>
      <c r="F32" s="37" t="s">
        <v>18</v>
      </c>
      <c r="G32" s="37" t="s">
        <v>18</v>
      </c>
      <c r="H32" s="37" t="s">
        <v>18</v>
      </c>
      <c r="I32" s="65" t="s">
        <v>274</v>
      </c>
      <c r="J32" s="61" t="s">
        <v>275</v>
      </c>
      <c r="K32" s="58" t="s">
        <v>195</v>
      </c>
      <c r="L32" s="37">
        <v>2</v>
      </c>
      <c r="M32" s="62" t="s"/>
      <c r="N32" s="37" t="s">
        <v>184</v>
      </c>
      <c r="O32" s="62" t="s"/>
      <c r="P32" s="62" t="s"/>
      <c r="Q32" s="62" t="s"/>
      <c r="R32" s="62" t="s"/>
      <c r="S32" s="62" t="s">
        <v>276</v>
      </c>
      <c r="T32" s="37" t="s">
        <v>177</v>
      </c>
      <c r="U32" s="46" t="s">
        <v>18</v>
      </c>
      <c r="V32" s="40" t="s"/>
      <c r="W32" s="66" t="s">
        <v>6004</v>
      </c>
      <c r="X32" s="65" t="s">
        <v>277</v>
      </c>
      <c r="Y32" s="65" t="s">
        <v>278</v>
      </c>
      <c r="Z32" s="65" t="s">
        <v>277</v>
      </c>
      <c r="AA32" s="62" t="s"/>
      <c r="AB32" s="37" t="s"/>
      <c r="AC32" s="37" t="s"/>
    </row>
    <row r="33" spans="1:29" ht="15" customHeight="true">
      <c r="A33" s="37" t="s">
        <v>15</v>
      </c>
      <c r="B33" s="37" t="s"/>
      <c r="C33" s="37" t="s">
        <v>236</v>
      </c>
      <c r="D33" s="37" t="s"/>
      <c r="E33" s="37" t="s">
        <v>18</v>
      </c>
      <c r="F33" s="37" t="s">
        <v>18</v>
      </c>
      <c r="G33" s="37" t="s">
        <v>18</v>
      </c>
      <c r="H33" s="37" t="s">
        <v>42</v>
      </c>
      <c r="I33" s="38" t="s">
        <v>279</v>
      </c>
      <c r="J33" s="61" t="s">
        <v>280</v>
      </c>
      <c r="K33" s="58" t="s">
        <v>174</v>
      </c>
      <c r="L33" s="37">
        <v>2</v>
      </c>
      <c r="M33" s="62" t="s"/>
      <c r="N33" s="37" t="s">
        <v>184</v>
      </c>
      <c r="O33" s="62" t="s"/>
      <c r="P33" s="62" t="s"/>
      <c r="Q33" s="62" t="s"/>
      <c r="R33" s="62" t="s"/>
      <c r="S33" s="62" t="s">
        <v>176</v>
      </c>
      <c r="T33" s="37" t="s">
        <v>177</v>
      </c>
      <c r="U33" s="46" t="s">
        <v>18</v>
      </c>
      <c r="V33" s="40" t="s"/>
      <c r="W33" s="61" t="s">
        <v>281</v>
      </c>
      <c r="X33" s="61" t="s">
        <v>281</v>
      </c>
      <c r="Y33" s="61" t="s">
        <v>281</v>
      </c>
      <c r="Z33" s="60" t="s"/>
      <c r="AA33" s="61" t="s">
        <v>281</v>
      </c>
      <c r="AB33" s="37" t="s"/>
      <c r="AC33" s="37" t="s"/>
    </row>
    <row r="34" spans="1:29" ht="15" customHeight="true">
      <c r="A34" s="37" t="s">
        <v>15</v>
      </c>
      <c r="B34" s="37" t="s"/>
      <c r="C34" s="37" t="s">
        <v>236</v>
      </c>
      <c r="D34" s="37" t="s"/>
      <c r="E34" s="37" t="s">
        <v>18</v>
      </c>
      <c r="F34" s="37" t="s">
        <v>18</v>
      </c>
      <c r="G34" s="37" t="s">
        <v>18</v>
      </c>
      <c r="H34" s="37" t="s">
        <v>42</v>
      </c>
      <c r="I34" s="67" t="s">
        <v>282</v>
      </c>
      <c r="J34" s="60" t="s">
        <v>283</v>
      </c>
      <c r="K34" s="58" t="s">
        <v>195</v>
      </c>
      <c r="L34" s="37">
        <v>2</v>
      </c>
      <c r="M34" s="62" t="s"/>
      <c r="N34" s="37" t="s">
        <v>184</v>
      </c>
      <c r="O34" s="62" t="s"/>
      <c r="P34" s="62" t="s"/>
      <c r="Q34" s="62" t="s"/>
      <c r="R34" s="62" t="s"/>
      <c r="S34" s="62" t="s">
        <v>196</v>
      </c>
      <c r="T34" s="37" t="s">
        <v>177</v>
      </c>
      <c r="U34" s="46" t="s">
        <v>18</v>
      </c>
      <c r="V34" s="40" t="s"/>
      <c r="W34" s="60" t="s">
        <v>284</v>
      </c>
      <c r="X34" s="60" t="s"/>
      <c r="Y34" s="60" t="s"/>
      <c r="Z34" s="60" t="s"/>
      <c r="AA34" s="62" t="s"/>
      <c r="AB34" s="37" t="s"/>
      <c r="AC34" s="37" t="s"/>
    </row>
    <row r="35" spans="1:29" ht="15" customHeight="true">
      <c r="A35" s="37" t="s">
        <v>15</v>
      </c>
      <c r="B35" s="37" t="s"/>
      <c r="C35" s="37" t="s">
        <v>236</v>
      </c>
      <c r="D35" s="37" t="s"/>
      <c r="E35" s="37" t="s"/>
      <c r="F35" s="37" t="s"/>
      <c r="G35" s="37" t="s"/>
      <c r="H35" s="37" t="s"/>
      <c r="I35" s="67" t="s">
        <v>285</v>
      </c>
      <c r="J35" s="62" t="s">
        <v>286</v>
      </c>
      <c r="K35" s="58" t="s">
        <v>195</v>
      </c>
      <c r="L35" s="37">
        <v>2</v>
      </c>
      <c r="M35" s="62" t="s"/>
      <c r="N35" s="37" t="s">
        <v>184</v>
      </c>
      <c r="O35" s="62" t="s"/>
      <c r="P35" s="62" t="s"/>
      <c r="Q35" s="62" t="s"/>
      <c r="R35" s="62" t="s"/>
      <c r="S35" s="62" t="s">
        <v>200</v>
      </c>
      <c r="T35" s="37" t="s">
        <v>177</v>
      </c>
      <c r="U35" s="46" t="s">
        <v>18</v>
      </c>
      <c r="V35" s="40" t="s"/>
      <c r="W35" s="62" t="s">
        <v>287</v>
      </c>
      <c r="X35" s="62" t="s">
        <v>6005</v>
      </c>
      <c r="Y35" s="62" t="s">
        <v>6005</v>
      </c>
      <c r="Z35" s="62" t="s">
        <v>6005</v>
      </c>
      <c r="AA35" s="62" t="s"/>
      <c r="AB35" s="37" t="s"/>
      <c r="AC35" s="37" t="s"/>
    </row>
    <row r="36" spans="1:29" ht="15" customHeight="true">
      <c r="A36" s="37" t="s">
        <v>15</v>
      </c>
      <c r="B36" s="38" t="s"/>
      <c r="C36" s="37" t="s">
        <v>236</v>
      </c>
      <c r="D36" s="37" t="s"/>
      <c r="E36" s="37" t="s">
        <v>18</v>
      </c>
      <c r="F36" s="37" t="s">
        <v>18</v>
      </c>
      <c r="G36" s="37" t="s">
        <v>18</v>
      </c>
      <c r="H36" s="37" t="s">
        <v>18</v>
      </c>
      <c r="I36" s="68" t="s">
        <v>288</v>
      </c>
      <c r="J36" s="61" t="s">
        <v>289</v>
      </c>
      <c r="K36" s="58" t="s">
        <v>195</v>
      </c>
      <c r="L36" s="37">
        <v>2</v>
      </c>
      <c r="M36" s="62" t="s"/>
      <c r="N36" s="37" t="s">
        <v>184</v>
      </c>
      <c r="O36" s="62" t="s"/>
      <c r="P36" s="62" t="s"/>
      <c r="Q36" s="62" t="s"/>
      <c r="R36" s="62" t="s"/>
      <c r="S36" s="62" t="s">
        <v>265</v>
      </c>
      <c r="T36" s="37" t="s">
        <v>177</v>
      </c>
      <c r="U36" s="46" t="s">
        <v>18</v>
      </c>
      <c r="V36" s="40" t="s">
        <v>18</v>
      </c>
      <c r="W36" s="69" t="s">
        <v>6006</v>
      </c>
      <c r="X36" s="70" t="s">
        <v>290</v>
      </c>
      <c r="Y36" s="62" t="s"/>
      <c r="Z36" s="70" t="s">
        <v>290</v>
      </c>
      <c r="AA36" s="62" t="s"/>
      <c r="AB36" s="37" t="s"/>
      <c r="AC36" s="37" t="s"/>
    </row>
    <row r="37" spans="1:29" ht="15" customHeight="true">
      <c r="A37" s="37" t="s">
        <v>15</v>
      </c>
      <c r="B37" s="38" t="s"/>
      <c r="C37" s="37" t="s">
        <v>236</v>
      </c>
      <c r="D37" s="37" t="s"/>
      <c r="E37" s="37" t="s">
        <v>18</v>
      </c>
      <c r="F37" s="37" t="s">
        <v>18</v>
      </c>
      <c r="G37" s="37" t="s">
        <v>18</v>
      </c>
      <c r="H37" s="37" t="s">
        <v>18</v>
      </c>
      <c r="I37" s="67" t="s">
        <v>291</v>
      </c>
      <c r="J37" s="61" t="s">
        <v>292</v>
      </c>
      <c r="K37" s="58" t="s">
        <v>195</v>
      </c>
      <c r="L37" s="37">
        <v>2</v>
      </c>
      <c r="M37" s="62" t="s"/>
      <c r="N37" s="37" t="s">
        <v>184</v>
      </c>
      <c r="O37" s="62" t="s"/>
      <c r="P37" s="62" t="s"/>
      <c r="Q37" s="62" t="s"/>
      <c r="R37" s="62" t="s"/>
      <c r="S37" s="62" t="s">
        <v>276</v>
      </c>
      <c r="T37" s="37" t="s">
        <v>177</v>
      </c>
      <c r="U37" s="46" t="s">
        <v>18</v>
      </c>
      <c r="V37" s="40" t="s"/>
      <c r="W37" s="67" t="s">
        <v>293</v>
      </c>
      <c r="X37" s="62" t="s">
        <v>6007</v>
      </c>
      <c r="Y37" s="62" t="s">
        <v>6007</v>
      </c>
      <c r="Z37" s="62" t="s">
        <v>6007</v>
      </c>
      <c r="AA37" s="62" t="s"/>
      <c r="AB37" s="37" t="s"/>
      <c r="AC37" s="37" t="s"/>
    </row>
    <row r="38" spans="1:29" ht="15" customHeight="true">
      <c r="A38" s="37" t="s">
        <v>15</v>
      </c>
      <c r="B38" s="37" t="s"/>
      <c r="C38" s="37" t="s">
        <v>236</v>
      </c>
      <c r="D38" s="37" t="s"/>
      <c r="E38" s="37" t="s">
        <v>18</v>
      </c>
      <c r="F38" s="37" t="s">
        <v>18</v>
      </c>
      <c r="G38" s="37" t="s">
        <v>18</v>
      </c>
      <c r="H38" s="37" t="s">
        <v>42</v>
      </c>
      <c r="I38" s="38" t="s">
        <v>294</v>
      </c>
      <c r="J38" s="61" t="s">
        <v>295</v>
      </c>
      <c r="K38" s="58" t="s">
        <v>174</v>
      </c>
      <c r="L38" s="37">
        <v>2</v>
      </c>
      <c r="M38" s="62" t="s"/>
      <c r="N38" s="37" t="s">
        <v>184</v>
      </c>
      <c r="O38" s="62" t="s"/>
      <c r="P38" s="62" t="s"/>
      <c r="Q38" s="62" t="s"/>
      <c r="R38" s="62" t="s"/>
      <c r="S38" s="62" t="s">
        <v>176</v>
      </c>
      <c r="T38" s="37" t="s">
        <v>177</v>
      </c>
      <c r="U38" s="46" t="s">
        <v>18</v>
      </c>
      <c r="V38" s="40" t="s"/>
      <c r="W38" s="71" t="s">
        <v>296</v>
      </c>
      <c r="X38" s="71" t="s">
        <v>296</v>
      </c>
      <c r="Y38" s="71" t="s">
        <v>296</v>
      </c>
      <c r="Z38" s="62" t="s"/>
      <c r="AA38" s="71" t="s">
        <v>296</v>
      </c>
      <c r="AB38" s="37" t="s"/>
      <c r="AC38" s="37" t="s"/>
    </row>
    <row r="39" spans="1:29" ht="15" customHeight="true">
      <c r="A39" s="37" t="s">
        <v>15</v>
      </c>
      <c r="B39" s="37" t="s"/>
      <c r="C39" s="37" t="s">
        <v>236</v>
      </c>
      <c r="D39" s="37" t="s"/>
      <c r="E39" s="37" t="s">
        <v>18</v>
      </c>
      <c r="F39" s="37" t="s">
        <v>18</v>
      </c>
      <c r="G39" s="37" t="s">
        <v>18</v>
      </c>
      <c r="H39" s="37" t="s">
        <v>18</v>
      </c>
      <c r="I39" s="38" t="s">
        <v>297</v>
      </c>
      <c r="J39" s="61" t="s">
        <v>298</v>
      </c>
      <c r="K39" s="58" t="s">
        <v>195</v>
      </c>
      <c r="L39" s="37">
        <v>2</v>
      </c>
      <c r="M39" s="62" t="s"/>
      <c r="N39" s="37" t="s">
        <v>184</v>
      </c>
      <c r="O39" s="62" t="s"/>
      <c r="P39" s="62" t="s"/>
      <c r="Q39" s="62" t="s"/>
      <c r="R39" s="62" t="s"/>
      <c r="S39" s="62" t="s">
        <v>265</v>
      </c>
      <c r="T39" s="37" t="s">
        <v>177</v>
      </c>
      <c r="U39" s="46" t="s">
        <v>18</v>
      </c>
      <c r="V39" s="40" t="s"/>
      <c r="W39" s="62" t="s">
        <v>6008</v>
      </c>
      <c r="X39" s="62" t="s">
        <v>6008</v>
      </c>
      <c r="Y39" s="62" t="s">
        <v>6008</v>
      </c>
      <c r="Z39" s="62" t="s"/>
      <c r="AA39" s="62" t="s">
        <v>6008</v>
      </c>
      <c r="AB39" s="37" t="s"/>
      <c r="AC39" s="37" t="s"/>
    </row>
    <row r="40" spans="1:29" ht="15" customHeight="true">
      <c r="A40" s="37" t="s">
        <v>15</v>
      </c>
      <c r="B40" s="37" t="s"/>
      <c r="C40" s="37" t="s">
        <v>236</v>
      </c>
      <c r="D40" s="37" t="s"/>
      <c r="E40" s="37" t="s">
        <v>18</v>
      </c>
      <c r="F40" s="37" t="s">
        <v>18</v>
      </c>
      <c r="G40" s="37" t="s">
        <v>18</v>
      </c>
      <c r="H40" s="37" t="s">
        <v>42</v>
      </c>
      <c r="I40" s="38" t="s">
        <v>299</v>
      </c>
      <c r="J40" s="61" t="s">
        <v>300</v>
      </c>
      <c r="K40" s="58" t="s">
        <v>174</v>
      </c>
      <c r="L40" s="37">
        <v>2</v>
      </c>
      <c r="M40" s="62" t="s"/>
      <c r="N40" s="37" t="s">
        <v>184</v>
      </c>
      <c r="O40" s="62" t="s"/>
      <c r="P40" s="62" t="s"/>
      <c r="Q40" s="62" t="s"/>
      <c r="R40" s="62" t="s"/>
      <c r="S40" s="62" t="s">
        <v>176</v>
      </c>
      <c r="T40" s="37" t="s">
        <v>177</v>
      </c>
      <c r="U40" s="46" t="s">
        <v>18</v>
      </c>
      <c r="V40" s="40" t="s"/>
      <c r="W40" s="62" t="s">
        <v>301</v>
      </c>
      <c r="X40" s="62" t="s">
        <v>301</v>
      </c>
      <c r="Y40" s="62" t="s">
        <v>301</v>
      </c>
      <c r="Z40" s="62" t="s"/>
      <c r="AA40" s="62" t="s">
        <v>301</v>
      </c>
      <c r="AB40" s="37" t="s"/>
      <c r="AC40" s="37" t="s"/>
    </row>
    <row r="41" spans="1:29" ht="15" customHeight="true">
      <c r="A41" s="37" t="s">
        <v>15</v>
      </c>
      <c r="B41" s="37" t="s"/>
      <c r="C41" s="37" t="s">
        <v>236</v>
      </c>
      <c r="D41" s="37" t="s"/>
      <c r="E41" s="37" t="s">
        <v>18</v>
      </c>
      <c r="F41" s="37" t="s">
        <v>18</v>
      </c>
      <c r="G41" s="37" t="s">
        <v>18</v>
      </c>
      <c r="H41" s="37" t="s">
        <v>42</v>
      </c>
      <c r="I41" s="60" t="s">
        <v>302</v>
      </c>
      <c r="J41" s="60" t="s">
        <v>303</v>
      </c>
      <c r="K41" s="58" t="s">
        <v>174</v>
      </c>
      <c r="L41" s="37">
        <v>2</v>
      </c>
      <c r="M41" s="62" t="s"/>
      <c r="N41" s="37" t="s">
        <v>184</v>
      </c>
      <c r="O41" s="62" t="s"/>
      <c r="P41" s="62" t="s"/>
      <c r="Q41" s="62" t="s"/>
      <c r="R41" s="62" t="s"/>
      <c r="S41" s="37" t="s">
        <v>253</v>
      </c>
      <c r="T41" s="37" t="s">
        <v>177</v>
      </c>
      <c r="U41" s="46" t="s">
        <v>18</v>
      </c>
      <c r="V41" s="40" t="s"/>
      <c r="W41" s="60" t="s">
        <v>304</v>
      </c>
      <c r="X41" s="60" t="s">
        <v>305</v>
      </c>
      <c r="Y41" s="60" t="s">
        <v>305</v>
      </c>
      <c r="Z41" s="60" t="s">
        <v>305</v>
      </c>
      <c r="AA41" s="62" t="s"/>
      <c r="AB41" s="37" t="s"/>
      <c r="AC41" s="37" t="s"/>
    </row>
    <row r="42" spans="1:29" ht="15" customHeight="true">
      <c r="A42" s="37" t="s">
        <v>15</v>
      </c>
      <c r="B42" s="37" t="s"/>
      <c r="C42" s="37" t="s">
        <v>236</v>
      </c>
      <c r="D42" s="37" t="s"/>
      <c r="E42" s="37" t="s">
        <v>18</v>
      </c>
      <c r="F42" s="37" t="s">
        <v>18</v>
      </c>
      <c r="G42" s="37" t="s">
        <v>18</v>
      </c>
      <c r="H42" s="37" t="s">
        <v>42</v>
      </c>
      <c r="I42" s="60" t="s">
        <v>306</v>
      </c>
      <c r="J42" s="62" t="s">
        <v>307</v>
      </c>
      <c r="K42" s="58" t="s">
        <v>195</v>
      </c>
      <c r="L42" s="37">
        <v>2</v>
      </c>
      <c r="M42" s="62" t="s"/>
      <c r="N42" s="37" t="s">
        <v>184</v>
      </c>
      <c r="O42" s="62" t="s"/>
      <c r="P42" s="62" t="s"/>
      <c r="Q42" s="62" t="s"/>
      <c r="R42" s="62" t="s"/>
      <c r="S42" s="62" t="s">
        <v>276</v>
      </c>
      <c r="T42" s="37" t="s">
        <v>177</v>
      </c>
      <c r="U42" s="46" t="s">
        <v>18</v>
      </c>
      <c r="V42" s="40" t="s"/>
      <c r="W42" s="62" t="s">
        <v>308</v>
      </c>
      <c r="X42" s="62" t="s">
        <v>6009</v>
      </c>
      <c r="Y42" s="62" t="s">
        <v>6009</v>
      </c>
      <c r="Z42" s="62" t="s">
        <v>6009</v>
      </c>
      <c r="AA42" s="62" t="s"/>
      <c r="AB42" s="37" t="s"/>
      <c r="AC42" s="37" t="s"/>
    </row>
    <row r="43" spans="1:29" ht="15" customHeight="true">
      <c r="A43" s="37" t="s">
        <v>15</v>
      </c>
      <c r="B43" s="37" t="s"/>
      <c r="C43" s="37" t="s">
        <v>236</v>
      </c>
      <c r="D43" s="37" t="s"/>
      <c r="E43" s="37" t="s">
        <v>18</v>
      </c>
      <c r="F43" s="37" t="s">
        <v>18</v>
      </c>
      <c r="G43" s="37" t="s">
        <v>18</v>
      </c>
      <c r="H43" s="37" t="s">
        <v>42</v>
      </c>
      <c r="I43" s="60" t="s">
        <v>309</v>
      </c>
      <c r="J43" s="62" t="s">
        <v>310</v>
      </c>
      <c r="K43" s="58" t="s">
        <v>195</v>
      </c>
      <c r="L43" s="37">
        <v>2</v>
      </c>
      <c r="M43" s="62" t="s"/>
      <c r="N43" s="37" t="s">
        <v>184</v>
      </c>
      <c r="O43" s="62" t="s"/>
      <c r="P43" s="62" t="s"/>
      <c r="Q43" s="62" t="s"/>
      <c r="R43" s="62" t="s"/>
      <c r="S43" s="62" t="s">
        <v>200</v>
      </c>
      <c r="T43" s="37" t="s">
        <v>177</v>
      </c>
      <c r="U43" s="46" t="s">
        <v>18</v>
      </c>
      <c r="V43" s="40" t="s"/>
      <c r="W43" s="62" t="s">
        <v>311</v>
      </c>
      <c r="X43" s="62" t="s">
        <v>6010</v>
      </c>
      <c r="Y43" s="62" t="s">
        <v>6010</v>
      </c>
      <c r="Z43" s="62" t="s">
        <v>6010</v>
      </c>
      <c r="AA43" s="62" t="s"/>
      <c r="AB43" s="37" t="s"/>
      <c r="AC43" s="37" t="s"/>
    </row>
    <row r="44" spans="1:29" ht="15" customHeight="true">
      <c r="A44" s="37" t="s">
        <v>15</v>
      </c>
      <c r="B44" s="37" t="s"/>
      <c r="C44" s="37" t="s">
        <v>236</v>
      </c>
      <c r="D44" s="37" t="s"/>
      <c r="E44" s="37" t="s">
        <v>18</v>
      </c>
      <c r="F44" s="37" t="s">
        <v>18</v>
      </c>
      <c r="G44" s="37" t="s">
        <v>18</v>
      </c>
      <c r="H44" s="37" t="s">
        <v>42</v>
      </c>
      <c r="I44" s="38" t="s">
        <v>312</v>
      </c>
      <c r="J44" s="38" t="s">
        <v>313</v>
      </c>
      <c r="K44" s="58" t="s">
        <v>174</v>
      </c>
      <c r="L44" s="37">
        <v>2</v>
      </c>
      <c r="M44" s="37" t="s"/>
      <c r="N44" s="37" t="s">
        <v>184</v>
      </c>
      <c r="O44" s="37" t="s"/>
      <c r="P44" s="37" t="s"/>
      <c r="Q44" s="37" t="s"/>
      <c r="R44" s="37" t="s"/>
      <c r="S44" s="62" t="s">
        <v>176</v>
      </c>
      <c r="T44" s="37" t="s">
        <v>177</v>
      </c>
      <c r="U44" s="46" t="s"/>
      <c r="V44" s="40" t="s"/>
      <c r="W44" s="37" t="s"/>
      <c r="X44" s="38" t="s"/>
      <c r="Y44" s="38" t="s"/>
      <c r="Z44" s="38" t="s"/>
      <c r="AA44" s="37" t="s"/>
      <c r="AB44" s="37" t="s"/>
      <c r="AC44" s="37" t="s"/>
    </row>
    <row r="45" spans="1:29" ht="15" customHeight="true">
      <c r="A45" s="37" t="s">
        <v>47</v>
      </c>
      <c r="B45" s="37" t="s"/>
      <c r="C45" s="37" t="s">
        <v>236</v>
      </c>
      <c r="D45" s="37" t="s"/>
      <c r="E45" s="37" t="s">
        <v>18</v>
      </c>
      <c r="F45" s="37" t="s">
        <v>18</v>
      </c>
      <c r="G45" s="37" t="s">
        <v>18</v>
      </c>
      <c r="H45" s="37" t="s">
        <v>42</v>
      </c>
      <c r="I45" s="60" t="s">
        <v>314</v>
      </c>
      <c r="J45" s="38" t="s">
        <v>315</v>
      </c>
      <c r="K45" s="37" t="s">
        <v>174</v>
      </c>
      <c r="L45" s="37">
        <v>2</v>
      </c>
      <c r="N45" s="37" t="s">
        <v>184</v>
      </c>
      <c r="O45" s="37" t="s"/>
      <c r="P45" s="37" t="s"/>
      <c r="Q45" s="37" t="s"/>
      <c r="R45" s="37" t="s"/>
      <c r="S45" s="62" t="s">
        <v>176</v>
      </c>
      <c r="T45" s="37" t="s">
        <v>177</v>
      </c>
      <c r="U45" s="46" t="s">
        <v>18</v>
      </c>
      <c r="V45" s="40" t="s"/>
      <c r="W45" s="49" t="s">
        <v>316</v>
      </c>
      <c r="X45" s="72" t="s">
        <v>317</v>
      </c>
      <c r="Y45" s="38" t="s">
        <v>6011</v>
      </c>
      <c r="Z45" s="72" t="s">
        <v>317</v>
      </c>
      <c r="AA45" s="37" t="s"/>
      <c r="AB45" s="37" t="s"/>
      <c r="AC45" s="37" t="s"/>
    </row>
    <row r="46" spans="1:29" ht="15" customHeight="true">
      <c r="A46" s="37" t="s">
        <v>47</v>
      </c>
      <c r="B46" s="37" t="s"/>
      <c r="C46" s="37" t="s">
        <v>236</v>
      </c>
      <c r="D46" s="37" t="s"/>
      <c r="E46" s="37" t="s">
        <v>18</v>
      </c>
      <c r="F46" s="37" t="s">
        <v>18</v>
      </c>
      <c r="G46" s="37" t="s">
        <v>18</v>
      </c>
      <c r="H46" s="37" t="s">
        <v>42</v>
      </c>
      <c r="I46" s="60" t="s">
        <v>318</v>
      </c>
      <c r="J46" s="50" t="s">
        <v>319</v>
      </c>
      <c r="K46" s="58" t="s">
        <v>195</v>
      </c>
      <c r="L46" s="37">
        <v>2</v>
      </c>
      <c r="M46" s="37" t="s"/>
      <c r="N46" s="37" t="s">
        <v>184</v>
      </c>
      <c r="O46" s="37" t="s"/>
      <c r="P46" s="37" t="s"/>
      <c r="Q46" s="37" t="s"/>
      <c r="R46" s="37" t="s"/>
      <c r="S46" s="62" t="s">
        <v>196</v>
      </c>
      <c r="T46" s="37" t="s">
        <v>177</v>
      </c>
      <c r="U46" s="46" t="s">
        <v>18</v>
      </c>
      <c r="V46" s="40" t="s"/>
      <c r="W46" s="37" t="s"/>
      <c r="X46" s="38" t="s"/>
      <c r="Y46" s="38" t="s"/>
      <c r="Z46" s="38" t="s"/>
      <c r="AA46" s="37" t="s"/>
      <c r="AB46" s="37" t="s"/>
      <c r="AC46" s="37" t="s"/>
    </row>
    <row r="47" spans="1:29" ht="15" customHeight="true">
      <c r="A47" s="37" t="s">
        <v>47</v>
      </c>
      <c r="B47" s="37" t="s"/>
      <c r="C47" s="37" t="s">
        <v>236</v>
      </c>
      <c r="D47" s="37" t="s"/>
      <c r="E47" s="37" t="s">
        <v>18</v>
      </c>
      <c r="F47" s="37" t="s">
        <v>18</v>
      </c>
      <c r="G47" s="37" t="s">
        <v>18</v>
      </c>
      <c r="H47" s="37" t="s">
        <v>42</v>
      </c>
      <c r="I47" s="60" t="s">
        <v>320</v>
      </c>
      <c r="J47" s="50" t="s">
        <v>321</v>
      </c>
      <c r="K47" s="58" t="s">
        <v>195</v>
      </c>
      <c r="L47" s="37">
        <v>2</v>
      </c>
      <c r="M47" s="37" t="s"/>
      <c r="N47" s="37" t="s">
        <v>184</v>
      </c>
      <c r="O47" s="37" t="s"/>
      <c r="P47" s="37" t="s"/>
      <c r="Q47" s="37" t="s"/>
      <c r="R47" s="37" t="s"/>
      <c r="S47" s="37" t="s">
        <v>322</v>
      </c>
      <c r="T47" s="37" t="s">
        <v>177</v>
      </c>
      <c r="U47" s="46" t="s">
        <v>18</v>
      </c>
      <c r="V47" s="40" t="s"/>
      <c r="W47" s="37" t="s"/>
      <c r="X47" s="38" t="s"/>
      <c r="Y47" s="38" t="s"/>
      <c r="Z47" s="38" t="s"/>
      <c r="AA47" s="37" t="s"/>
      <c r="AB47" s="37" t="s"/>
      <c r="AC47" s="37" t="s"/>
    </row>
    <row r="48" spans="1:29" ht="15" customHeight="true">
      <c r="A48" s="37" t="s">
        <v>47</v>
      </c>
      <c r="B48" s="37" t="s"/>
      <c r="C48" s="37" t="s">
        <v>236</v>
      </c>
      <c r="D48" s="37" t="s"/>
      <c r="E48" s="37" t="s">
        <v>18</v>
      </c>
      <c r="F48" s="37" t="s">
        <v>18</v>
      </c>
      <c r="G48" s="37" t="s">
        <v>18</v>
      </c>
      <c r="H48" s="37" t="s">
        <v>42</v>
      </c>
      <c r="I48" s="60" t="s">
        <v>323</v>
      </c>
      <c r="J48" s="38" t="s">
        <v>324</v>
      </c>
      <c r="K48" s="37" t="s">
        <v>174</v>
      </c>
      <c r="L48" s="37">
        <v>2</v>
      </c>
      <c r="M48" s="37" t="s"/>
      <c r="N48" s="37" t="s">
        <v>184</v>
      </c>
      <c r="O48" s="37" t="s"/>
      <c r="P48" s="37" t="s"/>
      <c r="Q48" s="37" t="s"/>
      <c r="R48" s="37" t="s"/>
      <c r="S48" s="62" t="s">
        <v>176</v>
      </c>
      <c r="T48" s="37" t="s">
        <v>177</v>
      </c>
      <c r="U48" s="46" t="s">
        <v>18</v>
      </c>
      <c r="V48" s="40" t="s"/>
      <c r="W48" s="49" t="s">
        <v>325</v>
      </c>
      <c r="X48" s="73" t="s">
        <v>326</v>
      </c>
      <c r="Y48" s="38" t="s">
        <v>327</v>
      </c>
      <c r="Z48" s="72" t="s">
        <v>326</v>
      </c>
      <c r="AA48" s="37" t="s"/>
      <c r="AB48" s="37" t="s"/>
      <c r="AC48" s="37" t="s"/>
    </row>
    <row r="49" spans="1:29" ht="15" customHeight="true">
      <c r="A49" s="37" t="s">
        <v>47</v>
      </c>
      <c r="B49" s="37" t="s"/>
      <c r="C49" s="37" t="s">
        <v>236</v>
      </c>
      <c r="D49" s="37" t="s"/>
      <c r="E49" s="37" t="s">
        <v>18</v>
      </c>
      <c r="F49" s="37" t="s">
        <v>18</v>
      </c>
      <c r="G49" s="37" t="s">
        <v>18</v>
      </c>
      <c r="H49" s="37" t="s">
        <v>42</v>
      </c>
      <c r="I49" s="60" t="s">
        <v>328</v>
      </c>
      <c r="J49" s="74" t="s">
        <v>329</v>
      </c>
      <c r="K49" s="58" t="s">
        <v>195</v>
      </c>
      <c r="L49" s="37">
        <v>2</v>
      </c>
      <c r="M49" s="37" t="s"/>
      <c r="N49" s="37" t="s">
        <v>184</v>
      </c>
      <c r="O49" s="37" t="s"/>
      <c r="P49" s="37" t="s"/>
      <c r="Q49" s="37" t="s"/>
      <c r="R49" s="37" t="s"/>
      <c r="S49" s="62" t="s">
        <v>196</v>
      </c>
      <c r="T49" s="37" t="s">
        <v>177</v>
      </c>
      <c r="U49" s="46" t="s">
        <v>18</v>
      </c>
      <c r="V49" s="40" t="s"/>
      <c r="W49" s="37" t="s"/>
      <c r="X49" s="38" t="s"/>
      <c r="Y49" s="38" t="s"/>
      <c r="Z49" s="38" t="s"/>
      <c r="AA49" s="37" t="s"/>
      <c r="AB49" s="37" t="s"/>
      <c r="AC49" s="37" t="s"/>
    </row>
    <row r="50" spans="1:29" ht="15" customHeight="true">
      <c r="A50" s="37" t="s">
        <v>47</v>
      </c>
      <c r="B50" s="37" t="s"/>
      <c r="C50" s="37" t="s">
        <v>236</v>
      </c>
      <c r="D50" s="37" t="s"/>
      <c r="E50" s="37" t="s">
        <v>18</v>
      </c>
      <c r="F50" s="37" t="s">
        <v>18</v>
      </c>
      <c r="G50" s="37" t="s">
        <v>18</v>
      </c>
      <c r="H50" s="37" t="s">
        <v>42</v>
      </c>
      <c r="I50" s="60" t="s">
        <v>330</v>
      </c>
      <c r="J50" s="74" t="s">
        <v>331</v>
      </c>
      <c r="K50" s="58" t="s">
        <v>195</v>
      </c>
      <c r="L50" s="37">
        <v>2</v>
      </c>
      <c r="M50" s="37" t="s"/>
      <c r="N50" s="37" t="s">
        <v>184</v>
      </c>
      <c r="O50" s="37" t="s"/>
      <c r="P50" s="37" t="s"/>
      <c r="Q50" s="37" t="s"/>
      <c r="R50" s="37" t="s"/>
      <c r="S50" s="37" t="s">
        <v>322</v>
      </c>
      <c r="T50" s="37" t="s">
        <v>177</v>
      </c>
      <c r="U50" s="46" t="s">
        <v>18</v>
      </c>
      <c r="V50" s="40" t="s"/>
      <c r="W50" s="37" t="s"/>
      <c r="X50" s="38" t="s"/>
      <c r="Y50" s="38" t="s"/>
      <c r="Z50" s="38" t="s"/>
      <c r="AA50" s="37" t="s"/>
      <c r="AB50" s="37" t="s"/>
      <c r="AC50" s="37" t="s"/>
    </row>
    <row r="51" spans="1:29" ht="15" customHeight="true">
      <c r="A51" s="37" t="s">
        <v>47</v>
      </c>
      <c r="B51" s="37" t="s"/>
      <c r="C51" s="37" t="s">
        <v>236</v>
      </c>
      <c r="D51" s="37" t="s"/>
      <c r="E51" s="37" t="s">
        <v>18</v>
      </c>
      <c r="F51" s="37" t="s">
        <v>18</v>
      </c>
      <c r="G51" s="37" t="s">
        <v>18</v>
      </c>
      <c r="H51" s="37" t="s">
        <v>42</v>
      </c>
      <c r="I51" s="60" t="s">
        <v>332</v>
      </c>
      <c r="J51" s="75" t="s">
        <v>202</v>
      </c>
      <c r="K51" s="58" t="s">
        <v>195</v>
      </c>
      <c r="L51" s="37">
        <v>2</v>
      </c>
      <c r="M51" s="37" t="s"/>
      <c r="N51" s="37" t="s">
        <v>184</v>
      </c>
      <c r="O51" s="37" t="s"/>
      <c r="P51" s="37" t="s"/>
      <c r="Q51" s="37" t="s"/>
      <c r="R51" s="37" t="s"/>
      <c r="S51" s="37" t="s">
        <v>203</v>
      </c>
      <c r="T51" s="37" t="s">
        <v>177</v>
      </c>
      <c r="U51" s="46" t="s">
        <v>18</v>
      </c>
      <c r="V51" s="40" t="s"/>
      <c r="W51" s="37" t="s"/>
      <c r="X51" s="38" t="s"/>
      <c r="Y51" s="38" t="s"/>
      <c r="Z51" s="38" t="s"/>
      <c r="AA51" s="37" t="s"/>
      <c r="AB51" s="37" t="s"/>
      <c r="AC51" s="37" t="s"/>
    </row>
    <row r="52" spans="1:29" ht="15" customHeight="true">
      <c r="A52" s="37" t="s">
        <v>47</v>
      </c>
      <c r="B52" s="37" t="s"/>
      <c r="C52" s="37" t="s">
        <v>236</v>
      </c>
      <c r="D52" s="37" t="s"/>
      <c r="E52" s="37" t="s">
        <v>18</v>
      </c>
      <c r="F52" s="37" t="s">
        <v>18</v>
      </c>
      <c r="G52" s="37" t="s">
        <v>18</v>
      </c>
      <c r="H52" s="37" t="s">
        <v>42</v>
      </c>
      <c r="I52" s="60" t="s">
        <v>333</v>
      </c>
      <c r="J52" s="76" t="s">
        <v>334</v>
      </c>
      <c r="K52" s="37" t="s">
        <v>209</v>
      </c>
      <c r="L52" s="37">
        <v>2</v>
      </c>
      <c r="M52" s="37" t="s"/>
      <c r="N52" s="37" t="s">
        <v>184</v>
      </c>
      <c r="O52" s="37" t="s"/>
      <c r="P52" s="37" t="s"/>
      <c r="Q52" s="37" t="s"/>
      <c r="R52" s="37" t="s"/>
      <c r="S52" s="37" t="s">
        <v>335</v>
      </c>
      <c r="T52" s="37" t="s">
        <v>177</v>
      </c>
      <c r="U52" s="46" t="s">
        <v>18</v>
      </c>
      <c r="V52" s="40" t="s"/>
      <c r="W52" s="37" t="s"/>
      <c r="X52" s="38" t="s"/>
      <c r="Y52" s="38" t="s"/>
      <c r="Z52" s="38" t="s"/>
      <c r="AA52" s="37" t="s"/>
      <c r="AB52" s="37" t="s"/>
      <c r="AC52" s="37" t="s"/>
    </row>
    <row r="53" spans="1:29" ht="15" customHeight="true">
      <c r="A53" s="37" t="s">
        <v>47</v>
      </c>
      <c r="B53" s="37" t="s"/>
      <c r="C53" s="37" t="s">
        <v>236</v>
      </c>
      <c r="D53" s="37" t="s"/>
      <c r="E53" s="37" t="s">
        <v>18</v>
      </c>
      <c r="F53" s="37" t="s">
        <v>18</v>
      </c>
      <c r="G53" s="37" t="s">
        <v>18</v>
      </c>
      <c r="H53" s="37" t="s">
        <v>42</v>
      </c>
      <c r="I53" s="60" t="s">
        <v>336</v>
      </c>
      <c r="J53" s="38" t="s">
        <v>337</v>
      </c>
      <c r="K53" s="37" t="s">
        <v>174</v>
      </c>
      <c r="L53" s="37">
        <v>2</v>
      </c>
      <c r="M53" s="37" t="s"/>
      <c r="N53" s="37" t="s">
        <v>184</v>
      </c>
      <c r="O53" s="37" t="s"/>
      <c r="P53" s="37" t="s"/>
      <c r="Q53" s="37" t="s"/>
      <c r="R53" s="37" t="s"/>
      <c r="S53" s="62" t="s">
        <v>176</v>
      </c>
      <c r="T53" s="37" t="s">
        <v>177</v>
      </c>
      <c r="U53" s="46" t="s">
        <v>18</v>
      </c>
      <c r="V53" s="40" t="s"/>
      <c r="W53" s="49" t="s">
        <v>338</v>
      </c>
      <c r="X53" s="38" t="s">
        <v>339</v>
      </c>
      <c r="Y53" s="38" t="s">
        <v>340</v>
      </c>
      <c r="Z53" s="38" t="s">
        <v>339</v>
      </c>
      <c r="AA53" s="37" t="s"/>
      <c r="AB53" s="37" t="s"/>
      <c r="AC53" s="37" t="s"/>
    </row>
    <row r="54" spans="1:29" ht="15" customHeight="true">
      <c r="A54" s="37" t="s">
        <v>47</v>
      </c>
      <c r="B54" s="37" t="s">
        <v>341</v>
      </c>
      <c r="C54" s="37" t="s">
        <v>236</v>
      </c>
      <c r="D54" s="37" t="s"/>
      <c r="E54" s="37" t="s">
        <v>18</v>
      </c>
      <c r="F54" s="37" t="s">
        <v>18</v>
      </c>
      <c r="G54" s="37" t="s">
        <v>18</v>
      </c>
      <c r="H54" s="37" t="s">
        <v>42</v>
      </c>
      <c r="I54" s="67" t="s">
        <v>6012</v>
      </c>
      <c r="J54" s="77" t="s">
        <v>342</v>
      </c>
      <c r="K54" s="58" t="s">
        <v>195</v>
      </c>
      <c r="L54" s="37">
        <v>2</v>
      </c>
      <c r="M54" s="37" t="s"/>
      <c r="N54" s="37" t="s">
        <v>184</v>
      </c>
      <c r="O54" s="37" t="s"/>
      <c r="P54" s="37" t="s"/>
      <c r="Q54" s="37" t="s"/>
      <c r="R54" s="37" t="s"/>
      <c r="S54" s="62" t="s">
        <v>200</v>
      </c>
      <c r="T54" s="37" t="s">
        <v>177</v>
      </c>
      <c r="U54" s="46" t="s">
        <v>18</v>
      </c>
      <c r="V54" s="40" t="s"/>
      <c r="W54" s="37" t="s"/>
      <c r="X54" s="38" t="s"/>
      <c r="Y54" s="38" t="s"/>
      <c r="Z54" s="38" t="s"/>
      <c r="AA54" s="37" t="s"/>
      <c r="AB54" s="37" t="s"/>
      <c r="AC54" s="37" t="s"/>
    </row>
    <row r="55" spans="1:29" ht="15" customHeight="true">
      <c r="A55" s="37" t="s">
        <v>47</v>
      </c>
      <c r="B55" s="37" t="s"/>
      <c r="C55" s="37" t="s">
        <v>236</v>
      </c>
      <c r="D55" s="37" t="s"/>
      <c r="E55" s="37" t="s">
        <v>18</v>
      </c>
      <c r="F55" s="37" t="s">
        <v>18</v>
      </c>
      <c r="G55" s="37" t="s">
        <v>18</v>
      </c>
      <c r="H55" s="37" t="s">
        <v>42</v>
      </c>
      <c r="I55" s="60" t="s">
        <v>343</v>
      </c>
      <c r="J55" s="38" t="s">
        <v>344</v>
      </c>
      <c r="K55" s="37" t="s">
        <v>174</v>
      </c>
      <c r="L55" s="37">
        <v>2</v>
      </c>
      <c r="M55" s="37" t="s"/>
      <c r="N55" s="37" t="s">
        <v>184</v>
      </c>
      <c r="O55" s="37" t="s"/>
      <c r="P55" s="37" t="s"/>
      <c r="Q55" s="37" t="s"/>
      <c r="R55" s="37" t="s"/>
      <c r="S55" s="62" t="s">
        <v>176</v>
      </c>
      <c r="T55" s="37" t="s">
        <v>177</v>
      </c>
      <c r="U55" s="46" t="s">
        <v>18</v>
      </c>
      <c r="V55" s="40" t="s"/>
      <c r="W55" s="49" t="s">
        <v>345</v>
      </c>
      <c r="X55" s="38" t="s">
        <v>346</v>
      </c>
      <c r="Y55" s="38" t="s">
        <v>347</v>
      </c>
      <c r="Z55" s="38" t="s">
        <v>346</v>
      </c>
      <c r="AA55" s="37" t="s"/>
      <c r="AB55" s="37" t="s"/>
      <c r="AC55" s="37" t="s"/>
    </row>
    <row r="56" spans="1:29" ht="15" customHeight="true">
      <c r="A56" s="37" t="s">
        <v>47</v>
      </c>
      <c r="B56" s="37" t="s"/>
      <c r="C56" s="37" t="s">
        <v>236</v>
      </c>
      <c r="D56" s="37" t="s"/>
      <c r="E56" s="37" t="s">
        <v>18</v>
      </c>
      <c r="F56" s="37" t="s">
        <v>18</v>
      </c>
      <c r="G56" s="37" t="s">
        <v>18</v>
      </c>
      <c r="H56" s="37" t="s">
        <v>42</v>
      </c>
      <c r="I56" s="60" t="s">
        <v>348</v>
      </c>
      <c r="J56" s="50" t="s">
        <v>349</v>
      </c>
      <c r="K56" s="58" t="s">
        <v>195</v>
      </c>
      <c r="L56" s="37">
        <v>2</v>
      </c>
      <c r="M56" s="37" t="s"/>
      <c r="N56" s="37" t="s">
        <v>184</v>
      </c>
      <c r="O56" s="37" t="s"/>
      <c r="P56" s="37" t="s"/>
      <c r="Q56" s="37" t="s"/>
      <c r="R56" s="37" t="s"/>
      <c r="S56" s="62" t="s">
        <v>196</v>
      </c>
      <c r="T56" s="37" t="s">
        <v>177</v>
      </c>
      <c r="U56" s="46" t="s">
        <v>18</v>
      </c>
      <c r="V56" s="40" t="s"/>
      <c r="W56" s="37" t="s"/>
      <c r="X56" s="38" t="s"/>
      <c r="Y56" s="38" t="s"/>
      <c r="Z56" s="38" t="s"/>
      <c r="AA56" s="37" t="s"/>
      <c r="AB56" s="37" t="s"/>
      <c r="AC56" s="37" t="s"/>
    </row>
    <row r="57" spans="1:29" ht="15" customHeight="true">
      <c r="A57" s="37" t="s">
        <v>47</v>
      </c>
      <c r="B57" s="37" t="s"/>
      <c r="C57" s="37" t="s">
        <v>236</v>
      </c>
      <c r="D57" s="37" t="s"/>
      <c r="E57" s="37" t="s">
        <v>18</v>
      </c>
      <c r="F57" s="37" t="s">
        <v>18</v>
      </c>
      <c r="G57" s="37" t="s">
        <v>18</v>
      </c>
      <c r="H57" s="37" t="s">
        <v>42</v>
      </c>
      <c r="I57" s="60" t="s">
        <v>350</v>
      </c>
      <c r="J57" s="50" t="s">
        <v>351</v>
      </c>
      <c r="K57" s="58" t="s">
        <v>195</v>
      </c>
      <c r="L57" s="37">
        <v>2</v>
      </c>
      <c r="M57" s="37" t="s"/>
      <c r="N57" s="37" t="s">
        <v>184</v>
      </c>
      <c r="O57" s="37" t="s"/>
      <c r="P57" s="37" t="s"/>
      <c r="Q57" s="37" t="s"/>
      <c r="R57" s="37" t="s"/>
      <c r="S57" s="37" t="s">
        <v>322</v>
      </c>
      <c r="T57" s="37" t="s">
        <v>177</v>
      </c>
      <c r="U57" s="46" t="s">
        <v>18</v>
      </c>
      <c r="V57" s="40" t="s"/>
      <c r="W57" s="37" t="s"/>
      <c r="X57" s="38" t="s"/>
      <c r="Y57" s="38" t="s"/>
      <c r="Z57" s="38" t="s"/>
      <c r="AA57" s="37" t="s"/>
      <c r="AB57" s="37" t="s"/>
      <c r="AC57" s="37" t="s"/>
    </row>
    <row r="58" spans="1:29" ht="15" customHeight="true">
      <c r="A58" s="37" t="s">
        <v>47</v>
      </c>
      <c r="B58" s="37" t="s">
        <v>352</v>
      </c>
      <c r="C58" s="37" t="s">
        <v>236</v>
      </c>
      <c r="D58" s="37" t="s"/>
      <c r="E58" s="37" t="s">
        <v>18</v>
      </c>
      <c r="F58" s="37" t="s">
        <v>18</v>
      </c>
      <c r="G58" s="37" t="s">
        <v>18</v>
      </c>
      <c r="H58" s="37" t="s">
        <v>18</v>
      </c>
      <c r="I58" s="60" t="s">
        <v>353</v>
      </c>
      <c r="J58" s="37" t="s">
        <v>208</v>
      </c>
      <c r="K58" s="37" t="s">
        <v>209</v>
      </c>
      <c r="L58" s="37">
        <v>2</v>
      </c>
      <c r="M58" s="37" t="s"/>
      <c r="N58" s="37" t="s">
        <v>184</v>
      </c>
      <c r="O58" s="37" t="s"/>
      <c r="P58" s="37" t="s"/>
      <c r="Q58" s="37" t="s"/>
      <c r="R58" s="37" t="s"/>
      <c r="S58" s="37" t="s">
        <v>354</v>
      </c>
      <c r="T58" s="37" t="s">
        <v>177</v>
      </c>
      <c r="U58" s="46" t="s">
        <v>18</v>
      </c>
      <c r="V58" s="40" t="s"/>
      <c r="W58" s="38" t="s"/>
      <c r="X58" s="38" t="s"/>
      <c r="Y58" s="38" t="s"/>
      <c r="Z58" s="38" t="s"/>
      <c r="AA58" s="38" t="s"/>
      <c r="AB58" s="37" t="s"/>
      <c r="AC58" s="37" t="s"/>
    </row>
    <row r="59" spans="1:29" ht="15" customHeight="true">
      <c r="A59" s="37" t="s">
        <v>47</v>
      </c>
      <c r="B59" s="37" t="s">
        <v>352</v>
      </c>
      <c r="C59" s="37" t="s">
        <v>236</v>
      </c>
      <c r="D59" s="37" t="s"/>
      <c r="E59" s="37" t="s">
        <v>18</v>
      </c>
      <c r="F59" s="37" t="s">
        <v>18</v>
      </c>
      <c r="G59" s="37" t="s">
        <v>18</v>
      </c>
      <c r="H59" s="37" t="s">
        <v>18</v>
      </c>
      <c r="I59" s="60" t="s">
        <v>355</v>
      </c>
      <c r="J59" s="37" t="s">
        <v>212</v>
      </c>
      <c r="K59" s="37" t="s">
        <v>209</v>
      </c>
      <c r="L59" s="37">
        <v>2</v>
      </c>
      <c r="M59" s="37" t="s"/>
      <c r="N59" s="37" t="s">
        <v>184</v>
      </c>
      <c r="O59" s="37" t="s"/>
      <c r="P59" s="37" t="s"/>
      <c r="Q59" s="37" t="s"/>
      <c r="R59" s="37" t="s"/>
      <c r="S59" s="37" t="s">
        <v>356</v>
      </c>
      <c r="T59" s="37" t="s">
        <v>177</v>
      </c>
      <c r="U59" s="46" t="s">
        <v>18</v>
      </c>
      <c r="V59" s="40" t="s"/>
      <c r="W59" s="50" t="s"/>
      <c r="X59" s="38" t="s"/>
      <c r="Y59" s="38" t="s"/>
      <c r="Z59" s="38" t="s"/>
      <c r="AA59" s="50" t="s"/>
      <c r="AB59" s="37" t="s"/>
      <c r="AC59" s="37" t="s"/>
    </row>
    <row r="60" spans="1:29" ht="15" customHeight="true">
      <c r="A60" s="37" t="s">
        <v>47</v>
      </c>
      <c r="B60" s="37" t="s"/>
      <c r="C60" s="37" t="s">
        <v>236</v>
      </c>
      <c r="D60" s="37" t="s"/>
      <c r="E60" s="37" t="s">
        <v>18</v>
      </c>
      <c r="F60" s="37" t="s">
        <v>18</v>
      </c>
      <c r="G60" s="37" t="s">
        <v>18</v>
      </c>
      <c r="H60" s="37" t="s">
        <v>42</v>
      </c>
      <c r="I60" s="60" t="s">
        <v>357</v>
      </c>
      <c r="J60" s="38" t="s">
        <v>358</v>
      </c>
      <c r="K60" s="37" t="s">
        <v>174</v>
      </c>
      <c r="L60" s="37">
        <v>2</v>
      </c>
      <c r="M60" s="37" t="s"/>
      <c r="N60" s="37" t="s">
        <v>184</v>
      </c>
      <c r="O60" s="37" t="s"/>
      <c r="P60" s="37" t="s"/>
      <c r="Q60" s="37" t="s"/>
      <c r="R60" s="37" t="s"/>
      <c r="S60" s="37" t="s">
        <v>176</v>
      </c>
      <c r="T60" s="37" t="s">
        <v>177</v>
      </c>
      <c r="U60" s="46" t="s">
        <v>18</v>
      </c>
      <c r="V60" s="40" t="s"/>
      <c r="W60" s="49" t="s">
        <v>359</v>
      </c>
      <c r="X60" s="38" t="s">
        <v>360</v>
      </c>
      <c r="Y60" s="38" t="s">
        <v>361</v>
      </c>
      <c r="Z60" s="38" t="s">
        <v>360</v>
      </c>
      <c r="AA60" s="37" t="s"/>
      <c r="AB60" s="37" t="s"/>
      <c r="AC60" s="37" t="s"/>
    </row>
    <row r="61" spans="1:29" ht="15" customHeight="true">
      <c r="A61" s="37" t="s">
        <v>47</v>
      </c>
      <c r="B61" s="37" t="s"/>
      <c r="C61" s="37" t="s">
        <v>236</v>
      </c>
      <c r="D61" s="37" t="s"/>
      <c r="E61" s="37" t="s">
        <v>18</v>
      </c>
      <c r="F61" s="37" t="s">
        <v>18</v>
      </c>
      <c r="G61" s="37" t="s">
        <v>18</v>
      </c>
      <c r="H61" s="37" t="s">
        <v>42</v>
      </c>
      <c r="I61" s="60" t="s">
        <v>362</v>
      </c>
      <c r="J61" s="50" t="s">
        <v>363</v>
      </c>
      <c r="K61" s="58" t="s">
        <v>195</v>
      </c>
      <c r="L61" s="37">
        <v>2</v>
      </c>
      <c r="M61" s="37" t="s"/>
      <c r="N61" s="37" t="s">
        <v>184</v>
      </c>
      <c r="O61" s="37" t="s"/>
      <c r="P61" s="37" t="s"/>
      <c r="Q61" s="37" t="s"/>
      <c r="R61" s="37" t="s"/>
      <c r="S61" s="37" t="s">
        <v>196</v>
      </c>
      <c r="T61" s="37" t="s">
        <v>177</v>
      </c>
      <c r="U61" s="46" t="s">
        <v>18</v>
      </c>
      <c r="V61" s="40" t="s"/>
      <c r="W61" s="37" t="s"/>
      <c r="X61" s="38" t="s"/>
      <c r="Y61" s="38" t="s"/>
      <c r="Z61" s="38" t="s"/>
      <c r="AA61" s="37" t="s"/>
      <c r="AB61" s="37" t="s"/>
      <c r="AC61" s="37" t="s"/>
    </row>
    <row r="62" spans="1:29" ht="15" customHeight="true">
      <c r="A62" s="37" t="s">
        <v>47</v>
      </c>
      <c r="B62" s="37" t="s"/>
      <c r="C62" s="37" t="s">
        <v>236</v>
      </c>
      <c r="D62" s="37" t="s"/>
      <c r="E62" s="37" t="s">
        <v>18</v>
      </c>
      <c r="F62" s="37" t="s">
        <v>18</v>
      </c>
      <c r="G62" s="37" t="s">
        <v>18</v>
      </c>
      <c r="H62" s="37" t="s">
        <v>42</v>
      </c>
      <c r="I62" s="60" t="s">
        <v>364</v>
      </c>
      <c r="J62" s="74" t="s">
        <v>365</v>
      </c>
      <c r="K62" s="58" t="s">
        <v>195</v>
      </c>
      <c r="L62" s="37">
        <v>2</v>
      </c>
      <c r="M62" s="37" t="s"/>
      <c r="N62" s="37" t="s">
        <v>184</v>
      </c>
      <c r="O62" s="37" t="s"/>
      <c r="P62" s="37" t="s"/>
      <c r="Q62" s="37" t="s"/>
      <c r="R62" s="37" t="s"/>
      <c r="S62" s="37" t="s">
        <v>322</v>
      </c>
      <c r="T62" s="37" t="s">
        <v>177</v>
      </c>
      <c r="U62" s="46" t="s">
        <v>18</v>
      </c>
      <c r="V62" s="40" t="s"/>
      <c r="W62" s="37" t="s"/>
      <c r="X62" s="38" t="s"/>
      <c r="Y62" s="38" t="s"/>
      <c r="Z62" s="38" t="s"/>
      <c r="AA62" s="37" t="s"/>
      <c r="AB62" s="37" t="s"/>
      <c r="AC62" s="37" t="s"/>
    </row>
    <row r="63" spans="1:29" ht="15" customHeight="true">
      <c r="A63" s="37" t="s">
        <v>47</v>
      </c>
      <c r="B63" s="37" t="s"/>
      <c r="C63" s="37" t="s">
        <v>236</v>
      </c>
      <c r="D63" s="37" t="s"/>
      <c r="E63" s="37" t="s">
        <v>18</v>
      </c>
      <c r="F63" s="37" t="s">
        <v>18</v>
      </c>
      <c r="G63" s="37" t="s">
        <v>18</v>
      </c>
      <c r="H63" s="37" t="s">
        <v>18</v>
      </c>
      <c r="I63" s="78" t="s">
        <v>366</v>
      </c>
      <c r="J63" s="38" t="s">
        <v>367</v>
      </c>
      <c r="K63" s="37" t="s"/>
      <c r="L63" s="37" t="s"/>
      <c r="M63" s="37" t="s"/>
      <c r="N63" s="37" t="s">
        <v>184</v>
      </c>
      <c r="O63" s="37" t="s"/>
      <c r="P63" s="37" t="s"/>
      <c r="Q63" s="37" t="s"/>
      <c r="R63" s="37" t="s"/>
      <c r="S63" s="37" t="s"/>
      <c r="T63" s="37" t="s">
        <v>177</v>
      </c>
      <c r="U63" s="46" t="s">
        <v>18</v>
      </c>
      <c r="V63" s="40" t="s"/>
      <c r="W63" s="37" t="s"/>
      <c r="X63" s="38" t="s"/>
      <c r="Y63" s="38" t="s"/>
      <c r="Z63" s="38" t="s"/>
      <c r="AA63" s="37" t="s"/>
      <c r="AB63" s="37" t="s"/>
      <c r="AC63" s="37" t="s"/>
    </row>
    <row r="64" spans="1:29" ht="15" customHeight="true">
      <c r="A64" s="37" t="s">
        <v>47</v>
      </c>
      <c r="B64" s="37" t="s"/>
      <c r="C64" s="37" t="s">
        <v>236</v>
      </c>
      <c r="D64" s="37" t="s"/>
      <c r="E64" s="37" t="s">
        <v>18</v>
      </c>
      <c r="F64" s="37" t="s">
        <v>18</v>
      </c>
      <c r="G64" s="37" t="s">
        <v>18</v>
      </c>
      <c r="H64" s="37" t="s">
        <v>18</v>
      </c>
      <c r="I64" s="78" t="s">
        <v>368</v>
      </c>
      <c r="J64" s="38" t="s">
        <v>367</v>
      </c>
      <c r="K64" s="37" t="s"/>
      <c r="L64" s="37" t="s"/>
      <c r="M64" s="37" t="s"/>
      <c r="N64" s="37" t="s">
        <v>184</v>
      </c>
      <c r="O64" s="37" t="s"/>
      <c r="P64" s="37" t="s"/>
      <c r="Q64" s="37" t="s"/>
      <c r="R64" s="37" t="s"/>
      <c r="S64" s="37" t="s"/>
      <c r="T64" s="37" t="s">
        <v>177</v>
      </c>
      <c r="U64" s="46" t="s">
        <v>18</v>
      </c>
      <c r="V64" s="40" t="s"/>
      <c r="W64" s="37" t="s"/>
      <c r="X64" s="38" t="s"/>
      <c r="Y64" s="38" t="s"/>
      <c r="Z64" s="38" t="s"/>
      <c r="AA64" s="37" t="s"/>
      <c r="AB64" s="37" t="s"/>
      <c r="AC64" s="37" t="s"/>
    </row>
    <row r="65" spans="1:29" ht="15" customHeight="true">
      <c r="A65" s="37" t="s">
        <v>47</v>
      </c>
      <c r="B65" s="37" t="s"/>
      <c r="C65" s="37" t="s">
        <v>236</v>
      </c>
      <c r="D65" s="37" t="s"/>
      <c r="E65" s="37" t="s">
        <v>18</v>
      </c>
      <c r="F65" s="37" t="s">
        <v>18</v>
      </c>
      <c r="G65" s="37" t="s">
        <v>18</v>
      </c>
      <c r="H65" s="37" t="s">
        <v>42</v>
      </c>
      <c r="I65" s="60" t="s">
        <v>369</v>
      </c>
      <c r="J65" s="38" t="s">
        <v>370</v>
      </c>
      <c r="K65" s="37" t="s">
        <v>174</v>
      </c>
      <c r="L65" s="37">
        <v>2</v>
      </c>
      <c r="M65" s="37" t="s"/>
      <c r="N65" s="37" t="s">
        <v>184</v>
      </c>
      <c r="O65" s="37" t="s"/>
      <c r="P65" s="37" t="s"/>
      <c r="Q65" s="37" t="s"/>
      <c r="R65" s="37" t="s"/>
      <c r="S65" s="37" t="s">
        <v>176</v>
      </c>
      <c r="T65" s="37" t="s">
        <v>177</v>
      </c>
      <c r="U65" s="46" t="s">
        <v>18</v>
      </c>
      <c r="V65" s="40" t="s"/>
      <c r="W65" s="49" t="s">
        <v>371</v>
      </c>
      <c r="X65" s="38" t="s">
        <v>372</v>
      </c>
      <c r="Y65" s="38" t="s">
        <v>373</v>
      </c>
      <c r="Z65" s="38" t="s">
        <v>372</v>
      </c>
      <c r="AA65" s="37" t="s"/>
      <c r="AB65" s="37" t="s"/>
      <c r="AC65" s="37" t="s"/>
    </row>
    <row r="66" spans="1:29" ht="15" customHeight="true">
      <c r="A66" s="37" t="s">
        <v>47</v>
      </c>
      <c r="B66" s="37" t="s">
        <v>374</v>
      </c>
      <c r="C66" s="37" t="s">
        <v>236</v>
      </c>
      <c r="D66" s="37" t="s"/>
      <c r="E66" s="37" t="s">
        <v>18</v>
      </c>
      <c r="F66" s="37" t="s">
        <v>18</v>
      </c>
      <c r="G66" s="37" t="s">
        <v>18</v>
      </c>
      <c r="H66" s="37" t="s">
        <v>18</v>
      </c>
      <c r="I66" s="60" t="s">
        <v>375</v>
      </c>
      <c r="J66" s="38" t="s">
        <v>376</v>
      </c>
      <c r="K66" s="37" t="s">
        <v>377</v>
      </c>
      <c r="L66" s="37">
        <v>2</v>
      </c>
      <c r="M66" s="37" t="s"/>
      <c r="N66" s="37" t="s">
        <v>184</v>
      </c>
      <c r="O66" s="37" t="s"/>
      <c r="P66" s="37" t="s"/>
      <c r="Q66" s="37" t="s"/>
      <c r="R66" s="37" t="s"/>
      <c r="S66" s="37" t="s">
        <v>276</v>
      </c>
      <c r="T66" s="37" t="s">
        <v>177</v>
      </c>
      <c r="U66" s="46" t="s">
        <v>18</v>
      </c>
      <c r="V66" s="40" t="s">
        <v>18</v>
      </c>
      <c r="W66" s="37" t="s">
        <v>6013</v>
      </c>
      <c r="X66" s="38" t="s"/>
      <c r="Y66" s="38" t="s"/>
      <c r="Z66" s="38" t="s"/>
      <c r="AA66" s="37" t="s"/>
      <c r="AB66" s="37" t="s"/>
      <c r="AC66" s="37" t="s"/>
    </row>
    <row r="67" spans="1:29" ht="15" customHeight="true">
      <c r="A67" s="37" t="s">
        <v>47</v>
      </c>
      <c r="B67" s="37" t="s">
        <v>378</v>
      </c>
      <c r="C67" s="37" t="s">
        <v>236</v>
      </c>
      <c r="D67" s="37" t="s"/>
      <c r="E67" s="37" t="s">
        <v>18</v>
      </c>
      <c r="F67" s="37" t="s">
        <v>18</v>
      </c>
      <c r="G67" s="37" t="s">
        <v>18</v>
      </c>
      <c r="H67" s="37" t="s">
        <v>18</v>
      </c>
      <c r="I67" s="60" t="s">
        <v>379</v>
      </c>
      <c r="J67" s="38" t="s">
        <v>380</v>
      </c>
      <c r="K67" s="37" t="s">
        <v>377</v>
      </c>
      <c r="L67" s="37">
        <v>2</v>
      </c>
      <c r="M67" s="37" t="s"/>
      <c r="N67" s="37" t="s">
        <v>184</v>
      </c>
      <c r="O67" s="37" t="s"/>
      <c r="P67" s="37" t="s"/>
      <c r="Q67" s="37" t="s"/>
      <c r="R67" s="37" t="s"/>
      <c r="S67" s="37" t="s">
        <v>265</v>
      </c>
      <c r="T67" s="37" t="s">
        <v>177</v>
      </c>
      <c r="U67" s="46" t="s">
        <v>18</v>
      </c>
      <c r="V67" s="40" t="s">
        <v>18</v>
      </c>
      <c r="W67" s="37" t="s">
        <v>6014</v>
      </c>
      <c r="X67" s="38" t="s"/>
      <c r="Y67" s="38" t="s"/>
      <c r="Z67" s="38" t="s"/>
      <c r="AA67" s="37" t="s"/>
      <c r="AB67" s="37" t="s"/>
      <c r="AC67" s="37" t="s"/>
    </row>
    <row r="68" spans="1:29" ht="15" customHeight="true">
      <c r="A68" s="37" t="s">
        <v>47</v>
      </c>
      <c r="B68" s="37" t="s"/>
      <c r="C68" s="37" t="s">
        <v>236</v>
      </c>
      <c r="D68" s="37" t="s"/>
      <c r="E68" s="37" t="s">
        <v>18</v>
      </c>
      <c r="F68" s="37" t="s">
        <v>18</v>
      </c>
      <c r="G68" s="37" t="s">
        <v>18</v>
      </c>
      <c r="H68" s="37" t="s">
        <v>18</v>
      </c>
      <c r="I68" s="60" t="s">
        <v>381</v>
      </c>
      <c r="J68" s="38" t="s">
        <v>382</v>
      </c>
      <c r="K68" s="37" t="s">
        <v>377</v>
      </c>
      <c r="L68" s="37">
        <v>2</v>
      </c>
      <c r="M68" s="37" t="s"/>
      <c r="N68" s="37" t="s">
        <v>184</v>
      </c>
      <c r="O68" s="37" t="s"/>
      <c r="P68" s="37" t="s"/>
      <c r="Q68" s="37" t="s"/>
      <c r="R68" s="37" t="s"/>
      <c r="S68" s="37" t="s">
        <v>383</v>
      </c>
      <c r="T68" s="37" t="s">
        <v>177</v>
      </c>
      <c r="U68" s="46" t="s">
        <v>18</v>
      </c>
      <c r="V68" s="40" t="s">
        <v>18</v>
      </c>
      <c r="W68" s="37" t="s">
        <v>6015</v>
      </c>
      <c r="X68" s="38" t="s"/>
      <c r="Y68" s="38" t="s"/>
      <c r="Z68" s="38" t="s"/>
      <c r="AA68" s="37" t="s"/>
      <c r="AB68" s="37" t="s"/>
      <c r="AC68" s="37" t="s"/>
    </row>
    <row r="69" spans="1:29" ht="15" customHeight="true">
      <c r="A69" s="37" t="s">
        <v>47</v>
      </c>
      <c r="B69" s="37" t="s"/>
      <c r="C69" s="37" t="s">
        <v>236</v>
      </c>
      <c r="D69" s="37" t="s"/>
      <c r="E69" s="37" t="s">
        <v>18</v>
      </c>
      <c r="F69" s="37" t="s">
        <v>18</v>
      </c>
      <c r="G69" s="37" t="s">
        <v>18</v>
      </c>
      <c r="H69" s="37" t="s">
        <v>42</v>
      </c>
      <c r="I69" s="60" t="s">
        <v>384</v>
      </c>
      <c r="J69" s="79" t="s">
        <v>385</v>
      </c>
      <c r="K69" s="37" t="s">
        <v>174</v>
      </c>
      <c r="L69" s="37">
        <v>2</v>
      </c>
      <c r="M69" s="37" t="s"/>
      <c r="N69" s="37" t="s">
        <v>184</v>
      </c>
      <c r="O69" s="37" t="s"/>
      <c r="P69" s="37" t="s"/>
      <c r="Q69" s="37" t="s"/>
      <c r="R69" s="37" t="s"/>
      <c r="S69" s="37" t="s">
        <v>176</v>
      </c>
      <c r="T69" s="37" t="s">
        <v>177</v>
      </c>
      <c r="U69" s="46" t="s">
        <v>18</v>
      </c>
      <c r="V69" s="40" t="s">
        <v>18</v>
      </c>
      <c r="W69" s="38" t="s">
        <v>386</v>
      </c>
      <c r="X69" s="38" t="s"/>
      <c r="Y69" s="38" t="s"/>
      <c r="Z69" s="38" t="s"/>
      <c r="AA69" s="37" t="s"/>
      <c r="AB69" s="37" t="s"/>
      <c r="AC69" s="37" t="s"/>
    </row>
    <row r="70" spans="1:29" s="862" customFormat="true" ht="15" customHeight="true">
      <c r="A70" s="55" t="s">
        <v>47</v>
      </c>
      <c r="B70" s="55" t="s"/>
      <c r="C70" s="55" t="s">
        <v>236</v>
      </c>
      <c r="D70" s="55" t="s"/>
      <c r="E70" s="55" t="s">
        <v>18</v>
      </c>
      <c r="F70" s="55" t="s">
        <v>18</v>
      </c>
      <c r="G70" s="55" t="s">
        <v>18</v>
      </c>
      <c r="H70" s="55" t="s">
        <v>42</v>
      </c>
      <c r="I70" s="78" t="s">
        <v>387</v>
      </c>
      <c r="J70" s="80" t="s"/>
      <c r="K70" s="55" t="s"/>
      <c r="L70" s="37" t="s"/>
      <c r="M70" s="55" t="s"/>
      <c r="N70" s="37" t="s"/>
      <c r="O70" s="55" t="s"/>
      <c r="P70" s="55" t="s"/>
      <c r="Q70" s="55" t="s"/>
      <c r="R70" s="55" t="s"/>
      <c r="S70" s="55" t="s"/>
      <c r="T70" s="37" t="s">
        <v>177</v>
      </c>
      <c r="U70" s="46" t="s">
        <v>18</v>
      </c>
      <c r="V70" s="40" t="s"/>
      <c r="W70" s="55" t="s"/>
      <c r="X70" s="56" t="s"/>
      <c r="Y70" s="56" t="s"/>
      <c r="Z70" s="56" t="s"/>
      <c r="AA70" s="55" t="s"/>
      <c r="AB70" s="55" t="s"/>
      <c r="AC70" s="55" t="s"/>
    </row>
    <row r="71" spans="1:29" ht="15" customHeight="true">
      <c r="A71" s="37" t="s">
        <v>47</v>
      </c>
      <c r="B71" s="37" t="s">
        <v>388</v>
      </c>
      <c r="C71" s="37" t="s">
        <v>236</v>
      </c>
      <c r="D71" s="37" t="s"/>
      <c r="E71" s="37" t="s">
        <v>18</v>
      </c>
      <c r="F71" s="37" t="s">
        <v>18</v>
      </c>
      <c r="G71" s="37" t="s">
        <v>18</v>
      </c>
      <c r="H71" s="37" t="s">
        <v>18</v>
      </c>
      <c r="I71" s="60" t="s">
        <v>389</v>
      </c>
      <c r="J71" s="38" t="s">
        <v>390</v>
      </c>
      <c r="K71" s="37" t="s">
        <v>377</v>
      </c>
      <c r="L71" s="37">
        <v>2</v>
      </c>
      <c r="M71" s="37" t="s"/>
      <c r="N71" s="37" t="s">
        <v>184</v>
      </c>
      <c r="O71" s="37" t="s"/>
      <c r="P71" s="37" t="s"/>
      <c r="Q71" s="37" t="s"/>
      <c r="R71" s="37" t="s"/>
      <c r="S71" s="37" t="s">
        <v>276</v>
      </c>
      <c r="T71" s="37" t="s">
        <v>177</v>
      </c>
      <c r="U71" s="46" t="s">
        <v>18</v>
      </c>
      <c r="V71" s="40" t="s">
        <v>18</v>
      </c>
      <c r="W71" s="54" t="s">
        <v>6016</v>
      </c>
      <c r="X71" s="81" t="s"/>
      <c r="Y71" s="38" t="s"/>
      <c r="Z71" s="38" t="s"/>
      <c r="AA71" s="37" t="s"/>
      <c r="AB71" s="37" t="s"/>
      <c r="AC71" s="37" t="s"/>
    </row>
    <row r="72" spans="1:29" ht="15" customHeight="true">
      <c r="A72" s="37" t="s">
        <v>47</v>
      </c>
      <c r="B72" s="37" t="s">
        <v>388</v>
      </c>
      <c r="C72" s="37" t="s">
        <v>236</v>
      </c>
      <c r="D72" s="37" t="s"/>
      <c r="E72" s="37" t="s">
        <v>18</v>
      </c>
      <c r="F72" s="37" t="s">
        <v>18</v>
      </c>
      <c r="G72" s="37" t="s">
        <v>18</v>
      </c>
      <c r="H72" s="37" t="s">
        <v>18</v>
      </c>
      <c r="I72" s="60" t="s">
        <v>391</v>
      </c>
      <c r="J72" s="38" t="s">
        <v>392</v>
      </c>
      <c r="K72" s="37" t="s">
        <v>377</v>
      </c>
      <c r="L72" s="37">
        <v>2</v>
      </c>
      <c r="M72" s="37" t="s"/>
      <c r="N72" s="37" t="s">
        <v>184</v>
      </c>
      <c r="O72" s="37" t="s"/>
      <c r="P72" s="37" t="s"/>
      <c r="Q72" s="37" t="s"/>
      <c r="R72" s="37" t="s"/>
      <c r="S72" s="37" t="s">
        <v>265</v>
      </c>
      <c r="T72" s="37" t="s">
        <v>177</v>
      </c>
      <c r="U72" s="46" t="s">
        <v>18</v>
      </c>
      <c r="V72" s="40" t="s">
        <v>18</v>
      </c>
      <c r="W72" s="54" t="s">
        <v>6017</v>
      </c>
      <c r="X72" s="81" t="s"/>
      <c r="Y72" s="38" t="s"/>
      <c r="Z72" s="38" t="s"/>
      <c r="AA72" s="37" t="s"/>
      <c r="AB72" s="37" t="s"/>
      <c r="AC72" s="37" t="s"/>
    </row>
    <row r="73" spans="1:29" ht="15" customHeight="true">
      <c r="A73" s="37" t="s">
        <v>47</v>
      </c>
      <c r="B73" s="37" t="s">
        <v>393</v>
      </c>
      <c r="C73" s="37" t="s">
        <v>236</v>
      </c>
      <c r="D73" s="37" t="s"/>
      <c r="E73" s="37" t="s">
        <v>18</v>
      </c>
      <c r="F73" s="37" t="s">
        <v>18</v>
      </c>
      <c r="G73" s="37" t="s">
        <v>18</v>
      </c>
      <c r="H73" s="37" t="s">
        <v>18</v>
      </c>
      <c r="I73" s="60" t="s">
        <v>394</v>
      </c>
      <c r="J73" s="38" t="s">
        <v>395</v>
      </c>
      <c r="K73" s="37" t="s">
        <v>377</v>
      </c>
      <c r="L73" s="37">
        <v>2</v>
      </c>
      <c r="M73" s="37" t="s"/>
      <c r="N73" s="37" t="s">
        <v>184</v>
      </c>
      <c r="O73" s="37" t="s"/>
      <c r="P73" s="37" t="s"/>
      <c r="Q73" s="37" t="s"/>
      <c r="R73" s="37" t="s"/>
      <c r="S73" s="37" t="s">
        <v>383</v>
      </c>
      <c r="T73" s="37" t="s">
        <v>177</v>
      </c>
      <c r="U73" s="46" t="s">
        <v>18</v>
      </c>
      <c r="V73" s="40" t="s">
        <v>18</v>
      </c>
      <c r="W73" s="54" t="s">
        <v>6018</v>
      </c>
      <c r="X73" s="81" t="s"/>
      <c r="Y73" s="38" t="s"/>
      <c r="Z73" s="38" t="s"/>
      <c r="AA73" s="37" t="s"/>
      <c r="AB73" s="37" t="s"/>
      <c r="AC73" s="37" t="s"/>
    </row>
    <row r="74" spans="1:29" ht="15" customHeight="true">
      <c r="A74" s="37" t="s">
        <v>47</v>
      </c>
      <c r="B74" s="37" t="s"/>
      <c r="C74" s="37" t="s">
        <v>236</v>
      </c>
      <c r="D74" s="37" t="s"/>
      <c r="E74" s="37" t="s">
        <v>18</v>
      </c>
      <c r="F74" s="37" t="s">
        <v>18</v>
      </c>
      <c r="G74" s="37" t="s">
        <v>18</v>
      </c>
      <c r="H74" s="37" t="s">
        <v>42</v>
      </c>
      <c r="I74" s="60" t="s">
        <v>396</v>
      </c>
      <c r="J74" s="79" t="s">
        <v>397</v>
      </c>
      <c r="K74" s="37" t="s">
        <v>174</v>
      </c>
      <c r="L74" s="37">
        <v>2</v>
      </c>
      <c r="M74" s="37" t="s"/>
      <c r="N74" s="37" t="s">
        <v>184</v>
      </c>
      <c r="O74" s="37" t="s"/>
      <c r="P74" s="37" t="s"/>
      <c r="Q74" s="37" t="s"/>
      <c r="R74" s="37" t="s"/>
      <c r="S74" s="37" t="s">
        <v>176</v>
      </c>
      <c r="T74" s="37" t="s">
        <v>177</v>
      </c>
      <c r="U74" s="46" t="s">
        <v>18</v>
      </c>
      <c r="V74" s="40" t="s">
        <v>18</v>
      </c>
      <c r="W74" s="38" t="s">
        <v>398</v>
      </c>
      <c r="X74" s="38" t="s"/>
      <c r="Y74" s="38" t="s"/>
      <c r="Z74" s="38" t="s"/>
      <c r="AA74" s="37" t="s"/>
      <c r="AB74" s="37" t="s"/>
      <c r="AC74" s="37" t="s"/>
    </row>
    <row r="75" spans="1:29" ht="15" customHeight="true">
      <c r="A75" s="37" t="s">
        <v>47</v>
      </c>
      <c r="B75" s="37" t="s">
        <v>388</v>
      </c>
      <c r="C75" s="37" t="s">
        <v>236</v>
      </c>
      <c r="D75" s="37" t="s"/>
      <c r="E75" s="37" t="s">
        <v>18</v>
      </c>
      <c r="F75" s="37" t="s">
        <v>18</v>
      </c>
      <c r="G75" s="37" t="s">
        <v>18</v>
      </c>
      <c r="H75" s="37" t="s">
        <v>18</v>
      </c>
      <c r="I75" s="60" t="s">
        <v>399</v>
      </c>
      <c r="J75" s="38" t="s">
        <v>400</v>
      </c>
      <c r="K75" s="37" t="s">
        <v>377</v>
      </c>
      <c r="L75" s="37">
        <v>2</v>
      </c>
      <c r="M75" s="37" t="s"/>
      <c r="N75" s="37" t="s">
        <v>184</v>
      </c>
      <c r="O75" s="37" t="s"/>
      <c r="P75" s="37" t="s"/>
      <c r="Q75" s="37" t="s"/>
      <c r="R75" s="37" t="s"/>
      <c r="S75" s="37" t="s">
        <v>276</v>
      </c>
      <c r="T75" s="37" t="s">
        <v>177</v>
      </c>
      <c r="U75" s="46" t="s">
        <v>18</v>
      </c>
      <c r="V75" s="40" t="s">
        <v>18</v>
      </c>
      <c r="W75" s="37" t="s">
        <v>6019</v>
      </c>
      <c r="X75" s="38" t="s"/>
      <c r="Y75" s="38" t="s"/>
      <c r="Z75" s="38" t="s"/>
      <c r="AA75" s="37" t="s"/>
      <c r="AB75" s="37" t="s"/>
      <c r="AC75" s="37" t="s"/>
    </row>
    <row r="76" spans="1:29" ht="15" customHeight="true">
      <c r="A76" s="37" t="s">
        <v>47</v>
      </c>
      <c r="B76" s="37" t="s">
        <v>393</v>
      </c>
      <c r="C76" s="37" t="s">
        <v>236</v>
      </c>
      <c r="D76" s="37" t="s"/>
      <c r="E76" s="37" t="s">
        <v>18</v>
      </c>
      <c r="F76" s="37" t="s">
        <v>18</v>
      </c>
      <c r="G76" s="37" t="s">
        <v>18</v>
      </c>
      <c r="H76" s="37" t="s">
        <v>18</v>
      </c>
      <c r="I76" s="60" t="s">
        <v>401</v>
      </c>
      <c r="J76" s="38" t="s">
        <v>402</v>
      </c>
      <c r="K76" s="37" t="s">
        <v>377</v>
      </c>
      <c r="L76" s="37">
        <v>2</v>
      </c>
      <c r="M76" s="37" t="s"/>
      <c r="N76" s="37" t="s">
        <v>184</v>
      </c>
      <c r="O76" s="37" t="s"/>
      <c r="P76" s="37" t="s"/>
      <c r="Q76" s="37" t="s"/>
      <c r="R76" s="37" t="s"/>
      <c r="S76" s="37" t="s">
        <v>265</v>
      </c>
      <c r="T76" s="37" t="s">
        <v>177</v>
      </c>
      <c r="U76" s="46" t="s">
        <v>18</v>
      </c>
      <c r="V76" s="40" t="s">
        <v>18</v>
      </c>
      <c r="W76" s="37" t="s">
        <v>6020</v>
      </c>
      <c r="X76" s="38" t="s"/>
      <c r="Y76" s="38" t="s"/>
      <c r="Z76" s="38" t="s"/>
      <c r="AA76" s="37" t="s"/>
      <c r="AB76" s="37" t="s"/>
      <c r="AC76" s="37" t="s"/>
    </row>
    <row r="77" spans="1:29" ht="15" customHeight="true">
      <c r="A77" s="37" t="s">
        <v>47</v>
      </c>
      <c r="B77" s="37" t="s">
        <v>388</v>
      </c>
      <c r="C77" s="37" t="s">
        <v>236</v>
      </c>
      <c r="D77" s="37" t="s"/>
      <c r="E77" s="37" t="s">
        <v>18</v>
      </c>
      <c r="F77" s="37" t="s">
        <v>18</v>
      </c>
      <c r="G77" s="37" t="s">
        <v>18</v>
      </c>
      <c r="H77" s="37" t="s">
        <v>18</v>
      </c>
      <c r="I77" s="60" t="s">
        <v>403</v>
      </c>
      <c r="J77" s="38" t="s">
        <v>404</v>
      </c>
      <c r="K77" s="37" t="s">
        <v>377</v>
      </c>
      <c r="L77" s="37">
        <v>2</v>
      </c>
      <c r="M77" s="37" t="s"/>
      <c r="N77" s="37" t="s">
        <v>184</v>
      </c>
      <c r="O77" s="37" t="s"/>
      <c r="P77" s="37" t="s"/>
      <c r="Q77" s="37" t="s"/>
      <c r="R77" s="37" t="s"/>
      <c r="S77" s="37" t="s">
        <v>383</v>
      </c>
      <c r="T77" s="37" t="s">
        <v>177</v>
      </c>
      <c r="U77" s="46" t="s">
        <v>18</v>
      </c>
      <c r="V77" s="40" t="s">
        <v>18</v>
      </c>
      <c r="W77" s="37" t="s">
        <v>6021</v>
      </c>
      <c r="X77" s="38" t="s"/>
      <c r="Y77" s="38" t="s"/>
      <c r="Z77" s="38" t="s"/>
      <c r="AA77" s="37" t="s"/>
      <c r="AB77" s="37" t="s"/>
      <c r="AC77" s="37" t="s"/>
    </row>
    <row r="78" spans="1:29" ht="15" customHeight="true">
      <c r="A78" s="37" t="s">
        <v>47</v>
      </c>
      <c r="C78" s="37" t="s">
        <v>236</v>
      </c>
      <c r="D78" s="37" t="s"/>
      <c r="E78" s="37" t="s">
        <v>18</v>
      </c>
      <c r="F78" s="37" t="s">
        <v>18</v>
      </c>
      <c r="G78" s="37" t="s">
        <v>18</v>
      </c>
      <c r="H78" s="37" t="s">
        <v>42</v>
      </c>
      <c r="I78" s="60" t="s">
        <v>405</v>
      </c>
      <c r="J78" s="82" t="s">
        <v>406</v>
      </c>
      <c r="K78" s="37" t="s">
        <v>174</v>
      </c>
      <c r="L78" s="37">
        <v>2</v>
      </c>
      <c r="M78" s="37" t="s"/>
      <c r="N78" s="37" t="s">
        <v>184</v>
      </c>
      <c r="O78" s="37" t="s"/>
      <c r="P78" s="37" t="s"/>
      <c r="Q78" s="37" t="s"/>
      <c r="R78" s="37" t="s"/>
      <c r="S78" s="37" t="s">
        <v>176</v>
      </c>
      <c r="T78" s="37" t="s">
        <v>177</v>
      </c>
      <c r="U78" s="46" t="s">
        <v>18</v>
      </c>
      <c r="V78" s="40" t="s">
        <v>18</v>
      </c>
      <c r="W78" s="38" t="s">
        <v>407</v>
      </c>
      <c r="X78" s="38" t="s"/>
      <c r="Y78" s="38" t="s"/>
      <c r="Z78" s="38" t="s"/>
      <c r="AA78" s="37" t="s"/>
      <c r="AB78" s="37" t="s"/>
      <c r="AC78" s="37" t="s"/>
    </row>
    <row r="79" spans="1:29" ht="15" customHeight="true">
      <c r="A79" s="37" t="s">
        <v>47</v>
      </c>
      <c r="B79" s="37" t="s"/>
      <c r="C79" s="37" t="s">
        <v>236</v>
      </c>
      <c r="D79" s="37" t="s"/>
      <c r="E79" s="37" t="s">
        <v>18</v>
      </c>
      <c r="F79" s="37" t="s">
        <v>18</v>
      </c>
      <c r="G79" s="37" t="s">
        <v>18</v>
      </c>
      <c r="H79" s="37" t="s">
        <v>42</v>
      </c>
      <c r="I79" s="60" t="s">
        <v>408</v>
      </c>
      <c r="J79" s="38" t="s">
        <v>409</v>
      </c>
      <c r="K79" s="37" t="s">
        <v>174</v>
      </c>
      <c r="L79" s="37">
        <v>2</v>
      </c>
      <c r="M79" s="37" t="s"/>
      <c r="N79" s="37" t="s">
        <v>184</v>
      </c>
      <c r="O79" s="37" t="s"/>
      <c r="P79" s="37" t="s"/>
      <c r="Q79" s="37" t="s"/>
      <c r="R79" s="37" t="s"/>
      <c r="S79" s="37" t="s">
        <v>176</v>
      </c>
      <c r="T79" s="37" t="s">
        <v>177</v>
      </c>
      <c r="U79" s="46" t="s">
        <v>18</v>
      </c>
      <c r="V79" s="40" t="s"/>
      <c r="W79" s="49" t="s">
        <v>410</v>
      </c>
      <c r="X79" s="38" t="s">
        <v>411</v>
      </c>
      <c r="Y79" s="38" t="s">
        <v>412</v>
      </c>
      <c r="Z79" s="38" t="s">
        <v>411</v>
      </c>
      <c r="AA79" s="37" t="s"/>
      <c r="AB79" s="37" t="s"/>
      <c r="AC79" s="37" t="s"/>
    </row>
    <row r="80" spans="1:29" ht="15" customHeight="true">
      <c r="A80" s="37" t="s">
        <v>47</v>
      </c>
      <c r="B80" s="37" t="s"/>
      <c r="C80" s="37" t="s">
        <v>236</v>
      </c>
      <c r="D80" s="37" t="s"/>
      <c r="E80" s="37" t="s">
        <v>18</v>
      </c>
      <c r="F80" s="37" t="s">
        <v>18</v>
      </c>
      <c r="G80" s="37" t="s">
        <v>18</v>
      </c>
      <c r="H80" s="37" t="s">
        <v>42</v>
      </c>
      <c r="I80" s="60" t="s">
        <v>413</v>
      </c>
      <c r="J80" s="50" t="s">
        <v>414</v>
      </c>
      <c r="K80" s="58" t="s">
        <v>195</v>
      </c>
      <c r="L80" s="37">
        <v>2</v>
      </c>
      <c r="M80" s="37" t="s"/>
      <c r="N80" s="37" t="s">
        <v>184</v>
      </c>
      <c r="O80" s="37" t="s"/>
      <c r="P80" s="37" t="s"/>
      <c r="Q80" s="37" t="s"/>
      <c r="R80" s="37" t="s"/>
      <c r="S80" s="37" t="s">
        <v>196</v>
      </c>
      <c r="T80" s="37" t="s">
        <v>177</v>
      </c>
      <c r="U80" s="46" t="s">
        <v>18</v>
      </c>
      <c r="V80" s="40" t="s"/>
      <c r="W80" s="37" t="s"/>
      <c r="X80" s="38" t="s"/>
      <c r="Y80" s="38" t="s"/>
      <c r="Z80" s="38" t="s"/>
      <c r="AA80" s="37" t="s"/>
      <c r="AB80" s="37" t="s"/>
      <c r="AC80" s="37" t="s"/>
    </row>
    <row r="81" spans="1:29" ht="15" customHeight="true">
      <c r="A81" s="37" t="s">
        <v>47</v>
      </c>
      <c r="B81" s="37" t="s">
        <v>415</v>
      </c>
      <c r="C81" s="37" t="s">
        <v>236</v>
      </c>
      <c r="D81" s="37" t="s"/>
      <c r="E81" s="37" t="s">
        <v>18</v>
      </c>
      <c r="F81" s="37" t="s">
        <v>18</v>
      </c>
      <c r="G81" s="37" t="s">
        <v>18</v>
      </c>
      <c r="H81" s="37" t="s">
        <v>42</v>
      </c>
      <c r="I81" s="60" t="s">
        <v>416</v>
      </c>
      <c r="J81" s="50" t="s">
        <v>417</v>
      </c>
      <c r="K81" s="58" t="s">
        <v>195</v>
      </c>
      <c r="L81" s="37">
        <v>2</v>
      </c>
      <c r="M81" s="37" t="s"/>
      <c r="N81" s="37" t="s">
        <v>184</v>
      </c>
      <c r="O81" s="37" t="s"/>
      <c r="P81" s="37" t="s"/>
      <c r="Q81" s="37" t="s"/>
      <c r="R81" s="37" t="s"/>
      <c r="S81" s="37" t="s">
        <v>322</v>
      </c>
      <c r="T81" s="37" t="s">
        <v>177</v>
      </c>
      <c r="U81" s="46" t="s">
        <v>18</v>
      </c>
      <c r="V81" s="40" t="s"/>
      <c r="W81" s="37" t="s"/>
      <c r="X81" s="38" t="s"/>
      <c r="Y81" s="38" t="s"/>
      <c r="Z81" s="38" t="s"/>
      <c r="AA81" s="37" t="s"/>
      <c r="AB81" s="37" t="s"/>
      <c r="AC81" s="37" t="s"/>
    </row>
    <row r="82" spans="1:29" ht="47.25" customHeight="true">
      <c r="A82" s="37" t="s">
        <v>47</v>
      </c>
      <c r="B82" s="37" t="s">
        <v>418</v>
      </c>
      <c r="C82" s="37" t="s">
        <v>236</v>
      </c>
      <c r="D82" s="37" t="s"/>
      <c r="E82" s="37" t="s">
        <v>18</v>
      </c>
      <c r="F82" s="37" t="s">
        <v>18</v>
      </c>
      <c r="G82" s="37" t="s">
        <v>18</v>
      </c>
      <c r="H82" s="37" t="s">
        <v>42</v>
      </c>
      <c r="I82" s="68" t="s">
        <v>419</v>
      </c>
      <c r="J82" s="83" t="s">
        <v>6022</v>
      </c>
      <c r="K82" s="37" t="s">
        <v>377</v>
      </c>
      <c r="L82" s="37">
        <v>2</v>
      </c>
      <c r="M82" s="37" t="s"/>
      <c r="N82" s="37" t="s">
        <v>184</v>
      </c>
      <c r="O82" s="37" t="s"/>
      <c r="P82" s="37" t="s"/>
      <c r="Q82" s="37" t="s"/>
      <c r="R82" s="37" t="s"/>
      <c r="S82" s="37" t="s">
        <v>265</v>
      </c>
      <c r="T82" s="37" t="s">
        <v>177</v>
      </c>
      <c r="U82" s="46" t="s">
        <v>18</v>
      </c>
      <c r="V82" s="40" t="s"/>
      <c r="W82" s="84" t="s">
        <v>6023</v>
      </c>
      <c r="X82" s="38" t="s">
        <v>6024</v>
      </c>
      <c r="Y82" s="38" t="s">
        <v>6024</v>
      </c>
      <c r="Z82" s="38" t="s"/>
      <c r="AA82" s="37" t="s">
        <v>6024</v>
      </c>
      <c r="AB82" s="37" t="s"/>
      <c r="AC82" s="37" t="s"/>
    </row>
    <row r="83" spans="1:29" ht="15" customHeight="true">
      <c r="A83" s="37" t="s">
        <v>47</v>
      </c>
      <c r="B83" s="85" t="s">
        <v>420</v>
      </c>
      <c r="C83" s="37" t="s">
        <v>236</v>
      </c>
      <c r="D83" s="37" t="s"/>
      <c r="E83" s="37" t="s">
        <v>18</v>
      </c>
      <c r="F83" s="37" t="s">
        <v>18</v>
      </c>
      <c r="G83" s="37" t="s">
        <v>18</v>
      </c>
      <c r="H83" s="37" t="s">
        <v>42</v>
      </c>
      <c r="I83" s="66" t="s">
        <v>421</v>
      </c>
      <c r="J83" s="38" t="s">
        <v>422</v>
      </c>
      <c r="K83" s="37" t="s">
        <v>174</v>
      </c>
      <c r="L83" s="37">
        <v>2</v>
      </c>
      <c r="M83" s="37" t="s"/>
      <c r="N83" s="37" t="s">
        <v>184</v>
      </c>
      <c r="O83" s="37" t="s"/>
      <c r="P83" s="37" t="s"/>
      <c r="Q83" s="37" t="s"/>
      <c r="R83" s="37" t="s"/>
      <c r="S83" s="37" t="s">
        <v>176</v>
      </c>
      <c r="T83" s="37" t="s">
        <v>177</v>
      </c>
      <c r="U83" s="46" t="s">
        <v>18</v>
      </c>
      <c r="V83" s="40" t="s"/>
      <c r="W83" s="49" t="s">
        <v>423</v>
      </c>
      <c r="X83" s="49" t="s">
        <v>424</v>
      </c>
      <c r="Y83" s="38" t="s">
        <v>425</v>
      </c>
      <c r="Z83" s="49" t="s">
        <v>424</v>
      </c>
      <c r="AA83" s="37" t="s"/>
      <c r="AB83" s="37" t="s"/>
      <c r="AC83" s="37" t="s"/>
    </row>
    <row r="84" spans="1:29" ht="15" customHeight="true">
      <c r="A84" s="37" t="s">
        <v>47</v>
      </c>
      <c r="B84" s="37" t="s"/>
      <c r="C84" s="37" t="s">
        <v>236</v>
      </c>
      <c r="D84" s="37" t="s"/>
      <c r="E84" s="37" t="s">
        <v>18</v>
      </c>
      <c r="F84" s="37" t="s">
        <v>18</v>
      </c>
      <c r="G84" s="37" t="s">
        <v>18</v>
      </c>
      <c r="H84" s="37" t="s">
        <v>42</v>
      </c>
      <c r="I84" s="38" t="s">
        <v>426</v>
      </c>
      <c r="J84" s="38" t="s"/>
      <c r="K84" s="37" t="s"/>
      <c r="L84" s="37">
        <v>2</v>
      </c>
      <c r="M84" s="37" t="s"/>
      <c r="N84" s="37" t="s">
        <v>184</v>
      </c>
      <c r="O84" s="37" t="s"/>
      <c r="P84" s="37" t="s"/>
      <c r="Q84" s="37" t="s"/>
      <c r="R84" s="37" t="s"/>
      <c r="S84" s="37" t="s">
        <v>265</v>
      </c>
      <c r="T84" s="37" t="s">
        <v>177</v>
      </c>
      <c r="U84" s="46" t="s">
        <v>18</v>
      </c>
      <c r="V84" s="40" t="s"/>
      <c r="W84" s="49" t="s"/>
      <c r="X84" s="49" t="s"/>
      <c r="Y84" s="38" t="s"/>
      <c r="Z84" s="49" t="s"/>
      <c r="AA84" s="37" t="s"/>
      <c r="AB84" s="37" t="s"/>
      <c r="AC84" s="37" t="s"/>
    </row>
    <row r="85" spans="1:29" ht="15" customHeight="true">
      <c r="A85" s="37" t="s">
        <v>47</v>
      </c>
      <c r="B85" s="37" t="s"/>
      <c r="C85" s="37" t="s">
        <v>236</v>
      </c>
      <c r="D85" s="37" t="s"/>
      <c r="E85" s="37" t="s">
        <v>18</v>
      </c>
      <c r="F85" s="37" t="s">
        <v>18</v>
      </c>
      <c r="G85" s="37" t="s">
        <v>18</v>
      </c>
      <c r="H85" s="37" t="s">
        <v>42</v>
      </c>
      <c r="I85" s="60" t="s">
        <v>427</v>
      </c>
      <c r="J85" s="49" t="s">
        <v>428</v>
      </c>
      <c r="K85" s="37" t="s">
        <v>174</v>
      </c>
      <c r="L85" s="37">
        <v>2</v>
      </c>
      <c r="M85" s="37" t="s"/>
      <c r="N85" s="37" t="s">
        <v>184</v>
      </c>
      <c r="O85" s="37" t="s"/>
      <c r="P85" s="37" t="s"/>
      <c r="Q85" s="37" t="s"/>
      <c r="R85" s="37" t="s"/>
      <c r="S85" s="37" t="s">
        <v>176</v>
      </c>
      <c r="T85" s="37" t="s">
        <v>177</v>
      </c>
      <c r="U85" s="46" t="s">
        <v>18</v>
      </c>
      <c r="V85" s="40" t="s"/>
      <c r="W85" s="49" t="s">
        <v>429</v>
      </c>
      <c r="X85" s="49" t="s">
        <v>430</v>
      </c>
      <c r="Y85" s="49" t="s">
        <v>431</v>
      </c>
      <c r="Z85" s="49" t="s">
        <v>430</v>
      </c>
      <c r="AA85" s="37" t="s"/>
      <c r="AB85" s="37" t="s"/>
      <c r="AC85" s="37" t="s"/>
    </row>
    <row r="86" spans="1:29" ht="15" customHeight="true">
      <c r="A86" s="37" t="s">
        <v>47</v>
      </c>
      <c r="B86" s="37" t="s"/>
      <c r="C86" s="37" t="s">
        <v>236</v>
      </c>
      <c r="D86" s="37" t="s"/>
      <c r="E86" s="37" t="s">
        <v>18</v>
      </c>
      <c r="F86" s="37" t="s">
        <v>18</v>
      </c>
      <c r="G86" s="37" t="s">
        <v>18</v>
      </c>
      <c r="H86" s="37" t="s">
        <v>42</v>
      </c>
      <c r="I86" s="60" t="s">
        <v>432</v>
      </c>
      <c r="J86" s="49" t="s">
        <v>433</v>
      </c>
      <c r="K86" s="37" t="s">
        <v>174</v>
      </c>
      <c r="L86" s="37">
        <v>2</v>
      </c>
      <c r="M86" s="37" t="s"/>
      <c r="N86" s="37" t="s">
        <v>184</v>
      </c>
      <c r="O86" s="37" t="s"/>
      <c r="P86" s="37" t="s"/>
      <c r="Q86" s="37" t="s"/>
      <c r="R86" s="37" t="s"/>
      <c r="S86" s="37" t="s">
        <v>176</v>
      </c>
      <c r="T86" s="37" t="s">
        <v>177</v>
      </c>
      <c r="U86" s="46" t="s">
        <v>18</v>
      </c>
      <c r="V86" s="40" t="s"/>
      <c r="W86" s="49" t="s">
        <v>434</v>
      </c>
      <c r="X86" s="49" t="s">
        <v>435</v>
      </c>
      <c r="Y86" s="49" t="s">
        <v>436</v>
      </c>
      <c r="Z86" s="49" t="s">
        <v>435</v>
      </c>
      <c r="AA86" s="37" t="s"/>
      <c r="AB86" s="37" t="s"/>
      <c r="AC86" s="37" t="s"/>
    </row>
    <row r="87" spans="1:29" ht="15" customHeight="true">
      <c r="A87" s="37" t="s">
        <v>47</v>
      </c>
      <c r="B87" s="37" t="s">
        <v>437</v>
      </c>
      <c r="C87" s="37" t="s">
        <v>236</v>
      </c>
      <c r="D87" s="37" t="s"/>
      <c r="E87" s="37" t="s">
        <v>18</v>
      </c>
      <c r="F87" s="37" t="s">
        <v>18</v>
      </c>
      <c r="G87" s="37" t="s">
        <v>18</v>
      </c>
      <c r="H87" s="37" t="s">
        <v>42</v>
      </c>
      <c r="I87" s="67" t="s">
        <v>438</v>
      </c>
      <c r="J87" s="38" t="s">
        <v>439</v>
      </c>
      <c r="K87" s="37" t="s">
        <v>174</v>
      </c>
      <c r="L87" s="37">
        <v>2</v>
      </c>
      <c r="M87" s="37" t="s"/>
      <c r="N87" s="37" t="s">
        <v>184</v>
      </c>
      <c r="O87" s="37" t="s"/>
      <c r="P87" s="37" t="s"/>
      <c r="Q87" s="37" t="s"/>
      <c r="R87" s="37" t="s"/>
      <c r="S87" s="37" t="s">
        <v>176</v>
      </c>
      <c r="T87" s="37" t="s">
        <v>177</v>
      </c>
      <c r="U87" s="46" t="s">
        <v>18</v>
      </c>
      <c r="V87" s="40" t="s"/>
      <c r="W87" s="49" t="s">
        <v>440</v>
      </c>
      <c r="X87" s="49" t="s">
        <v>441</v>
      </c>
      <c r="Y87" s="38" t="s">
        <v>442</v>
      </c>
      <c r="Z87" s="49" t="s">
        <v>441</v>
      </c>
      <c r="AA87" s="37" t="s"/>
      <c r="AB87" s="37" t="s"/>
      <c r="AC87" s="37" t="s"/>
    </row>
    <row r="88" spans="1:29" ht="15" customHeight="true">
      <c r="A88" s="37" t="s">
        <v>47</v>
      </c>
      <c r="B88" s="37" t="s"/>
      <c r="C88" s="37" t="s">
        <v>236</v>
      </c>
      <c r="D88" s="37" t="s"/>
      <c r="E88" s="37" t="s">
        <v>18</v>
      </c>
      <c r="F88" s="37" t="s">
        <v>18</v>
      </c>
      <c r="G88" s="37" t="s">
        <v>18</v>
      </c>
      <c r="H88" s="37" t="s">
        <v>42</v>
      </c>
      <c r="I88" s="60" t="s">
        <v>443</v>
      </c>
      <c r="J88" s="38" t="s">
        <v>444</v>
      </c>
      <c r="K88" s="37" t="s">
        <v>174</v>
      </c>
      <c r="L88" s="37">
        <v>2</v>
      </c>
      <c r="M88" s="37" t="s"/>
      <c r="N88" s="37" t="s">
        <v>184</v>
      </c>
      <c r="O88" s="37" t="s"/>
      <c r="P88" s="37" t="s"/>
      <c r="Q88" s="37" t="s"/>
      <c r="R88" s="37" t="s"/>
      <c r="S88" s="37" t="s">
        <v>176</v>
      </c>
      <c r="T88" s="37" t="s">
        <v>177</v>
      </c>
      <c r="U88" s="46" t="s">
        <v>18</v>
      </c>
      <c r="V88" s="40" t="s"/>
      <c r="W88" s="49" t="s">
        <v>445</v>
      </c>
      <c r="X88" s="49" t="s">
        <v>446</v>
      </c>
      <c r="Y88" s="38" t="s">
        <v>447</v>
      </c>
      <c r="Z88" s="49" t="s">
        <v>446</v>
      </c>
      <c r="AA88" s="37" t="s"/>
      <c r="AB88" s="37" t="s"/>
      <c r="AC88" s="37" t="s"/>
    </row>
    <row r="89" spans="1:29" ht="15" customHeight="true">
      <c r="A89" s="37" t="s">
        <v>47</v>
      </c>
      <c r="B89" s="37" t="s"/>
      <c r="C89" s="37" t="s">
        <v>236</v>
      </c>
      <c r="D89" s="37" t="s"/>
      <c r="E89" s="37" t="s">
        <v>18</v>
      </c>
      <c r="F89" s="37" t="s">
        <v>18</v>
      </c>
      <c r="G89" s="37" t="s">
        <v>18</v>
      </c>
      <c r="H89" s="37" t="s">
        <v>42</v>
      </c>
      <c r="I89" s="60" t="s">
        <v>448</v>
      </c>
      <c r="J89" s="38" t="s">
        <v>449</v>
      </c>
      <c r="K89" s="37" t="s">
        <v>174</v>
      </c>
      <c r="L89" s="37">
        <v>2</v>
      </c>
      <c r="M89" s="37" t="s"/>
      <c r="N89" s="37" t="s">
        <v>184</v>
      </c>
      <c r="O89" s="37" t="s"/>
      <c r="P89" s="37" t="s"/>
      <c r="Q89" s="37" t="s"/>
      <c r="R89" s="37" t="s"/>
      <c r="S89" s="37" t="s">
        <v>176</v>
      </c>
      <c r="T89" s="37" t="s">
        <v>177</v>
      </c>
      <c r="U89" s="46" t="s">
        <v>18</v>
      </c>
      <c r="V89" s="40" t="s"/>
      <c r="W89" s="49" t="s">
        <v>450</v>
      </c>
      <c r="X89" s="49" t="s">
        <v>451</v>
      </c>
      <c r="Y89" s="38" t="s">
        <v>452</v>
      </c>
      <c r="Z89" s="49" t="s">
        <v>451</v>
      </c>
      <c r="AA89" s="37" t="s"/>
      <c r="AB89" s="37" t="s"/>
      <c r="AC89" s="37" t="s"/>
    </row>
    <row r="90" spans="1:29" ht="15" customHeight="true">
      <c r="A90" s="37" t="s">
        <v>47</v>
      </c>
      <c r="B90" s="37" t="s">
        <v>437</v>
      </c>
      <c r="C90" s="37" t="s">
        <v>236</v>
      </c>
      <c r="D90" s="37" t="s"/>
      <c r="E90" s="37" t="s">
        <v>18</v>
      </c>
      <c r="F90" s="37" t="s">
        <v>18</v>
      </c>
      <c r="G90" s="37" t="s">
        <v>18</v>
      </c>
      <c r="H90" s="37" t="s">
        <v>42</v>
      </c>
      <c r="I90" s="60" t="s">
        <v>453</v>
      </c>
      <c r="J90" s="49" t="s">
        <v>454</v>
      </c>
      <c r="K90" s="37" t="s">
        <v>174</v>
      </c>
      <c r="L90" s="37">
        <v>2</v>
      </c>
      <c r="M90" s="37" t="s"/>
      <c r="N90" s="37" t="s">
        <v>184</v>
      </c>
      <c r="O90" s="37" t="s"/>
      <c r="P90" s="37" t="s"/>
      <c r="Q90" s="37" t="s"/>
      <c r="R90" s="37" t="s"/>
      <c r="S90" s="37" t="s">
        <v>176</v>
      </c>
      <c r="T90" s="37" t="s">
        <v>177</v>
      </c>
      <c r="U90" s="46" t="s">
        <v>18</v>
      </c>
      <c r="V90" s="40" t="s"/>
      <c r="W90" s="49" t="s">
        <v>455</v>
      </c>
      <c r="X90" s="49" t="s">
        <v>456</v>
      </c>
      <c r="Y90" s="49" t="s">
        <v>457</v>
      </c>
      <c r="Z90" s="49" t="s">
        <v>456</v>
      </c>
      <c r="AA90" s="37" t="s"/>
      <c r="AB90" s="37" t="s"/>
      <c r="AC90" s="37" t="s"/>
    </row>
    <row r="91" spans="1:29" ht="15" customHeight="true">
      <c r="A91" s="37" t="s">
        <v>47</v>
      </c>
      <c r="B91" s="37" t="s">
        <v>437</v>
      </c>
      <c r="C91" s="37" t="s">
        <v>236</v>
      </c>
      <c r="D91" s="37" t="s"/>
      <c r="E91" s="37" t="s">
        <v>18</v>
      </c>
      <c r="F91" s="37" t="s">
        <v>18</v>
      </c>
      <c r="G91" s="37" t="s">
        <v>18</v>
      </c>
      <c r="H91" s="37" t="s">
        <v>42</v>
      </c>
      <c r="I91" s="60" t="s">
        <v>458</v>
      </c>
      <c r="J91" s="49" t="s">
        <v>459</v>
      </c>
      <c r="K91" s="37" t="s">
        <v>174</v>
      </c>
      <c r="L91" s="37">
        <v>2</v>
      </c>
      <c r="M91" s="37" t="s"/>
      <c r="N91" s="37" t="s">
        <v>184</v>
      </c>
      <c r="O91" s="37" t="s"/>
      <c r="P91" s="37" t="s"/>
      <c r="Q91" s="37" t="s"/>
      <c r="R91" s="37" t="s"/>
      <c r="S91" s="37" t="s">
        <v>176</v>
      </c>
      <c r="T91" s="37" t="s">
        <v>177</v>
      </c>
      <c r="U91" s="46" t="s">
        <v>18</v>
      </c>
      <c r="V91" s="40" t="s"/>
      <c r="W91" s="49" t="s">
        <v>460</v>
      </c>
      <c r="X91" s="49" t="s">
        <v>461</v>
      </c>
      <c r="Y91" s="49" t="s">
        <v>462</v>
      </c>
      <c r="Z91" s="49" t="s">
        <v>461</v>
      </c>
      <c r="AA91" s="37" t="s"/>
      <c r="AB91" s="37" t="s"/>
      <c r="AC91" s="37" t="s"/>
    </row>
    <row r="92" spans="1:29" ht="15" customHeight="true">
      <c r="A92" s="37" t="s">
        <v>47</v>
      </c>
      <c r="B92" s="37" t="s"/>
      <c r="C92" s="37" t="s">
        <v>236</v>
      </c>
      <c r="D92" s="37" t="s"/>
      <c r="E92" s="37" t="s">
        <v>18</v>
      </c>
      <c r="F92" s="37" t="s">
        <v>18</v>
      </c>
      <c r="G92" s="37" t="s">
        <v>18</v>
      </c>
      <c r="H92" s="37" t="s">
        <v>42</v>
      </c>
      <c r="I92" s="60" t="s">
        <v>463</v>
      </c>
      <c r="J92" s="49" t="s">
        <v>464</v>
      </c>
      <c r="K92" s="58" t="s">
        <v>195</v>
      </c>
      <c r="L92" s="37">
        <v>2</v>
      </c>
      <c r="M92" s="37" t="s"/>
      <c r="N92" s="37" t="s">
        <v>184</v>
      </c>
      <c r="O92" s="37" t="s"/>
      <c r="P92" s="37" t="s"/>
      <c r="Q92" s="37" t="s"/>
      <c r="R92" s="37" t="s"/>
      <c r="S92" s="37" t="s">
        <v>203</v>
      </c>
      <c r="T92" s="37" t="s">
        <v>177</v>
      </c>
      <c r="U92" s="46" t="s">
        <v>18</v>
      </c>
      <c r="V92" s="40" t="s"/>
      <c r="W92" s="49" t="s">
        <v>465</v>
      </c>
      <c r="X92" s="49" t="s">
        <v>466</v>
      </c>
      <c r="Y92" s="49" t="s">
        <v>206</v>
      </c>
      <c r="Z92" s="49" t="s"/>
      <c r="AA92" s="49" t="s">
        <v>466</v>
      </c>
      <c r="AB92" s="37" t="s"/>
      <c r="AC92" s="37" t="s"/>
    </row>
    <row r="93" spans="1:29" ht="15" customHeight="true">
      <c r="A93" s="37" t="s">
        <v>47</v>
      </c>
      <c r="B93" s="37" t="s">
        <v>467</v>
      </c>
      <c r="C93" s="37" t="s">
        <v>236</v>
      </c>
      <c r="D93" s="37" t="s"/>
      <c r="E93" s="37" t="s">
        <v>18</v>
      </c>
      <c r="F93" s="37" t="s">
        <v>18</v>
      </c>
      <c r="G93" s="37" t="s">
        <v>18</v>
      </c>
      <c r="H93" s="37" t="s">
        <v>42</v>
      </c>
      <c r="I93" s="60" t="s">
        <v>468</v>
      </c>
      <c r="J93" s="86" t="s">
        <v>469</v>
      </c>
      <c r="K93" s="37" t="s"/>
      <c r="L93" s="37" t="s"/>
      <c r="M93" s="37" t="s"/>
      <c r="N93" s="37" t="s">
        <v>184</v>
      </c>
      <c r="O93" s="37" t="s"/>
      <c r="P93" s="37" t="s"/>
      <c r="Q93" s="37" t="s"/>
      <c r="R93" s="37" t="s"/>
      <c r="S93" s="37" t="s">
        <v>176</v>
      </c>
      <c r="T93" s="37" t="s">
        <v>177</v>
      </c>
      <c r="U93" s="46" t="s">
        <v>18</v>
      </c>
      <c r="V93" s="40" t="s"/>
      <c r="W93" s="49" t="s">
        <v>470</v>
      </c>
      <c r="X93" s="49" t="s"/>
      <c r="Y93" s="49" t="s"/>
      <c r="Z93" s="49" t="s"/>
      <c r="AA93" s="37" t="s"/>
      <c r="AB93" s="37" t="s"/>
      <c r="AC93" s="37" t="s"/>
    </row>
    <row r="94" spans="1:29" ht="15" customHeight="true">
      <c r="A94" s="37" t="s">
        <v>47</v>
      </c>
      <c r="B94" s="37" t="s"/>
      <c r="C94" s="37" t="s">
        <v>236</v>
      </c>
      <c r="D94" s="37" t="s"/>
      <c r="E94" s="37" t="s">
        <v>18</v>
      </c>
      <c r="F94" s="37" t="s">
        <v>18</v>
      </c>
      <c r="G94" s="37" t="s">
        <v>18</v>
      </c>
      <c r="H94" s="37" t="s">
        <v>42</v>
      </c>
      <c r="I94" s="38" t="s">
        <v>471</v>
      </c>
      <c r="J94" s="76" t="s"/>
      <c r="K94" s="37" t="s"/>
      <c r="L94" s="37" t="s"/>
      <c r="M94" s="37" t="s"/>
      <c r="N94" s="37" t="s">
        <v>184</v>
      </c>
      <c r="O94" s="37" t="s"/>
      <c r="P94" s="37" t="s"/>
      <c r="Q94" s="37" t="s"/>
      <c r="R94" s="37" t="s"/>
      <c r="S94" s="37" t="s">
        <v>176</v>
      </c>
      <c r="T94" s="37" t="s">
        <v>177</v>
      </c>
      <c r="U94" s="46" t="s">
        <v>18</v>
      </c>
      <c r="V94" s="40" t="s"/>
      <c r="W94" s="37" t="s">
        <v>472</v>
      </c>
      <c r="X94" s="38" t="s"/>
      <c r="Y94" s="38" t="s"/>
      <c r="Z94" s="38" t="s"/>
      <c r="AA94" s="37" t="s"/>
      <c r="AB94" s="37" t="s"/>
      <c r="AC94" s="37" t="s"/>
    </row>
    <row r="95" spans="1:29" ht="15" customHeight="true">
      <c r="A95" s="37" t="s">
        <v>47</v>
      </c>
      <c r="B95" s="37" t="s"/>
      <c r="C95" s="37" t="s">
        <v>236</v>
      </c>
      <c r="D95" s="37" t="s"/>
      <c r="E95" s="37" t="s">
        <v>18</v>
      </c>
      <c r="F95" s="37" t="s">
        <v>18</v>
      </c>
      <c r="G95" s="37" t="s">
        <v>18</v>
      </c>
      <c r="H95" s="37" t="s">
        <v>42</v>
      </c>
      <c r="I95" s="38" t="s">
        <v>473</v>
      </c>
      <c r="J95" s="76" t="s"/>
      <c r="K95" s="37" t="s"/>
      <c r="L95" s="37" t="s"/>
      <c r="M95" s="37" t="s"/>
      <c r="N95" s="37" t="s">
        <v>184</v>
      </c>
      <c r="O95" s="37" t="s"/>
      <c r="P95" s="37" t="s"/>
      <c r="Q95" s="37" t="s"/>
      <c r="R95" s="37" t="s"/>
      <c r="S95" s="37" t="s">
        <v>176</v>
      </c>
      <c r="T95" s="37" t="s">
        <v>177</v>
      </c>
      <c r="U95" s="46" t="s">
        <v>18</v>
      </c>
      <c r="V95" s="40" t="s"/>
      <c r="W95" s="37" t="s">
        <v>472</v>
      </c>
      <c r="X95" s="38" t="s"/>
      <c r="Y95" s="38" t="s"/>
      <c r="Z95" s="38" t="s"/>
      <c r="AA95" s="37" t="s"/>
      <c r="AB95" s="37" t="s"/>
      <c r="AC95" s="37" t="s"/>
    </row>
    <row r="96" spans="1:29" ht="15" customHeight="true">
      <c r="A96" s="37" t="s">
        <v>47</v>
      </c>
      <c r="B96" s="37" t="s"/>
      <c r="C96" s="37" t="s">
        <v>236</v>
      </c>
      <c r="D96" s="37" t="s"/>
      <c r="E96" s="37" t="s">
        <v>18</v>
      </c>
      <c r="F96" s="37" t="s">
        <v>18</v>
      </c>
      <c r="G96" s="37" t="s">
        <v>18</v>
      </c>
      <c r="H96" s="37" t="s">
        <v>42</v>
      </c>
      <c r="I96" s="38" t="s">
        <v>474</v>
      </c>
      <c r="J96" s="49" t="s">
        <v>475</v>
      </c>
      <c r="K96" s="37" t="s">
        <v>174</v>
      </c>
      <c r="L96" s="37">
        <v>2</v>
      </c>
      <c r="M96" s="37" t="s"/>
      <c r="N96" s="37" t="s">
        <v>184</v>
      </c>
      <c r="O96" s="37" t="s"/>
      <c r="P96" s="37" t="s"/>
      <c r="Q96" s="37" t="s"/>
      <c r="R96" s="37" t="s"/>
      <c r="S96" s="37" t="s">
        <v>176</v>
      </c>
      <c r="T96" s="37" t="s">
        <v>177</v>
      </c>
      <c r="U96" s="46" t="s">
        <v>18</v>
      </c>
      <c r="V96" s="40" t="s"/>
      <c r="W96" s="50" t="s">
        <v>476</v>
      </c>
      <c r="X96" s="38" t="s">
        <v>477</v>
      </c>
      <c r="Y96" s="49" t="s">
        <v>478</v>
      </c>
      <c r="Z96" s="38" t="s"/>
      <c r="AA96" s="38" t="s">
        <v>477</v>
      </c>
      <c r="AB96" s="37" t="s"/>
      <c r="AC96" s="37" t="s"/>
    </row>
    <row r="97" spans="1:29" ht="15" customHeight="true">
      <c r="A97" s="37" t="s">
        <v>47</v>
      </c>
      <c r="B97" s="37" t="s"/>
      <c r="C97" s="37" t="s">
        <v>236</v>
      </c>
      <c r="D97" s="37" t="s"/>
      <c r="E97" s="37" t="s">
        <v>18</v>
      </c>
      <c r="F97" s="37" t="s">
        <v>18</v>
      </c>
      <c r="G97" s="37" t="s">
        <v>18</v>
      </c>
      <c r="H97" s="37" t="s">
        <v>42</v>
      </c>
      <c r="I97" s="60" t="s">
        <v>479</v>
      </c>
      <c r="J97" s="38" t="s">
        <v>480</v>
      </c>
      <c r="K97" s="37" t="s">
        <v>174</v>
      </c>
      <c r="L97" s="37">
        <v>2</v>
      </c>
      <c r="M97" s="37" t="s"/>
      <c r="N97" s="37" t="s">
        <v>184</v>
      </c>
      <c r="O97" s="37" t="s"/>
      <c r="P97" s="37" t="s"/>
      <c r="Q97" s="37" t="s"/>
      <c r="R97" s="37" t="s"/>
      <c r="S97" s="37" t="s">
        <v>176</v>
      </c>
      <c r="T97" s="37" t="s">
        <v>177</v>
      </c>
      <c r="U97" s="46" t="s">
        <v>18</v>
      </c>
      <c r="V97" s="40" t="s"/>
      <c r="W97" s="49" t="s">
        <v>481</v>
      </c>
      <c r="X97" s="49" t="s">
        <v>482</v>
      </c>
      <c r="Y97" s="38" t="s">
        <v>483</v>
      </c>
      <c r="Z97" s="49" t="s">
        <v>482</v>
      </c>
      <c r="AA97" s="37" t="s"/>
      <c r="AB97" s="37" t="s"/>
      <c r="AC97" s="37" t="s"/>
    </row>
    <row r="98" spans="1:29" ht="44.25" customHeight="true">
      <c r="A98" s="37" t="s">
        <v>47</v>
      </c>
      <c r="B98" s="37" t="s"/>
      <c r="C98" s="37" t="s">
        <v>236</v>
      </c>
      <c r="D98" s="37" t="s"/>
      <c r="E98" s="37" t="s">
        <v>18</v>
      </c>
      <c r="F98" s="37" t="s">
        <v>18</v>
      </c>
      <c r="G98" s="37" t="s">
        <v>18</v>
      </c>
      <c r="H98" s="37" t="s">
        <v>18</v>
      </c>
      <c r="I98" s="87" t="s">
        <v>484</v>
      </c>
      <c r="J98" s="88" t="s">
        <v>485</v>
      </c>
      <c r="K98" s="37" t="s">
        <v>174</v>
      </c>
      <c r="L98" s="37">
        <v>2</v>
      </c>
      <c r="M98" s="37" t="s"/>
      <c r="N98" s="37" t="s">
        <v>184</v>
      </c>
      <c r="O98" s="37" t="s"/>
      <c r="P98" s="37" t="s"/>
      <c r="Q98" s="37" t="s"/>
      <c r="R98" s="37" t="s"/>
      <c r="S98" s="37" t="s">
        <v>276</v>
      </c>
      <c r="T98" s="37" t="s">
        <v>177</v>
      </c>
      <c r="U98" s="46" t="s">
        <v>18</v>
      </c>
      <c r="V98" s="40" t="s">
        <v>18</v>
      </c>
      <c r="X98" s="38" t="s"/>
      <c r="Y98" s="38" t="s"/>
      <c r="Z98" s="38" t="s"/>
      <c r="AA98" s="37" t="s"/>
      <c r="AB98" s="37" t="s"/>
      <c r="AC98" s="37" t="s"/>
    </row>
    <row r="99" spans="1:29" ht="15" customHeight="true">
      <c r="A99" s="37" t="s">
        <v>47</v>
      </c>
      <c r="B99" s="37" t="s"/>
      <c r="C99" s="37" t="s">
        <v>236</v>
      </c>
      <c r="D99" s="37" t="s"/>
      <c r="E99" s="37" t="s">
        <v>18</v>
      </c>
      <c r="F99" s="37" t="s">
        <v>18</v>
      </c>
      <c r="G99" s="37" t="s">
        <v>18</v>
      </c>
      <c r="H99" s="37" t="s">
        <v>18</v>
      </c>
      <c r="I99" s="89" t="s">
        <v>486</v>
      </c>
      <c r="J99" s="88" t="s">
        <v>487</v>
      </c>
      <c r="K99" s="37" t="s">
        <v>174</v>
      </c>
      <c r="L99" s="37">
        <v>2</v>
      </c>
      <c r="M99" s="37" t="s"/>
      <c r="N99" s="37" t="s">
        <v>184</v>
      </c>
      <c r="O99" s="37" t="s"/>
      <c r="P99" s="37" t="s"/>
      <c r="Q99" s="37" t="s"/>
      <c r="R99" s="37" t="s"/>
      <c r="S99" s="37" t="s">
        <v>270</v>
      </c>
      <c r="T99" s="37" t="s">
        <v>177</v>
      </c>
      <c r="U99" s="46" t="s">
        <v>18</v>
      </c>
      <c r="V99" s="40" t="s">
        <v>18</v>
      </c>
      <c r="X99" s="38" t="s"/>
      <c r="Y99" s="38" t="s"/>
      <c r="Z99" s="38" t="s"/>
      <c r="AA99" s="37" t="s"/>
      <c r="AB99" s="37" t="s"/>
      <c r="AC99" s="37" t="s"/>
    </row>
    <row r="100" spans="1:29" ht="45" customHeight="true">
      <c r="A100" s="37" t="s">
        <v>47</v>
      </c>
      <c r="B100" s="37" t="s"/>
      <c r="C100" s="37" t="s">
        <v>236</v>
      </c>
      <c r="D100" s="37" t="s"/>
      <c r="E100" s="37" t="s">
        <v>18</v>
      </c>
      <c r="F100" s="37" t="s">
        <v>18</v>
      </c>
      <c r="G100" s="37" t="s">
        <v>18</v>
      </c>
      <c r="H100" s="37" t="s">
        <v>18</v>
      </c>
      <c r="I100" s="87" t="s">
        <v>488</v>
      </c>
      <c r="J100" s="88" t="s">
        <v>489</v>
      </c>
      <c r="K100" s="37" t="s">
        <v>174</v>
      </c>
      <c r="L100" s="37">
        <v>2</v>
      </c>
      <c r="M100" s="37" t="s"/>
      <c r="N100" s="37" t="s">
        <v>184</v>
      </c>
      <c r="O100" s="37" t="s"/>
      <c r="P100" s="37" t="s"/>
      <c r="Q100" s="37" t="s"/>
      <c r="R100" s="37" t="s"/>
      <c r="S100" s="37" t="s">
        <v>265</v>
      </c>
      <c r="T100" s="37" t="s">
        <v>177</v>
      </c>
      <c r="U100" s="46" t="s">
        <v>18</v>
      </c>
      <c r="V100" s="40" t="s">
        <v>18</v>
      </c>
      <c r="X100" s="38" t="s"/>
      <c r="Y100" s="38" t="s"/>
      <c r="Z100" s="38" t="s"/>
      <c r="AA100" s="37" t="s"/>
      <c r="AB100" s="37" t="s"/>
      <c r="AC100" s="37" t="s"/>
    </row>
    <row r="101" spans="1:29" ht="15" customHeight="true">
      <c r="A101" s="37" t="s">
        <v>47</v>
      </c>
      <c r="B101" s="37" t="s"/>
      <c r="C101" s="37" t="s">
        <v>236</v>
      </c>
      <c r="D101" s="37" t="s"/>
      <c r="E101" s="37" t="s">
        <v>18</v>
      </c>
      <c r="F101" s="37" t="s">
        <v>18</v>
      </c>
      <c r="G101" s="37" t="s">
        <v>18</v>
      </c>
      <c r="H101" s="37" t="s">
        <v>18</v>
      </c>
      <c r="I101" s="89" t="s">
        <v>490</v>
      </c>
      <c r="J101" s="88" t="s">
        <v>491</v>
      </c>
      <c r="K101" s="37" t="s">
        <v>174</v>
      </c>
      <c r="L101" s="37">
        <v>2</v>
      </c>
      <c r="M101" s="37" t="s"/>
      <c r="N101" s="37" t="s">
        <v>184</v>
      </c>
      <c r="O101" s="37" t="s"/>
      <c r="P101" s="37" t="s"/>
      <c r="Q101" s="37" t="s"/>
      <c r="R101" s="37" t="s"/>
      <c r="S101" s="37" t="s">
        <v>383</v>
      </c>
      <c r="T101" s="37" t="s">
        <v>177</v>
      </c>
      <c r="U101" s="46" t="s">
        <v>18</v>
      </c>
      <c r="V101" s="40" t="s">
        <v>18</v>
      </c>
      <c r="X101" s="38" t="s"/>
      <c r="Y101" s="38" t="s"/>
      <c r="Z101" s="38" t="s"/>
      <c r="AA101" s="37" t="s"/>
      <c r="AB101" s="37" t="s"/>
      <c r="AC101" s="37" t="s"/>
    </row>
    <row r="102" spans="1:29" ht="15" customHeight="true">
      <c r="A102" s="37" t="s">
        <v>47</v>
      </c>
      <c r="B102" s="37" t="s">
        <v>492</v>
      </c>
      <c r="C102" s="37" t="s">
        <v>236</v>
      </c>
      <c r="D102" s="37" t="s"/>
      <c r="E102" s="37" t="s">
        <v>18</v>
      </c>
      <c r="F102" s="37" t="s">
        <v>18</v>
      </c>
      <c r="G102" s="37" t="s">
        <v>18</v>
      </c>
      <c r="H102" s="37" t="s">
        <v>18</v>
      </c>
      <c r="I102" s="90" t="s">
        <v>493</v>
      </c>
      <c r="J102" s="91" t="s">
        <v>494</v>
      </c>
      <c r="K102" s="37" t="s">
        <v>495</v>
      </c>
      <c r="L102" s="37">
        <v>2</v>
      </c>
      <c r="M102" s="37" t="s"/>
      <c r="N102" s="37" t="s">
        <v>184</v>
      </c>
      <c r="O102" s="37" t="s"/>
      <c r="P102" s="37" t="s"/>
      <c r="Q102" s="37" t="s"/>
      <c r="R102" s="37" t="s"/>
      <c r="S102" s="37" t="s">
        <v>276</v>
      </c>
      <c r="T102" s="37" t="s">
        <v>177</v>
      </c>
      <c r="U102" s="46" t="s">
        <v>18</v>
      </c>
      <c r="V102" s="92" t="s"/>
      <c r="W102" s="93" t="s">
        <v>6025</v>
      </c>
      <c r="X102" s="38" t="s"/>
      <c r="Y102" s="38" t="s"/>
      <c r="Z102" s="38" t="s"/>
      <c r="AA102" s="37" t="s"/>
      <c r="AB102" s="37" t="s"/>
      <c r="AC102" s="37" t="s"/>
    </row>
    <row r="103" spans="1:29" ht="15" customHeight="true">
      <c r="A103" s="37" t="s">
        <v>47</v>
      </c>
      <c r="B103" s="37" t="s">
        <v>496</v>
      </c>
      <c r="C103" s="37" t="s">
        <v>236</v>
      </c>
      <c r="D103" s="37" t="s"/>
      <c r="E103" s="37" t="s">
        <v>18</v>
      </c>
      <c r="F103" s="37" t="s">
        <v>18</v>
      </c>
      <c r="G103" s="37" t="s">
        <v>18</v>
      </c>
      <c r="H103" s="37" t="s">
        <v>18</v>
      </c>
      <c r="I103" s="94" t="s">
        <v>486</v>
      </c>
      <c r="J103" s="91" t="s">
        <v>497</v>
      </c>
      <c r="K103" s="37" t="s">
        <v>495</v>
      </c>
      <c r="L103" s="37">
        <v>2</v>
      </c>
      <c r="M103" s="37" t="s"/>
      <c r="N103" s="37" t="s">
        <v>184</v>
      </c>
      <c r="O103" s="37" t="s"/>
      <c r="P103" s="37" t="s"/>
      <c r="Q103" s="37" t="s"/>
      <c r="R103" s="37" t="s"/>
      <c r="S103" s="37" t="s">
        <v>270</v>
      </c>
      <c r="T103" s="37" t="s">
        <v>177</v>
      </c>
      <c r="U103" s="46" t="s">
        <v>18</v>
      </c>
      <c r="V103" s="92" t="s"/>
      <c r="W103" s="93" t="s">
        <v>498</v>
      </c>
      <c r="X103" s="38" t="s"/>
      <c r="Y103" s="38" t="s"/>
      <c r="Z103" s="38" t="s"/>
      <c r="AA103" s="37" t="s"/>
      <c r="AB103" s="37" t="s"/>
      <c r="AC103" s="37" t="s"/>
    </row>
    <row r="104" spans="1:29" ht="15" customHeight="true">
      <c r="A104" s="37" t="s">
        <v>47</v>
      </c>
      <c r="B104" s="37" t="s">
        <v>492</v>
      </c>
      <c r="C104" s="37" t="s">
        <v>236</v>
      </c>
      <c r="D104" s="37" t="s"/>
      <c r="E104" s="37" t="s">
        <v>18</v>
      </c>
      <c r="F104" s="37" t="s">
        <v>18</v>
      </c>
      <c r="G104" s="37" t="s">
        <v>18</v>
      </c>
      <c r="H104" s="37" t="s">
        <v>18</v>
      </c>
      <c r="I104" s="90" t="s">
        <v>488</v>
      </c>
      <c r="J104" s="91" t="s">
        <v>499</v>
      </c>
      <c r="K104" s="37" t="s">
        <v>495</v>
      </c>
      <c r="L104" s="37">
        <v>2</v>
      </c>
      <c r="M104" s="37" t="s"/>
      <c r="N104" s="37" t="s">
        <v>184</v>
      </c>
      <c r="O104" s="37" t="s"/>
      <c r="P104" s="37" t="s"/>
      <c r="Q104" s="37" t="s"/>
      <c r="R104" s="37" t="s"/>
      <c r="S104" s="37" t="s">
        <v>265</v>
      </c>
      <c r="T104" s="37" t="s">
        <v>177</v>
      </c>
      <c r="U104" s="46" t="s">
        <v>18</v>
      </c>
      <c r="V104" s="92" t="s"/>
      <c r="W104" s="93" t="s">
        <v>6026</v>
      </c>
      <c r="X104" s="38" t="s"/>
      <c r="Y104" s="38" t="s"/>
      <c r="Z104" s="38" t="s"/>
      <c r="AA104" s="37" t="s"/>
      <c r="AB104" s="37" t="s"/>
      <c r="AC104" s="37" t="s"/>
    </row>
    <row r="105" spans="1:29" ht="15" customHeight="true">
      <c r="A105" s="37" t="s">
        <v>47</v>
      </c>
      <c r="B105" s="37" t="s">
        <v>496</v>
      </c>
      <c r="C105" s="37" t="s">
        <v>236</v>
      </c>
      <c r="D105" s="37" t="s"/>
      <c r="E105" s="37" t="s">
        <v>18</v>
      </c>
      <c r="F105" s="37" t="s">
        <v>18</v>
      </c>
      <c r="G105" s="37" t="s">
        <v>18</v>
      </c>
      <c r="H105" s="37" t="s">
        <v>18</v>
      </c>
      <c r="I105" s="94" t="s">
        <v>490</v>
      </c>
      <c r="J105" s="91" t="s">
        <v>500</v>
      </c>
      <c r="K105" s="37" t="s">
        <v>495</v>
      </c>
      <c r="L105" s="37">
        <v>2</v>
      </c>
      <c r="M105" s="37" t="s"/>
      <c r="N105" s="37" t="s">
        <v>184</v>
      </c>
      <c r="O105" s="37" t="s"/>
      <c r="P105" s="37" t="s"/>
      <c r="Q105" s="37" t="s"/>
      <c r="R105" s="37" t="s"/>
      <c r="S105" s="37" t="s">
        <v>383</v>
      </c>
      <c r="T105" s="37" t="s">
        <v>177</v>
      </c>
      <c r="U105" s="46" t="s">
        <v>18</v>
      </c>
      <c r="V105" s="92" t="s"/>
      <c r="W105" s="93" t="s">
        <v>501</v>
      </c>
      <c r="X105" s="38" t="s"/>
      <c r="Y105" s="38" t="s"/>
      <c r="Z105" s="38" t="s"/>
      <c r="AA105" s="37" t="s"/>
      <c r="AB105" s="37" t="s"/>
      <c r="AC105" s="37" t="s"/>
    </row>
    <row r="106" spans="1:29" ht="15" customHeight="true">
      <c r="A106" s="37" t="s">
        <v>120</v>
      </c>
      <c r="B106" s="37" t="s"/>
      <c r="C106" s="37" t="s">
        <v>236</v>
      </c>
      <c r="D106" s="37" t="s"/>
      <c r="E106" s="37" t="s">
        <v>18</v>
      </c>
      <c r="F106" s="37" t="s">
        <v>18</v>
      </c>
      <c r="G106" s="37" t="s">
        <v>18</v>
      </c>
      <c r="H106" s="37" t="s">
        <v>42</v>
      </c>
      <c r="I106" s="38" t="s">
        <v>502</v>
      </c>
      <c r="J106" s="38" t="s">
        <v>215</v>
      </c>
      <c r="K106" s="37" t="s"/>
      <c r="L106" s="37" t="s"/>
      <c r="M106" s="37" t="s"/>
      <c r="N106" s="37" t="s">
        <v>184</v>
      </c>
      <c r="O106" s="37" t="s"/>
      <c r="P106" s="37" t="s"/>
      <c r="Q106" s="37" t="s"/>
      <c r="R106" s="37" t="s"/>
      <c r="S106" s="37" t="s"/>
      <c r="T106" s="37" t="s">
        <v>177</v>
      </c>
      <c r="U106" s="40" t="s"/>
      <c r="V106" s="40" t="s"/>
      <c r="W106" s="37" t="s"/>
      <c r="X106" s="38" t="s"/>
      <c r="Y106" s="38" t="s"/>
      <c r="Z106" s="38" t="s"/>
      <c r="AA106" s="37" t="s"/>
      <c r="AB106" s="37" t="s"/>
      <c r="AC106" s="37" t="s"/>
    </row>
    <row r="107" spans="1:29" ht="15" customHeight="true">
      <c r="A107" s="37" t="s">
        <v>120</v>
      </c>
      <c r="B107" s="37" t="s"/>
      <c r="C107" s="37" t="s">
        <v>236</v>
      </c>
      <c r="D107" s="37" t="s"/>
      <c r="E107" s="37" t="s">
        <v>18</v>
      </c>
      <c r="F107" s="37" t="s">
        <v>18</v>
      </c>
      <c r="G107" s="37" t="s">
        <v>18</v>
      </c>
      <c r="H107" s="37" t="s">
        <v>42</v>
      </c>
      <c r="I107" s="38" t="s">
        <v>503</v>
      </c>
      <c r="J107" s="38" t="s">
        <v>215</v>
      </c>
      <c r="K107" s="37" t="s"/>
      <c r="L107" s="37" t="s"/>
      <c r="M107" s="37" t="s"/>
      <c r="N107" s="37" t="s">
        <v>184</v>
      </c>
      <c r="O107" s="37" t="s"/>
      <c r="P107" s="37" t="s"/>
      <c r="Q107" s="37" t="s"/>
      <c r="R107" s="37" t="s"/>
      <c r="S107" s="37" t="s"/>
      <c r="T107" s="37" t="s">
        <v>177</v>
      </c>
      <c r="U107" s="40" t="s"/>
      <c r="V107" s="40" t="s"/>
      <c r="W107" s="37" t="s"/>
      <c r="X107" s="38" t="s"/>
      <c r="Y107" s="38" t="s"/>
      <c r="Z107" s="38" t="s"/>
      <c r="AA107" s="37" t="s"/>
      <c r="AB107" s="37" t="s"/>
      <c r="AC107" s="37" t="s"/>
    </row>
    <row r="108" spans="1:29" ht="15" customHeight="true">
      <c r="A108" s="37" t="s">
        <v>170</v>
      </c>
      <c r="B108" s="37" t="s"/>
      <c r="C108" s="37" t="s">
        <v>236</v>
      </c>
      <c r="D108" s="37" t="s"/>
      <c r="E108" s="37" t="s">
        <v>18</v>
      </c>
      <c r="F108" s="37" t="s">
        <v>18</v>
      </c>
      <c r="G108" s="37" t="s">
        <v>18</v>
      </c>
      <c r="H108" s="37" t="s">
        <v>42</v>
      </c>
      <c r="I108" s="38" t="s">
        <v>504</v>
      </c>
      <c r="J108" s="54" t="s">
        <v>505</v>
      </c>
      <c r="K108" s="54" t="s">
        <v>174</v>
      </c>
      <c r="L108" s="37">
        <v>2</v>
      </c>
      <c r="M108" s="37" t="s"/>
      <c r="N108" s="37" t="s">
        <v>184</v>
      </c>
      <c r="O108" s="54" t="s"/>
      <c r="P108" s="54" t="s"/>
      <c r="Q108" s="54" t="s"/>
      <c r="R108" s="54" t="s"/>
      <c r="S108" s="37" t="s">
        <v>176</v>
      </c>
      <c r="T108" s="37" t="s">
        <v>177</v>
      </c>
      <c r="U108" s="40" t="s">
        <v>18</v>
      </c>
      <c r="V108" s="54" t="s"/>
      <c r="W108" s="54" t="s">
        <v>506</v>
      </c>
      <c r="X108" s="54" t="s">
        <v>507</v>
      </c>
      <c r="Y108" s="54" t="s">
        <v>508</v>
      </c>
      <c r="Z108" s="54" t="s"/>
      <c r="AA108" s="54" t="s">
        <v>507</v>
      </c>
      <c r="AB108" s="37" t="s"/>
      <c r="AC108" s="37" t="s"/>
    </row>
    <row r="109" spans="1:29" ht="15" customHeight="true">
      <c r="A109" s="37" t="s">
        <v>170</v>
      </c>
      <c r="B109" s="37" t="s"/>
      <c r="C109" s="37" t="s">
        <v>236</v>
      </c>
      <c r="D109" s="37" t="s"/>
      <c r="E109" s="37" t="s">
        <v>18</v>
      </c>
      <c r="F109" s="37" t="s">
        <v>18</v>
      </c>
      <c r="G109" s="37" t="s">
        <v>18</v>
      </c>
      <c r="H109" s="37" t="s">
        <v>42</v>
      </c>
      <c r="I109" s="38" t="s">
        <v>509</v>
      </c>
      <c r="J109" s="54" t="s">
        <v>510</v>
      </c>
      <c r="K109" s="54" t="s">
        <v>174</v>
      </c>
      <c r="L109" s="37">
        <v>2</v>
      </c>
      <c r="M109" s="37" t="s"/>
      <c r="N109" s="37" t="s">
        <v>184</v>
      </c>
      <c r="O109" s="54" t="s"/>
      <c r="P109" s="54" t="s"/>
      <c r="Q109" s="54" t="s"/>
      <c r="R109" s="54" t="s"/>
      <c r="S109" s="37" t="s">
        <v>176</v>
      </c>
      <c r="T109" s="37" t="s">
        <v>177</v>
      </c>
      <c r="U109" s="40" t="s">
        <v>18</v>
      </c>
      <c r="V109" s="54" t="s"/>
      <c r="W109" s="54" t="s"/>
      <c r="X109" s="54" t="s"/>
      <c r="Y109" s="54" t="s"/>
      <c r="Z109" s="54" t="s"/>
      <c r="AA109" s="54" t="s"/>
      <c r="AB109" s="37" t="s"/>
      <c r="AC109" s="37" t="s"/>
    </row>
    <row r="110" spans="1:29" ht="15" customHeight="true">
      <c r="A110" s="37" t="s">
        <v>170</v>
      </c>
      <c r="B110" s="37" t="s"/>
      <c r="C110" s="37" t="s">
        <v>236</v>
      </c>
      <c r="D110" s="37" t="s"/>
      <c r="E110" s="37" t="s">
        <v>18</v>
      </c>
      <c r="F110" s="37" t="s">
        <v>18</v>
      </c>
      <c r="G110" s="37" t="s">
        <v>18</v>
      </c>
      <c r="H110" s="37" t="s">
        <v>42</v>
      </c>
      <c r="I110" s="38" t="s">
        <v>511</v>
      </c>
      <c r="J110" s="54" t="s">
        <v>512</v>
      </c>
      <c r="K110" s="54" t="s">
        <v>174</v>
      </c>
      <c r="L110" s="37">
        <v>2</v>
      </c>
      <c r="M110" s="37" t="s"/>
      <c r="N110" s="37" t="s">
        <v>184</v>
      </c>
      <c r="O110" s="54" t="s"/>
      <c r="P110" s="54" t="s"/>
      <c r="Q110" s="54" t="s"/>
      <c r="R110" s="54" t="s"/>
      <c r="S110" s="37" t="s">
        <v>176</v>
      </c>
      <c r="T110" s="37" t="s">
        <v>177</v>
      </c>
      <c r="U110" s="40" t="s">
        <v>18</v>
      </c>
      <c r="V110" s="54" t="s"/>
      <c r="W110" s="54" t="s">
        <v>513</v>
      </c>
      <c r="X110" s="54" t="s">
        <v>514</v>
      </c>
      <c r="Y110" s="54" t="s">
        <v>515</v>
      </c>
      <c r="Z110" s="54" t="s"/>
      <c r="AA110" s="54" t="s">
        <v>514</v>
      </c>
      <c r="AB110" s="37" t="s"/>
      <c r="AC110" s="37" t="s"/>
    </row>
    <row r="111" spans="1:29" ht="15" customHeight="true">
      <c r="A111" s="37" t="s">
        <v>170</v>
      </c>
      <c r="B111" s="37" t="s"/>
      <c r="C111" s="37" t="s">
        <v>236</v>
      </c>
      <c r="D111" s="37" t="s"/>
      <c r="E111" s="37" t="s">
        <v>18</v>
      </c>
      <c r="F111" s="37" t="s">
        <v>18</v>
      </c>
      <c r="G111" s="37" t="s">
        <v>18</v>
      </c>
      <c r="H111" s="37" t="s">
        <v>42</v>
      </c>
      <c r="I111" s="38" t="s">
        <v>516</v>
      </c>
      <c r="J111" s="54" t="s">
        <v>517</v>
      </c>
      <c r="K111" s="54" t="s">
        <v>174</v>
      </c>
      <c r="L111" s="37">
        <v>2</v>
      </c>
      <c r="M111" s="37" t="s"/>
      <c r="N111" s="37" t="s">
        <v>184</v>
      </c>
      <c r="O111" s="54" t="s"/>
      <c r="P111" s="54" t="s"/>
      <c r="Q111" s="54" t="s"/>
      <c r="R111" s="54" t="s"/>
      <c r="S111" s="37" t="s">
        <v>176</v>
      </c>
      <c r="T111" s="37" t="s">
        <v>177</v>
      </c>
      <c r="U111" s="40" t="s">
        <v>18</v>
      </c>
      <c r="V111" s="54" t="s"/>
      <c r="W111" s="54" t="s">
        <v>518</v>
      </c>
      <c r="X111" s="54" t="s">
        <v>519</v>
      </c>
      <c r="Y111" s="54" t="s">
        <v>520</v>
      </c>
      <c r="Z111" s="54" t="s"/>
      <c r="AA111" s="54" t="s">
        <v>519</v>
      </c>
      <c r="AB111" s="37" t="s"/>
      <c r="AC111" s="37" t="s"/>
    </row>
    <row r="112" spans="1:29" ht="15" customHeight="true">
      <c r="A112" s="37" t="s">
        <v>170</v>
      </c>
      <c r="B112" s="37" t="s"/>
      <c r="C112" s="37" t="s">
        <v>236</v>
      </c>
      <c r="D112" s="37" t="s"/>
      <c r="E112" s="37" t="s">
        <v>18</v>
      </c>
      <c r="F112" s="37" t="s">
        <v>18</v>
      </c>
      <c r="G112" s="37" t="s">
        <v>18</v>
      </c>
      <c r="H112" s="37" t="s">
        <v>42</v>
      </c>
      <c r="I112" s="38" t="s">
        <v>521</v>
      </c>
      <c r="J112" s="54" t="s">
        <v>522</v>
      </c>
      <c r="K112" s="54" t="s">
        <v>174</v>
      </c>
      <c r="L112" s="37">
        <v>2</v>
      </c>
      <c r="M112" s="37" t="s"/>
      <c r="N112" s="37" t="s">
        <v>184</v>
      </c>
      <c r="O112" s="54" t="s"/>
      <c r="P112" s="54" t="s"/>
      <c r="Q112" s="54" t="s"/>
      <c r="R112" s="54" t="s"/>
      <c r="S112" s="37" t="s">
        <v>176</v>
      </c>
      <c r="T112" s="37" t="s">
        <v>177</v>
      </c>
      <c r="U112" s="40" t="s">
        <v>18</v>
      </c>
      <c r="V112" s="54" t="s"/>
      <c r="W112" s="54" t="s">
        <v>523</v>
      </c>
      <c r="X112" s="54" t="s">
        <v>524</v>
      </c>
      <c r="Y112" s="54" t="s">
        <v>525</v>
      </c>
      <c r="Z112" s="54" t="s"/>
      <c r="AA112" s="54" t="s">
        <v>524</v>
      </c>
      <c r="AB112" s="37" t="s"/>
      <c r="AC112" s="37" t="s"/>
    </row>
    <row r="113" spans="1:29" ht="15" customHeight="true">
      <c r="A113" s="37" t="s">
        <v>170</v>
      </c>
      <c r="B113" s="37" t="s"/>
      <c r="C113" s="37" t="s">
        <v>236</v>
      </c>
      <c r="D113" s="37" t="s"/>
      <c r="E113" s="37" t="s">
        <v>18</v>
      </c>
      <c r="F113" s="37" t="s">
        <v>18</v>
      </c>
      <c r="G113" s="37" t="s">
        <v>18</v>
      </c>
      <c r="H113" s="37" t="s">
        <v>42</v>
      </c>
      <c r="I113" s="38" t="s">
        <v>526</v>
      </c>
      <c r="J113" s="54" t="s">
        <v>527</v>
      </c>
      <c r="K113" s="54" t="s">
        <v>174</v>
      </c>
      <c r="L113" s="37">
        <v>2</v>
      </c>
      <c r="M113" s="37" t="s"/>
      <c r="N113" s="37" t="s">
        <v>184</v>
      </c>
      <c r="O113" s="54" t="s"/>
      <c r="P113" s="54" t="s"/>
      <c r="Q113" s="54" t="s"/>
      <c r="R113" s="54" t="s"/>
      <c r="S113" s="37" t="s">
        <v>176</v>
      </c>
      <c r="T113" s="37" t="s">
        <v>177</v>
      </c>
      <c r="U113" s="40" t="s">
        <v>18</v>
      </c>
      <c r="V113" s="54" t="s"/>
      <c r="W113" s="54" t="s">
        <v>528</v>
      </c>
      <c r="X113" s="54" t="s">
        <v>529</v>
      </c>
      <c r="Y113" s="54" t="s">
        <v>530</v>
      </c>
      <c r="Z113" s="54" t="s"/>
      <c r="AA113" s="54" t="s">
        <v>529</v>
      </c>
      <c r="AB113" s="37" t="s"/>
      <c r="AC113" s="37" t="s"/>
    </row>
    <row r="114" spans="1:29" ht="15" customHeight="true">
      <c r="A114" s="37" t="s">
        <v>170</v>
      </c>
      <c r="B114" s="37" t="s"/>
      <c r="C114" s="37" t="s">
        <v>236</v>
      </c>
      <c r="D114" s="37" t="s"/>
      <c r="E114" s="37" t="s">
        <v>18</v>
      </c>
      <c r="F114" s="37" t="s">
        <v>18</v>
      </c>
      <c r="G114" s="37" t="s">
        <v>18</v>
      </c>
      <c r="H114" s="37" t="s">
        <v>42</v>
      </c>
      <c r="I114" s="38" t="s">
        <v>531</v>
      </c>
      <c r="J114" s="54" t="s">
        <v>532</v>
      </c>
      <c r="K114" s="54" t="s">
        <v>174</v>
      </c>
      <c r="L114" s="37">
        <v>2</v>
      </c>
      <c r="M114" s="37" t="s"/>
      <c r="N114" s="37" t="s">
        <v>184</v>
      </c>
      <c r="O114" s="54" t="s"/>
      <c r="P114" s="54" t="s"/>
      <c r="Q114" s="54" t="s"/>
      <c r="R114" s="54" t="s"/>
      <c r="S114" s="37" t="s">
        <v>176</v>
      </c>
      <c r="T114" s="37" t="s">
        <v>177</v>
      </c>
      <c r="U114" s="40" t="s">
        <v>18</v>
      </c>
      <c r="V114" s="54" t="s"/>
      <c r="W114" s="54" t="s">
        <v>533</v>
      </c>
      <c r="X114" s="54" t="s">
        <v>534</v>
      </c>
      <c r="Y114" s="54" t="s">
        <v>535</v>
      </c>
      <c r="Z114" s="54" t="s"/>
      <c r="AA114" s="54" t="s">
        <v>534</v>
      </c>
      <c r="AB114" s="37" t="s"/>
      <c r="AC114" s="37" t="s"/>
    </row>
    <row r="115" spans="1:29" ht="15" customHeight="true">
      <c r="A115" s="37" t="s">
        <v>170</v>
      </c>
      <c r="B115" s="37" t="s"/>
      <c r="C115" s="37" t="s">
        <v>236</v>
      </c>
      <c r="D115" s="37" t="s"/>
      <c r="E115" s="37" t="s">
        <v>18</v>
      </c>
      <c r="F115" s="37" t="s">
        <v>18</v>
      </c>
      <c r="G115" s="37" t="s">
        <v>18</v>
      </c>
      <c r="H115" s="37" t="s">
        <v>42</v>
      </c>
      <c r="I115" s="38" t="s">
        <v>536</v>
      </c>
      <c r="J115" s="54" t="s">
        <v>537</v>
      </c>
      <c r="K115" s="54" t="s">
        <v>174</v>
      </c>
      <c r="L115" s="37">
        <v>2</v>
      </c>
      <c r="M115" s="37" t="s"/>
      <c r="N115" s="37" t="s">
        <v>184</v>
      </c>
      <c r="O115" s="54" t="s"/>
      <c r="P115" s="54" t="s"/>
      <c r="Q115" s="54" t="s"/>
      <c r="R115" s="54" t="s"/>
      <c r="S115" s="37" t="s">
        <v>176</v>
      </c>
      <c r="T115" s="37" t="s">
        <v>177</v>
      </c>
      <c r="U115" s="40" t="s">
        <v>18</v>
      </c>
      <c r="V115" s="54" t="s"/>
      <c r="W115" s="54" t="s">
        <v>538</v>
      </c>
      <c r="X115" s="54" t="s">
        <v>539</v>
      </c>
      <c r="Y115" s="54" t="s">
        <v>540</v>
      </c>
      <c r="Z115" s="54" t="s"/>
      <c r="AA115" s="54" t="s">
        <v>539</v>
      </c>
      <c r="AB115" s="37" t="s"/>
      <c r="AC115" s="37" t="s"/>
    </row>
    <row r="116" spans="1:29" ht="15" customHeight="true">
      <c r="A116" s="37" t="s">
        <v>170</v>
      </c>
      <c r="B116" s="37" t="s"/>
      <c r="C116" s="37" t="s">
        <v>236</v>
      </c>
      <c r="D116" s="37" t="s"/>
      <c r="E116" s="37" t="s">
        <v>18</v>
      </c>
      <c r="F116" s="37" t="s">
        <v>18</v>
      </c>
      <c r="G116" s="37" t="s">
        <v>18</v>
      </c>
      <c r="H116" s="37" t="s">
        <v>42</v>
      </c>
      <c r="I116" s="38" t="s">
        <v>541</v>
      </c>
      <c r="J116" s="54" t="s">
        <v>542</v>
      </c>
      <c r="K116" s="54" t="s">
        <v>174</v>
      </c>
      <c r="L116" s="37">
        <v>2</v>
      </c>
      <c r="M116" s="37" t="s"/>
      <c r="N116" s="37" t="s">
        <v>184</v>
      </c>
      <c r="O116" s="54" t="s"/>
      <c r="P116" s="54" t="s"/>
      <c r="Q116" s="54" t="s"/>
      <c r="R116" s="54" t="s"/>
      <c r="S116" s="37" t="s">
        <v>176</v>
      </c>
      <c r="T116" s="37" t="s">
        <v>177</v>
      </c>
      <c r="U116" s="40" t="s">
        <v>18</v>
      </c>
      <c r="V116" s="54" t="s"/>
      <c r="W116" s="54" t="s">
        <v>543</v>
      </c>
      <c r="X116" s="54" t="s">
        <v>544</v>
      </c>
      <c r="Y116" s="54" t="s">
        <v>545</v>
      </c>
      <c r="Z116" s="54" t="s"/>
      <c r="AA116" s="54" t="s">
        <v>544</v>
      </c>
      <c r="AB116" s="37" t="s"/>
      <c r="AC116" s="37" t="s"/>
    </row>
    <row r="117" spans="1:29" ht="15" customHeight="true">
      <c r="A117" s="37" t="s">
        <v>170</v>
      </c>
      <c r="B117" s="37" t="s"/>
      <c r="C117" s="37" t="s">
        <v>236</v>
      </c>
      <c r="D117" s="37" t="s"/>
      <c r="E117" s="37" t="s">
        <v>18</v>
      </c>
      <c r="F117" s="37" t="s">
        <v>18</v>
      </c>
      <c r="G117" s="37" t="s">
        <v>18</v>
      </c>
      <c r="H117" s="37" t="s">
        <v>42</v>
      </c>
      <c r="I117" s="38" t="s">
        <v>546</v>
      </c>
      <c r="J117" s="54" t="s">
        <v>547</v>
      </c>
      <c r="K117" s="54" t="s">
        <v>174</v>
      </c>
      <c r="L117" s="37">
        <v>2</v>
      </c>
      <c r="M117" s="37" t="s"/>
      <c r="N117" s="37" t="s">
        <v>184</v>
      </c>
      <c r="O117" s="54" t="s"/>
      <c r="P117" s="54" t="s"/>
      <c r="Q117" s="54" t="s"/>
      <c r="R117" s="54" t="s"/>
      <c r="S117" s="37" t="s">
        <v>176</v>
      </c>
      <c r="T117" s="37" t="s">
        <v>177</v>
      </c>
      <c r="U117" s="40" t="s">
        <v>18</v>
      </c>
      <c r="V117" s="54" t="s"/>
      <c r="W117" s="54" t="s">
        <v>548</v>
      </c>
      <c r="X117" s="54" t="s">
        <v>549</v>
      </c>
      <c r="Y117" s="54" t="s">
        <v>550</v>
      </c>
      <c r="Z117" s="54" t="s"/>
      <c r="AA117" s="54" t="s">
        <v>549</v>
      </c>
      <c r="AB117" s="37" t="s"/>
      <c r="AC117" s="37" t="s"/>
    </row>
    <row r="118" spans="1:29" ht="15" customHeight="true">
      <c r="A118" s="37" t="s">
        <v>170</v>
      </c>
      <c r="B118" s="37" t="s"/>
      <c r="C118" s="37" t="s">
        <v>236</v>
      </c>
      <c r="D118" s="37" t="s"/>
      <c r="E118" s="37" t="s">
        <v>18</v>
      </c>
      <c r="F118" s="37" t="s">
        <v>18</v>
      </c>
      <c r="G118" s="37" t="s">
        <v>18</v>
      </c>
      <c r="H118" s="37" t="s">
        <v>42</v>
      </c>
      <c r="I118" s="38" t="s">
        <v>551</v>
      </c>
      <c r="J118" s="54" t="s">
        <v>552</v>
      </c>
      <c r="K118" s="54" t="s">
        <v>174</v>
      </c>
      <c r="L118" s="37">
        <v>2</v>
      </c>
      <c r="M118" s="37" t="s"/>
      <c r="N118" s="37" t="s">
        <v>184</v>
      </c>
      <c r="O118" s="54" t="s"/>
      <c r="P118" s="54" t="s"/>
      <c r="Q118" s="54" t="s"/>
      <c r="R118" s="54" t="s"/>
      <c r="S118" s="37" t="s">
        <v>176</v>
      </c>
      <c r="T118" s="37" t="s">
        <v>177</v>
      </c>
      <c r="U118" s="40" t="s">
        <v>18</v>
      </c>
      <c r="V118" s="54" t="s"/>
      <c r="W118" s="54" t="s">
        <v>553</v>
      </c>
      <c r="X118" s="54" t="s">
        <v>554</v>
      </c>
      <c r="Y118" s="54" t="s">
        <v>555</v>
      </c>
      <c r="Z118" s="54" t="s"/>
      <c r="AA118" s="54" t="s">
        <v>554</v>
      </c>
      <c r="AB118" s="37" t="s"/>
      <c r="AC118" s="37" t="s"/>
    </row>
    <row r="119" spans="1:29" ht="15" customHeight="true">
      <c r="A119" s="37" t="s">
        <v>170</v>
      </c>
      <c r="B119" s="37" t="s"/>
      <c r="C119" s="37" t="s">
        <v>236</v>
      </c>
      <c r="D119" s="37" t="s"/>
      <c r="E119" s="37" t="s">
        <v>18</v>
      </c>
      <c r="F119" s="37" t="s">
        <v>18</v>
      </c>
      <c r="G119" s="37" t="s">
        <v>18</v>
      </c>
      <c r="H119" s="37" t="s">
        <v>42</v>
      </c>
      <c r="I119" s="38" t="s">
        <v>556</v>
      </c>
      <c r="J119" s="54" t="s">
        <v>557</v>
      </c>
      <c r="K119" s="54" t="s">
        <v>174</v>
      </c>
      <c r="L119" s="37">
        <v>2</v>
      </c>
      <c r="M119" s="37" t="s"/>
      <c r="N119" s="37" t="s">
        <v>184</v>
      </c>
      <c r="O119" s="54" t="s"/>
      <c r="P119" s="54" t="s"/>
      <c r="Q119" s="54" t="s"/>
      <c r="R119" s="54" t="s"/>
      <c r="S119" s="37" t="s">
        <v>176</v>
      </c>
      <c r="T119" s="37" t="s">
        <v>177</v>
      </c>
      <c r="U119" s="40" t="s">
        <v>18</v>
      </c>
      <c r="V119" s="54" t="s"/>
      <c r="W119" s="54" t="s">
        <v>558</v>
      </c>
      <c r="X119" s="54" t="s">
        <v>559</v>
      </c>
      <c r="Y119" s="54" t="s">
        <v>560</v>
      </c>
      <c r="Z119" s="54" t="s"/>
      <c r="AA119" s="54" t="s">
        <v>559</v>
      </c>
      <c r="AB119" s="37" t="s"/>
      <c r="AC119" s="37" t="s"/>
    </row>
    <row r="120" spans="1:29" ht="15" customHeight="true">
      <c r="A120" s="37" t="s">
        <v>170</v>
      </c>
      <c r="B120" s="37" t="s"/>
      <c r="C120" s="37" t="s">
        <v>236</v>
      </c>
      <c r="D120" s="37" t="s"/>
      <c r="E120" s="37" t="s">
        <v>18</v>
      </c>
      <c r="F120" s="37" t="s">
        <v>18</v>
      </c>
      <c r="G120" s="37" t="s">
        <v>18</v>
      </c>
      <c r="H120" s="37" t="s">
        <v>42</v>
      </c>
      <c r="I120" s="38" t="s">
        <v>561</v>
      </c>
      <c r="J120" s="54" t="s">
        <v>562</v>
      </c>
      <c r="K120" s="54" t="s">
        <v>174</v>
      </c>
      <c r="L120" s="37">
        <v>2</v>
      </c>
      <c r="M120" s="37" t="s"/>
      <c r="N120" s="37" t="s">
        <v>184</v>
      </c>
      <c r="O120" s="54" t="s"/>
      <c r="P120" s="54" t="s"/>
      <c r="Q120" s="54" t="s"/>
      <c r="R120" s="54" t="s"/>
      <c r="S120" s="37" t="s">
        <v>176</v>
      </c>
      <c r="T120" s="37" t="s">
        <v>177</v>
      </c>
      <c r="U120" s="40" t="s">
        <v>18</v>
      </c>
      <c r="V120" s="54" t="s"/>
      <c r="W120" s="54" t="s">
        <v>563</v>
      </c>
      <c r="X120" s="54" t="s">
        <v>564</v>
      </c>
      <c r="Y120" s="54" t="s">
        <v>565</v>
      </c>
      <c r="Z120" s="54" t="s"/>
      <c r="AA120" s="54" t="s">
        <v>564</v>
      </c>
      <c r="AB120" s="37" t="s"/>
      <c r="AC120" s="37" t="s"/>
    </row>
    <row r="121" spans="1:29" ht="15" customHeight="true">
      <c r="A121" s="37" t="s">
        <v>170</v>
      </c>
      <c r="B121" s="37" t="s"/>
      <c r="C121" s="37" t="s">
        <v>236</v>
      </c>
      <c r="D121" s="37" t="s"/>
      <c r="E121" s="37" t="s">
        <v>18</v>
      </c>
      <c r="F121" s="37" t="s">
        <v>18</v>
      </c>
      <c r="G121" s="37" t="s">
        <v>18</v>
      </c>
      <c r="H121" s="37" t="s">
        <v>42</v>
      </c>
      <c r="I121" s="38" t="s">
        <v>566</v>
      </c>
      <c r="J121" s="54" t="s">
        <v>567</v>
      </c>
      <c r="K121" s="54" t="s">
        <v>174</v>
      </c>
      <c r="L121" s="37">
        <v>2</v>
      </c>
      <c r="M121" s="37" t="s"/>
      <c r="N121" s="37" t="s">
        <v>184</v>
      </c>
      <c r="O121" s="54" t="s"/>
      <c r="P121" s="54" t="s"/>
      <c r="Q121" s="54" t="s"/>
      <c r="R121" s="54" t="s"/>
      <c r="S121" s="37" t="s">
        <v>176</v>
      </c>
      <c r="T121" s="37" t="s">
        <v>177</v>
      </c>
      <c r="U121" s="40" t="s">
        <v>18</v>
      </c>
      <c r="V121" s="54" t="s"/>
      <c r="W121" s="54" t="s">
        <v>568</v>
      </c>
      <c r="X121" s="54" t="s">
        <v>569</v>
      </c>
      <c r="Y121" s="54" t="s">
        <v>570</v>
      </c>
      <c r="Z121" s="54" t="s"/>
      <c r="AA121" s="54" t="s">
        <v>569</v>
      </c>
      <c r="AB121" s="37" t="s"/>
      <c r="AC121" s="37" t="s"/>
    </row>
    <row r="122" spans="1:29" ht="15" customHeight="true">
      <c r="A122" s="37" t="s">
        <v>170</v>
      </c>
      <c r="B122" s="37" t="s"/>
      <c r="C122" s="37" t="s">
        <v>236</v>
      </c>
      <c r="D122" s="37" t="s"/>
      <c r="E122" s="37" t="s">
        <v>18</v>
      </c>
      <c r="F122" s="37" t="s">
        <v>18</v>
      </c>
      <c r="G122" s="37" t="s">
        <v>18</v>
      </c>
      <c r="H122" s="37" t="s">
        <v>42</v>
      </c>
      <c r="I122" s="38" t="s">
        <v>571</v>
      </c>
      <c r="J122" s="54" t="s">
        <v>572</v>
      </c>
      <c r="K122" s="54" t="s">
        <v>174</v>
      </c>
      <c r="L122" s="37">
        <v>2</v>
      </c>
      <c r="M122" s="37" t="s"/>
      <c r="N122" s="37" t="s">
        <v>184</v>
      </c>
      <c r="O122" s="54" t="s"/>
      <c r="P122" s="54" t="s"/>
      <c r="Q122" s="54" t="s"/>
      <c r="R122" s="54" t="s"/>
      <c r="S122" s="37" t="s">
        <v>176</v>
      </c>
      <c r="T122" s="37" t="s">
        <v>177</v>
      </c>
      <c r="U122" s="40" t="s">
        <v>18</v>
      </c>
      <c r="V122" s="54" t="s"/>
      <c r="W122" s="54" t="s">
        <v>573</v>
      </c>
      <c r="X122" s="54" t="s">
        <v>574</v>
      </c>
      <c r="Y122" s="54" t="s">
        <v>575</v>
      </c>
      <c r="Z122" s="54" t="s"/>
      <c r="AA122" s="54" t="s">
        <v>574</v>
      </c>
      <c r="AB122" s="37" t="s"/>
      <c r="AC122" s="37" t="s"/>
    </row>
    <row r="123" spans="1:29" ht="15" customHeight="true">
      <c r="A123" s="37" t="s">
        <v>170</v>
      </c>
      <c r="B123" s="37" t="s"/>
      <c r="C123" s="37" t="s">
        <v>236</v>
      </c>
      <c r="D123" s="37" t="s"/>
      <c r="E123" s="37" t="s">
        <v>18</v>
      </c>
      <c r="F123" s="37" t="s">
        <v>18</v>
      </c>
      <c r="G123" s="37" t="s">
        <v>18</v>
      </c>
      <c r="H123" s="37" t="s">
        <v>42</v>
      </c>
      <c r="I123" s="38" t="s">
        <v>576</v>
      </c>
      <c r="J123" s="49" t="s">
        <v>510</v>
      </c>
      <c r="K123" s="37" t="s">
        <v>174</v>
      </c>
      <c r="L123" s="37">
        <v>2</v>
      </c>
      <c r="M123" s="37" t="s"/>
      <c r="N123" s="37" t="s">
        <v>184</v>
      </c>
      <c r="O123" s="37" t="s"/>
      <c r="P123" s="37" t="s"/>
      <c r="Q123" s="37" t="s"/>
      <c r="R123" s="37" t="s"/>
      <c r="S123" s="37" t="s">
        <v>176</v>
      </c>
      <c r="T123" s="37" t="s">
        <v>177</v>
      </c>
      <c r="U123" s="40" t="s">
        <v>18</v>
      </c>
      <c r="V123" s="40" t="s"/>
      <c r="W123" s="37" t="s"/>
      <c r="X123" s="38" t="s"/>
      <c r="Y123" s="38" t="s"/>
      <c r="Z123" s="38" t="s"/>
      <c r="AA123" s="37" t="s"/>
      <c r="AB123" s="37" t="s"/>
      <c r="AC123" s="37" t="s"/>
    </row>
    <row r="124" spans="1:29" ht="15" customHeight="true">
      <c r="A124" s="37" t="s">
        <v>170</v>
      </c>
      <c r="B124" s="37" t="s"/>
      <c r="C124" s="37" t="s">
        <v>236</v>
      </c>
      <c r="D124" s="37" t="s"/>
      <c r="E124" s="37" t="s">
        <v>18</v>
      </c>
      <c r="F124" s="37" t="s">
        <v>18</v>
      </c>
      <c r="G124" s="37" t="s">
        <v>18</v>
      </c>
      <c r="H124" s="37" t="s">
        <v>42</v>
      </c>
      <c r="I124" s="38" t="s">
        <v>577</v>
      </c>
      <c r="J124" s="49" t="s">
        <v>510</v>
      </c>
      <c r="K124" s="37" t="s">
        <v>174</v>
      </c>
      <c r="L124" s="37">
        <v>2</v>
      </c>
      <c r="M124" s="37" t="s"/>
      <c r="N124" s="37" t="s">
        <v>184</v>
      </c>
      <c r="O124" s="37" t="s"/>
      <c r="P124" s="37" t="s"/>
      <c r="Q124" s="37" t="s"/>
      <c r="R124" s="37" t="s"/>
      <c r="S124" s="37" t="s">
        <v>176</v>
      </c>
      <c r="T124" s="37" t="s">
        <v>177</v>
      </c>
      <c r="U124" s="40" t="s">
        <v>18</v>
      </c>
      <c r="V124" s="40" t="s"/>
      <c r="W124" s="37" t="s"/>
      <c r="X124" s="38" t="s"/>
      <c r="Y124" s="38" t="s"/>
      <c r="Z124" s="38" t="s"/>
      <c r="AA124" s="37" t="s"/>
      <c r="AB124" s="37" t="s"/>
      <c r="AC124" s="37" t="s"/>
    </row>
    <row r="125" spans="1:29" ht="15" customHeight="true">
      <c r="A125" s="37" t="s">
        <v>170</v>
      </c>
      <c r="B125" s="37" t="s"/>
      <c r="C125" s="37" t="s">
        <v>236</v>
      </c>
      <c r="D125" s="37" t="s"/>
      <c r="E125" s="37" t="s">
        <v>18</v>
      </c>
      <c r="F125" s="37" t="s">
        <v>18</v>
      </c>
      <c r="G125" s="37" t="s">
        <v>18</v>
      </c>
      <c r="H125" s="37" t="s">
        <v>42</v>
      </c>
      <c r="I125" s="38" t="s">
        <v>578</v>
      </c>
      <c r="J125" s="49" t="s">
        <v>510</v>
      </c>
      <c r="K125" s="37" t="s">
        <v>174</v>
      </c>
      <c r="L125" s="37">
        <v>2</v>
      </c>
      <c r="M125" s="37" t="s"/>
      <c r="N125" s="37" t="s">
        <v>184</v>
      </c>
      <c r="O125" s="37" t="s"/>
      <c r="P125" s="37" t="s"/>
      <c r="Q125" s="37" t="s"/>
      <c r="R125" s="37" t="s"/>
      <c r="S125" s="37" t="s">
        <v>176</v>
      </c>
      <c r="T125" s="37" t="s">
        <v>177</v>
      </c>
      <c r="U125" s="40" t="s">
        <v>18</v>
      </c>
      <c r="V125" s="40" t="s"/>
      <c r="W125" s="37" t="s"/>
      <c r="X125" s="38" t="s"/>
      <c r="Y125" s="38" t="s"/>
      <c r="Z125" s="38" t="s"/>
      <c r="AA125" s="37" t="s"/>
      <c r="AB125" s="37" t="s"/>
      <c r="AC125" s="37" t="s"/>
    </row>
    <row r="126" spans="1:29" ht="15" customHeight="true">
      <c r="A126" s="37" t="s">
        <v>170</v>
      </c>
      <c r="B126" s="37" t="s"/>
      <c r="C126" s="37" t="s">
        <v>236</v>
      </c>
      <c r="D126" s="37" t="s"/>
      <c r="E126" s="37" t="s">
        <v>18</v>
      </c>
      <c r="F126" s="37" t="s">
        <v>18</v>
      </c>
      <c r="G126" s="37" t="s">
        <v>18</v>
      </c>
      <c r="H126" s="37" t="s">
        <v>42</v>
      </c>
      <c r="I126" s="38" t="s">
        <v>579</v>
      </c>
      <c r="J126" s="49" t="s">
        <v>510</v>
      </c>
      <c r="K126" s="37" t="s">
        <v>174</v>
      </c>
      <c r="L126" s="37">
        <v>2</v>
      </c>
      <c r="M126" s="37" t="s"/>
      <c r="N126" s="37" t="s">
        <v>184</v>
      </c>
      <c r="O126" s="37" t="s"/>
      <c r="P126" s="37" t="s"/>
      <c r="Q126" s="37" t="s"/>
      <c r="R126" s="37" t="s"/>
      <c r="S126" s="37" t="s">
        <v>176</v>
      </c>
      <c r="T126" s="37" t="s">
        <v>177</v>
      </c>
      <c r="U126" s="40" t="s">
        <v>18</v>
      </c>
      <c r="V126" s="40" t="s"/>
      <c r="W126" s="37" t="s"/>
      <c r="X126" s="38" t="s"/>
      <c r="Y126" s="38" t="s"/>
      <c r="Z126" s="38" t="s"/>
      <c r="AA126" s="37" t="s"/>
      <c r="AB126" s="37" t="s"/>
      <c r="AC126" s="37" t="s"/>
    </row>
    <row r="127" spans="1:29" ht="15" customHeight="true">
      <c r="A127" s="37" t="s">
        <v>170</v>
      </c>
      <c r="B127" s="37" t="s"/>
      <c r="C127" s="37" t="s">
        <v>236</v>
      </c>
      <c r="D127" s="37" t="s"/>
      <c r="E127" s="37" t="s">
        <v>18</v>
      </c>
      <c r="F127" s="37" t="s">
        <v>18</v>
      </c>
      <c r="G127" s="37" t="s">
        <v>18</v>
      </c>
      <c r="H127" s="37" t="s">
        <v>42</v>
      </c>
      <c r="I127" s="38" t="s">
        <v>580</v>
      </c>
      <c r="J127" s="49" t="s">
        <v>510</v>
      </c>
      <c r="K127" s="37" t="s">
        <v>174</v>
      </c>
      <c r="L127" s="37">
        <v>2</v>
      </c>
      <c r="M127" s="37" t="s"/>
      <c r="N127" s="37" t="s">
        <v>184</v>
      </c>
      <c r="O127" s="37" t="s"/>
      <c r="P127" s="37" t="s"/>
      <c r="Q127" s="37" t="s"/>
      <c r="R127" s="37" t="s"/>
      <c r="S127" s="37" t="s">
        <v>176</v>
      </c>
      <c r="T127" s="37" t="s">
        <v>177</v>
      </c>
      <c r="U127" s="40" t="s">
        <v>18</v>
      </c>
      <c r="V127" s="40" t="s"/>
      <c r="W127" s="37" t="s"/>
      <c r="X127" s="38" t="s"/>
      <c r="Y127" s="38" t="s"/>
      <c r="Z127" s="38" t="s"/>
      <c r="AA127" s="37" t="s"/>
      <c r="AB127" s="37" t="s"/>
      <c r="AC127" s="37" t="s"/>
    </row>
    <row r="128" spans="1:29" ht="15" customHeight="true">
      <c r="A128" s="37" t="s">
        <v>170</v>
      </c>
      <c r="B128" s="37" t="s"/>
      <c r="C128" s="37" t="s">
        <v>236</v>
      </c>
      <c r="D128" s="37" t="s"/>
      <c r="E128" s="37" t="s">
        <v>18</v>
      </c>
      <c r="F128" s="37" t="s">
        <v>18</v>
      </c>
      <c r="G128" s="37" t="s">
        <v>18</v>
      </c>
      <c r="H128" s="37" t="s">
        <v>42</v>
      </c>
      <c r="I128" s="56" t="s">
        <v>581</v>
      </c>
      <c r="J128" s="38" t="s">
        <v>367</v>
      </c>
      <c r="K128" s="37" t="s">
        <v>174</v>
      </c>
      <c r="L128" s="37">
        <v>2</v>
      </c>
      <c r="M128" s="37" t="s"/>
      <c r="N128" s="37" t="s">
        <v>184</v>
      </c>
      <c r="O128" s="37" t="s"/>
      <c r="P128" s="37" t="s"/>
      <c r="Q128" s="37" t="s"/>
      <c r="R128" s="37" t="s"/>
      <c r="S128" s="37" t="s">
        <v>176</v>
      </c>
      <c r="T128" s="37" t="s">
        <v>177</v>
      </c>
      <c r="U128" s="40" t="s">
        <v>18</v>
      </c>
      <c r="V128" s="40" t="s"/>
      <c r="W128" s="37" t="s"/>
      <c r="X128" s="38" t="s"/>
      <c r="Y128" s="38" t="s"/>
      <c r="Z128" s="38" t="s"/>
      <c r="AA128" s="37" t="s"/>
      <c r="AB128" s="37" t="s"/>
      <c r="AC128" s="37" t="s"/>
    </row>
    <row r="129" spans="1:29" ht="15" customHeight="true">
      <c r="A129" s="37" t="s">
        <v>47</v>
      </c>
      <c r="B129" s="37" t="s"/>
      <c r="C129" s="37" t="s">
        <v>582</v>
      </c>
      <c r="D129" s="38" t="s">
        <v>54</v>
      </c>
      <c r="E129" s="37" t="s">
        <v>42</v>
      </c>
      <c r="F129" s="37" t="s">
        <v>42</v>
      </c>
      <c r="G129" s="37" t="s">
        <v>42</v>
      </c>
      <c r="H129" s="37" t="s">
        <v>18</v>
      </c>
      <c r="I129" s="38" t="s">
        <v>583</v>
      </c>
      <c r="J129" s="37" t="s">
        <v>584</v>
      </c>
      <c r="K129" s="37" t="s">
        <v>195</v>
      </c>
      <c r="L129" s="37">
        <v>2</v>
      </c>
      <c r="M129" s="37" t="s"/>
      <c r="N129" s="37" t="s">
        <v>175</v>
      </c>
      <c r="O129" s="37" t="s"/>
      <c r="P129" s="37" t="s"/>
      <c r="Q129" s="37" t="s"/>
      <c r="R129" s="37" t="s"/>
      <c r="S129" s="37" t="s">
        <v>383</v>
      </c>
      <c r="T129" s="37" t="s">
        <v>177</v>
      </c>
      <c r="U129" s="46" t="s">
        <v>18</v>
      </c>
      <c r="V129" s="40" t="s"/>
      <c r="W129" s="37" t="s"/>
      <c r="X129" s="38" t="s"/>
      <c r="Y129" s="38" t="s"/>
      <c r="Z129" s="38" t="s"/>
      <c r="AA129" s="37" t="s"/>
      <c r="AB129" s="37" t="s"/>
      <c r="AC129" s="37" t="s"/>
    </row>
    <row r="130" spans="1:29" ht="15" customHeight="true">
      <c r="A130" s="37" t="s">
        <v>47</v>
      </c>
      <c r="B130" s="37" t="s"/>
      <c r="C130" s="37" t="s">
        <v>582</v>
      </c>
      <c r="D130" s="38" t="s">
        <v>54</v>
      </c>
      <c r="E130" s="37" t="s">
        <v>42</v>
      </c>
      <c r="F130" s="37" t="s">
        <v>42</v>
      </c>
      <c r="G130" s="37" t="s">
        <v>42</v>
      </c>
      <c r="H130" s="37" t="s">
        <v>42</v>
      </c>
      <c r="I130" s="38" t="s">
        <v>585</v>
      </c>
      <c r="J130" s="79" t="s">
        <v>586</v>
      </c>
      <c r="K130" s="37" t="s">
        <v>61</v>
      </c>
      <c r="L130" s="37">
        <v>2</v>
      </c>
      <c r="M130" s="37" t="s"/>
      <c r="N130" s="37" t="s">
        <v>61</v>
      </c>
      <c r="O130" s="37" t="s"/>
      <c r="P130" s="37" t="s"/>
      <c r="Q130" s="37" t="s"/>
      <c r="R130" s="37" t="s"/>
      <c r="S130" s="37" t="s">
        <v>61</v>
      </c>
      <c r="T130" s="37" t="s">
        <v>177</v>
      </c>
      <c r="U130" s="46" t="s">
        <v>18</v>
      </c>
      <c r="V130" s="40" t="s"/>
      <c r="W130" s="38" t="s">
        <v>587</v>
      </c>
      <c r="X130" s="38" t="s"/>
      <c r="Y130" s="38" t="s"/>
      <c r="Z130" s="38" t="s"/>
      <c r="AA130" s="37" t="s"/>
      <c r="AB130" s="37" t="s"/>
      <c r="AC130" s="37" t="s"/>
    </row>
    <row r="131" spans="1:29" s="862" customFormat="true" ht="15" customHeight="true">
      <c r="A131" s="55" t="s">
        <v>47</v>
      </c>
      <c r="B131" s="55" t="s"/>
      <c r="C131" s="55" t="s">
        <v>582</v>
      </c>
      <c r="D131" s="56" t="s">
        <v>54</v>
      </c>
      <c r="E131" s="55" t="s">
        <v>42</v>
      </c>
      <c r="F131" s="55" t="s">
        <v>42</v>
      </c>
      <c r="G131" s="55" t="s">
        <v>42</v>
      </c>
      <c r="H131" s="55" t="s">
        <v>42</v>
      </c>
      <c r="I131" s="56" t="s">
        <v>588</v>
      </c>
      <c r="J131" s="56" t="s">
        <v>589</v>
      </c>
      <c r="K131" s="55" t="s"/>
      <c r="L131" s="37" t="s"/>
      <c r="M131" s="55" t="s"/>
      <c r="N131" s="55" t="s"/>
      <c r="O131" s="55" t="s"/>
      <c r="P131" s="55" t="s"/>
      <c r="Q131" s="55" t="s"/>
      <c r="R131" s="55" t="s"/>
      <c r="S131" s="55" t="s"/>
      <c r="T131" s="37" t="s">
        <v>177</v>
      </c>
      <c r="U131" s="46" t="s">
        <v>42</v>
      </c>
      <c r="V131" s="40" t="s"/>
      <c r="W131" s="55" t="s"/>
      <c r="X131" s="56" t="s"/>
      <c r="Y131" s="56" t="s"/>
      <c r="Z131" s="56" t="s"/>
      <c r="AA131" s="55" t="s"/>
      <c r="AB131" s="55" t="s"/>
      <c r="AC131" s="55" t="s"/>
    </row>
    <row r="132" spans="1:29" s="862" customFormat="true" ht="15" customHeight="true">
      <c r="A132" s="55" t="s">
        <v>47</v>
      </c>
      <c r="B132" s="55" t="s"/>
      <c r="C132" s="55" t="s">
        <v>582</v>
      </c>
      <c r="D132" s="56" t="s">
        <v>54</v>
      </c>
      <c r="E132" s="55" t="s">
        <v>42</v>
      </c>
      <c r="F132" s="55" t="s">
        <v>42</v>
      </c>
      <c r="G132" s="55" t="s">
        <v>42</v>
      </c>
      <c r="H132" s="55" t="s">
        <v>42</v>
      </c>
      <c r="I132" s="56" t="s">
        <v>590</v>
      </c>
      <c r="J132" s="55" t="s">
        <v>591</v>
      </c>
      <c r="K132" s="55" t="s"/>
      <c r="L132" s="37" t="s"/>
      <c r="M132" s="55" t="s"/>
      <c r="N132" s="55" t="s"/>
      <c r="O132" s="55" t="s"/>
      <c r="P132" s="55" t="s"/>
      <c r="Q132" s="55" t="s"/>
      <c r="R132" s="55" t="s"/>
      <c r="S132" s="55" t="s"/>
      <c r="T132" s="37" t="s">
        <v>177</v>
      </c>
      <c r="U132" s="46" t="s">
        <v>42</v>
      </c>
      <c r="V132" s="40" t="s"/>
      <c r="W132" s="55" t="s"/>
      <c r="X132" s="56" t="s"/>
      <c r="Y132" s="56" t="s"/>
      <c r="Z132" s="56" t="s"/>
      <c r="AA132" s="55" t="s"/>
      <c r="AB132" s="55" t="s"/>
      <c r="AC132" s="55" t="s"/>
    </row>
    <row r="133" spans="1:29" ht="15" customHeight="true">
      <c r="A133" s="37" t="s">
        <v>47</v>
      </c>
      <c r="B133" s="37" t="s"/>
      <c r="C133" s="37" t="s">
        <v>582</v>
      </c>
      <c r="D133" s="38" t="s">
        <v>54</v>
      </c>
      <c r="E133" s="37" t="s">
        <v>42</v>
      </c>
      <c r="F133" s="37" t="s">
        <v>42</v>
      </c>
      <c r="G133" s="37" t="s">
        <v>42</v>
      </c>
      <c r="H133" s="37" t="s">
        <v>42</v>
      </c>
      <c r="I133" s="38" t="s">
        <v>592</v>
      </c>
      <c r="J133" s="37" t="s">
        <v>593</v>
      </c>
      <c r="K133" s="37" t="s">
        <v>594</v>
      </c>
      <c r="L133" s="37">
        <v>2</v>
      </c>
      <c r="M133" s="37" t="s"/>
      <c r="N133" s="37" t="s">
        <v>595</v>
      </c>
      <c r="O133" s="37" t="s"/>
      <c r="P133" s="37" t="s"/>
      <c r="Q133" s="37" t="s"/>
      <c r="R133" s="37" t="s"/>
      <c r="S133" s="37" t="s"/>
      <c r="T133" s="37" t="s">
        <v>177</v>
      </c>
      <c r="U133" s="46" t="s">
        <v>42</v>
      </c>
      <c r="V133" s="40" t="s"/>
      <c r="W133" s="37" t="s"/>
      <c r="X133" s="38" t="s"/>
      <c r="Y133" s="38" t="s"/>
      <c r="Z133" s="38" t="s"/>
      <c r="AA133" s="37" t="s"/>
      <c r="AB133" s="37" t="s"/>
      <c r="AC133" s="37" t="s"/>
    </row>
    <row r="134" spans="1:29" ht="15" customHeight="true">
      <c r="A134" s="37" t="s">
        <v>47</v>
      </c>
      <c r="B134" s="37" t="s"/>
      <c r="C134" s="37" t="s">
        <v>582</v>
      </c>
      <c r="D134" s="38" t="s">
        <v>54</v>
      </c>
      <c r="E134" s="37" t="s">
        <v>42</v>
      </c>
      <c r="F134" s="37" t="s">
        <v>42</v>
      </c>
      <c r="G134" s="37" t="s">
        <v>42</v>
      </c>
      <c r="H134" s="37" t="s">
        <v>42</v>
      </c>
      <c r="I134" s="38" t="s">
        <v>596</v>
      </c>
      <c r="J134" s="37" t="s">
        <v>597</v>
      </c>
      <c r="K134" s="37" t="s">
        <v>594</v>
      </c>
      <c r="L134" s="37">
        <v>2</v>
      </c>
      <c r="M134" s="37" t="s"/>
      <c r="N134" s="37" t="s">
        <v>595</v>
      </c>
      <c r="O134" s="37" t="s"/>
      <c r="P134" s="37" t="s"/>
      <c r="Q134" s="37" t="s"/>
      <c r="R134" s="37" t="s"/>
      <c r="S134" s="37" t="s"/>
      <c r="T134" s="37" t="s">
        <v>177</v>
      </c>
      <c r="U134" s="46" t="s">
        <v>42</v>
      </c>
      <c r="V134" s="40" t="s"/>
      <c r="W134" s="37" t="s"/>
      <c r="X134" s="38" t="s"/>
      <c r="Y134" s="38" t="s"/>
      <c r="Z134" s="38" t="s"/>
      <c r="AA134" s="37" t="s"/>
      <c r="AB134" s="37" t="s"/>
      <c r="AC134" s="37" t="s"/>
    </row>
    <row r="135" spans="1:29" ht="15" customHeight="true">
      <c r="A135" s="37" t="s">
        <v>47</v>
      </c>
      <c r="B135" s="37" t="s"/>
      <c r="C135" s="37" t="s">
        <v>582</v>
      </c>
      <c r="D135" s="38" t="s">
        <v>54</v>
      </c>
      <c r="E135" s="37" t="s">
        <v>42</v>
      </c>
      <c r="F135" s="37" t="s">
        <v>42</v>
      </c>
      <c r="G135" s="37" t="s">
        <v>42</v>
      </c>
      <c r="H135" s="37" t="s">
        <v>42</v>
      </c>
      <c r="I135" s="38" t="s">
        <v>598</v>
      </c>
      <c r="J135" s="37" t="s">
        <v>599</v>
      </c>
      <c r="K135" s="37" t="s">
        <v>594</v>
      </c>
      <c r="L135" s="37">
        <v>2</v>
      </c>
      <c r="M135" s="37" t="s"/>
      <c r="N135" s="37" t="s">
        <v>595</v>
      </c>
      <c r="O135" s="37" t="s"/>
      <c r="P135" s="37" t="s"/>
      <c r="Q135" s="37" t="s"/>
      <c r="R135" s="37" t="s"/>
      <c r="S135" s="37" t="s"/>
      <c r="T135" s="37" t="s">
        <v>177</v>
      </c>
      <c r="U135" s="46" t="s">
        <v>42</v>
      </c>
      <c r="V135" s="40" t="s"/>
      <c r="W135" s="37" t="s"/>
      <c r="X135" s="38" t="s"/>
      <c r="Y135" s="38" t="s"/>
      <c r="Z135" s="38" t="s"/>
      <c r="AA135" s="37" t="s"/>
      <c r="AB135" s="37" t="s"/>
      <c r="AC135" s="37" t="s"/>
    </row>
    <row r="136" spans="1:29" ht="15" customHeight="true">
      <c r="A136" s="37" t="s">
        <v>47</v>
      </c>
      <c r="B136" s="37" t="s"/>
      <c r="C136" s="37" t="s">
        <v>582</v>
      </c>
      <c r="D136" s="38" t="s">
        <v>54</v>
      </c>
      <c r="E136" s="37" t="s">
        <v>42</v>
      </c>
      <c r="F136" s="37" t="s">
        <v>42</v>
      </c>
      <c r="G136" s="37" t="s">
        <v>42</v>
      </c>
      <c r="H136" s="37" t="s">
        <v>42</v>
      </c>
      <c r="I136" s="38" t="s">
        <v>600</v>
      </c>
      <c r="J136" s="37" t="s">
        <v>601</v>
      </c>
      <c r="K136" s="37" t="s">
        <v>594</v>
      </c>
      <c r="L136" s="37">
        <v>2</v>
      </c>
      <c r="M136" s="37" t="s"/>
      <c r="N136" s="37" t="s">
        <v>595</v>
      </c>
      <c r="O136" s="37" t="s"/>
      <c r="P136" s="37" t="s"/>
      <c r="Q136" s="37" t="s"/>
      <c r="R136" s="37" t="s"/>
      <c r="S136" s="37" t="s"/>
      <c r="T136" s="37" t="s">
        <v>177</v>
      </c>
      <c r="U136" s="46" t="s">
        <v>42</v>
      </c>
      <c r="V136" s="40" t="s"/>
      <c r="W136" s="37" t="s"/>
      <c r="X136" s="38" t="s"/>
      <c r="Y136" s="38" t="s"/>
      <c r="Z136" s="38" t="s"/>
      <c r="AA136" s="37" t="s"/>
      <c r="AB136" s="37" t="s"/>
      <c r="AC136" s="37" t="s"/>
    </row>
    <row r="137" spans="1:29" ht="15" customHeight="true">
      <c r="A137" s="37" t="s">
        <v>47</v>
      </c>
      <c r="B137" s="37" t="s"/>
      <c r="C137" s="37" t="s">
        <v>582</v>
      </c>
      <c r="D137" s="38" t="s">
        <v>54</v>
      </c>
      <c r="E137" s="37" t="s">
        <v>42</v>
      </c>
      <c r="F137" s="37" t="s">
        <v>42</v>
      </c>
      <c r="G137" s="37" t="s">
        <v>42</v>
      </c>
      <c r="H137" s="37" t="s">
        <v>42</v>
      </c>
      <c r="I137" s="38" t="s">
        <v>602</v>
      </c>
      <c r="J137" s="37" t="s">
        <v>603</v>
      </c>
      <c r="K137" s="37" t="s">
        <v>594</v>
      </c>
      <c r="L137" s="37">
        <v>2</v>
      </c>
      <c r="M137" s="37" t="s"/>
      <c r="N137" s="37" t="s">
        <v>595</v>
      </c>
      <c r="O137" s="37" t="s"/>
      <c r="P137" s="37" t="s"/>
      <c r="Q137" s="37" t="s"/>
      <c r="R137" s="37" t="s"/>
      <c r="S137" s="37" t="s"/>
      <c r="T137" s="37" t="s">
        <v>177</v>
      </c>
      <c r="U137" s="46" t="s">
        <v>42</v>
      </c>
      <c r="V137" s="40" t="s"/>
      <c r="W137" s="37" t="s"/>
      <c r="X137" s="38" t="s"/>
      <c r="Y137" s="38" t="s"/>
      <c r="Z137" s="38" t="s"/>
      <c r="AA137" s="37" t="s"/>
      <c r="AB137" s="37" t="s"/>
      <c r="AC137" s="37" t="s"/>
    </row>
    <row r="138" spans="1:29" ht="15" customHeight="true">
      <c r="A138" s="37" t="s">
        <v>47</v>
      </c>
      <c r="B138" s="37" t="s"/>
      <c r="C138" s="37" t="s">
        <v>582</v>
      </c>
      <c r="D138" s="38" t="s">
        <v>54</v>
      </c>
      <c r="E138" s="37" t="s">
        <v>42</v>
      </c>
      <c r="F138" s="37" t="s">
        <v>42</v>
      </c>
      <c r="G138" s="37" t="s">
        <v>42</v>
      </c>
      <c r="H138" s="37" t="s">
        <v>42</v>
      </c>
      <c r="I138" s="38" t="s">
        <v>604</v>
      </c>
      <c r="J138" s="37" t="s">
        <v>605</v>
      </c>
      <c r="K138" s="37" t="s">
        <v>594</v>
      </c>
      <c r="L138" s="37">
        <v>2</v>
      </c>
      <c r="M138" s="37" t="s"/>
      <c r="N138" s="37" t="s">
        <v>595</v>
      </c>
      <c r="O138" s="37" t="s"/>
      <c r="P138" s="37" t="s"/>
      <c r="Q138" s="37" t="s"/>
      <c r="R138" s="37" t="s"/>
      <c r="S138" s="37" t="s"/>
      <c r="T138" s="37" t="s">
        <v>177</v>
      </c>
      <c r="U138" s="46" t="s">
        <v>42</v>
      </c>
      <c r="V138" s="40" t="s"/>
      <c r="W138" s="37" t="s"/>
      <c r="X138" s="38" t="s"/>
      <c r="Y138" s="38" t="s"/>
      <c r="Z138" s="38" t="s"/>
      <c r="AA138" s="37" t="s"/>
      <c r="AB138" s="37" t="s"/>
      <c r="AC138" s="37" t="s"/>
    </row>
    <row r="139" spans="1:29" ht="15" customHeight="true">
      <c r="A139" s="37" t="s">
        <v>47</v>
      </c>
      <c r="B139" s="37" t="s"/>
      <c r="C139" s="37" t="s">
        <v>582</v>
      </c>
      <c r="D139" s="38" t="s">
        <v>54</v>
      </c>
      <c r="E139" s="37" t="s">
        <v>42</v>
      </c>
      <c r="F139" s="37" t="s">
        <v>42</v>
      </c>
      <c r="G139" s="37" t="s">
        <v>42</v>
      </c>
      <c r="H139" s="37" t="s">
        <v>42</v>
      </c>
      <c r="I139" s="38" t="s">
        <v>606</v>
      </c>
      <c r="J139" s="37" t="s">
        <v>607</v>
      </c>
      <c r="K139" s="37" t="s">
        <v>594</v>
      </c>
      <c r="L139" s="37">
        <v>2</v>
      </c>
      <c r="M139" s="37" t="s"/>
      <c r="N139" s="37" t="s">
        <v>595</v>
      </c>
      <c r="O139" s="37" t="s"/>
      <c r="P139" s="37" t="s"/>
      <c r="Q139" s="37" t="s"/>
      <c r="R139" s="37" t="s"/>
      <c r="S139" s="37" t="s"/>
      <c r="T139" s="37" t="s">
        <v>177</v>
      </c>
      <c r="U139" s="46" t="s">
        <v>42</v>
      </c>
      <c r="V139" s="40" t="s"/>
      <c r="W139" s="37" t="s"/>
      <c r="X139" s="38" t="s"/>
      <c r="Y139" s="38" t="s"/>
      <c r="Z139" s="38" t="s"/>
      <c r="AA139" s="37" t="s"/>
      <c r="AB139" s="37" t="s"/>
      <c r="AC139" s="37" t="s"/>
    </row>
    <row r="140" spans="1:29" ht="15" customHeight="true">
      <c r="A140" s="37" t="s">
        <v>47</v>
      </c>
      <c r="B140" s="37" t="s"/>
      <c r="C140" s="37" t="s">
        <v>582</v>
      </c>
      <c r="D140" s="38" t="s">
        <v>54</v>
      </c>
      <c r="E140" s="37" t="s">
        <v>42</v>
      </c>
      <c r="F140" s="37" t="s">
        <v>42</v>
      </c>
      <c r="G140" s="37" t="s">
        <v>42</v>
      </c>
      <c r="H140" s="37" t="s">
        <v>42</v>
      </c>
      <c r="I140" s="38" t="s">
        <v>608</v>
      </c>
      <c r="J140" s="37" t="s">
        <v>609</v>
      </c>
      <c r="K140" s="37" t="s">
        <v>594</v>
      </c>
      <c r="L140" s="37">
        <v>2</v>
      </c>
      <c r="M140" s="37" t="s"/>
      <c r="N140" s="37" t="s">
        <v>595</v>
      </c>
      <c r="O140" s="37" t="s"/>
      <c r="P140" s="37" t="s"/>
      <c r="Q140" s="37" t="s"/>
      <c r="R140" s="37" t="s"/>
      <c r="S140" s="37" t="s"/>
      <c r="T140" s="37" t="s">
        <v>177</v>
      </c>
      <c r="U140" s="46" t="s">
        <v>42</v>
      </c>
      <c r="V140" s="40" t="s"/>
      <c r="W140" s="37" t="s"/>
      <c r="X140" s="38" t="s"/>
      <c r="Y140" s="38" t="s"/>
      <c r="Z140" s="38" t="s"/>
      <c r="AA140" s="37" t="s"/>
      <c r="AB140" s="37" t="s"/>
      <c r="AC140" s="37" t="s"/>
    </row>
    <row r="141" spans="1:29" ht="15" customHeight="true">
      <c r="A141" s="37" t="s">
        <v>47</v>
      </c>
      <c r="B141" s="37" t="s"/>
      <c r="C141" s="37" t="s">
        <v>582</v>
      </c>
      <c r="D141" s="38" t="s">
        <v>54</v>
      </c>
      <c r="E141" s="37" t="s">
        <v>42</v>
      </c>
      <c r="F141" s="37" t="s">
        <v>42</v>
      </c>
      <c r="G141" s="37" t="s">
        <v>42</v>
      </c>
      <c r="H141" s="37" t="s">
        <v>42</v>
      </c>
      <c r="I141" s="38" t="s">
        <v>610</v>
      </c>
      <c r="J141" s="37" t="s">
        <v>611</v>
      </c>
      <c r="K141" s="37" t="s">
        <v>594</v>
      </c>
      <c r="L141" s="37">
        <v>2</v>
      </c>
      <c r="M141" s="37" t="s"/>
      <c r="N141" s="37" t="s">
        <v>595</v>
      </c>
      <c r="O141" s="37" t="s"/>
      <c r="P141" s="37" t="s"/>
      <c r="Q141" s="37" t="s"/>
      <c r="R141" s="37" t="s"/>
      <c r="S141" s="37" t="s"/>
      <c r="T141" s="37" t="s">
        <v>177</v>
      </c>
      <c r="U141" s="46" t="s">
        <v>42</v>
      </c>
      <c r="V141" s="40" t="s"/>
      <c r="W141" s="37" t="s"/>
      <c r="X141" s="38" t="s"/>
      <c r="Y141" s="38" t="s"/>
      <c r="Z141" s="38" t="s"/>
      <c r="AA141" s="37" t="s"/>
      <c r="AB141" s="37" t="s"/>
      <c r="AC141" s="37" t="s"/>
    </row>
    <row r="142" spans="1:29" ht="15" customHeight="true">
      <c r="A142" s="37" t="s">
        <v>47</v>
      </c>
      <c r="B142" s="37" t="s"/>
      <c r="C142" s="37" t="s">
        <v>582</v>
      </c>
      <c r="D142" s="38" t="s">
        <v>54</v>
      </c>
      <c r="E142" s="37" t="s">
        <v>42</v>
      </c>
      <c r="F142" s="37" t="s">
        <v>42</v>
      </c>
      <c r="G142" s="37" t="s">
        <v>42</v>
      </c>
      <c r="H142" s="37" t="s">
        <v>42</v>
      </c>
      <c r="I142" s="38" t="s">
        <v>612</v>
      </c>
      <c r="J142" s="38" t="s">
        <v>591</v>
      </c>
      <c r="K142" s="37" t="s">
        <v>613</v>
      </c>
      <c r="L142" s="37">
        <v>2</v>
      </c>
      <c r="M142" s="37" t="s"/>
      <c r="N142" s="37" t="s">
        <v>614</v>
      </c>
      <c r="O142" s="37" t="s"/>
      <c r="P142" s="37" t="s"/>
      <c r="Q142" s="37" t="s"/>
      <c r="R142" s="37" t="s"/>
      <c r="S142" s="37" t="s"/>
      <c r="T142" s="37" t="s">
        <v>177</v>
      </c>
      <c r="U142" s="46" t="s">
        <v>42</v>
      </c>
      <c r="V142" s="40" t="s"/>
      <c r="W142" s="37" t="s"/>
      <c r="X142" s="38" t="s"/>
      <c r="Y142" s="38" t="s"/>
      <c r="Z142" s="38" t="s"/>
      <c r="AA142" s="37" t="s"/>
      <c r="AB142" s="37" t="s"/>
      <c r="AC142" s="37" t="s"/>
    </row>
    <row r="143" spans="1:29" ht="15" customHeight="true">
      <c r="A143" s="37" t="s">
        <v>47</v>
      </c>
      <c r="B143" s="37" t="s"/>
      <c r="C143" s="37" t="s">
        <v>582</v>
      </c>
      <c r="D143" s="38" t="s">
        <v>54</v>
      </c>
      <c r="E143" s="37" t="s">
        <v>42</v>
      </c>
      <c r="F143" s="37" t="s">
        <v>42</v>
      </c>
      <c r="G143" s="37" t="s">
        <v>42</v>
      </c>
      <c r="H143" s="37" t="s">
        <v>42</v>
      </c>
      <c r="I143" s="38" t="s">
        <v>615</v>
      </c>
      <c r="J143" s="37" t="s">
        <v>589</v>
      </c>
      <c r="K143" s="37" t="s">
        <v>613</v>
      </c>
      <c r="L143" s="37">
        <v>2</v>
      </c>
      <c r="M143" s="37" t="s"/>
      <c r="N143" s="37" t="s">
        <v>614</v>
      </c>
      <c r="O143" s="37" t="s"/>
      <c r="P143" s="37" t="s"/>
      <c r="Q143" s="37" t="s"/>
      <c r="R143" s="37" t="s"/>
      <c r="S143" s="37" t="s"/>
      <c r="T143" s="37" t="s">
        <v>177</v>
      </c>
      <c r="U143" s="46" t="s">
        <v>42</v>
      </c>
      <c r="V143" s="40" t="s"/>
      <c r="W143" s="37" t="s"/>
      <c r="X143" s="38" t="s"/>
      <c r="Y143" s="38" t="s"/>
      <c r="Z143" s="38" t="s"/>
      <c r="AA143" s="37" t="s"/>
      <c r="AB143" s="37" t="s"/>
      <c r="AC143" s="37" t="s"/>
    </row>
    <row r="144" spans="1:29" ht="15" customHeight="true">
      <c r="A144" s="37" t="s">
        <v>47</v>
      </c>
      <c r="B144" s="37" t="s"/>
      <c r="C144" s="37" t="s">
        <v>582</v>
      </c>
      <c r="D144" s="38" t="s">
        <v>54</v>
      </c>
      <c r="E144" s="37" t="s">
        <v>42</v>
      </c>
      <c r="F144" s="37" t="s">
        <v>42</v>
      </c>
      <c r="G144" s="37" t="s">
        <v>42</v>
      </c>
      <c r="H144" s="37" t="s">
        <v>42</v>
      </c>
      <c r="I144" s="38" t="s">
        <v>616</v>
      </c>
      <c r="J144" s="38" t="s">
        <v>617</v>
      </c>
      <c r="K144" s="95" t="s">
        <v>618</v>
      </c>
      <c r="L144" s="37">
        <v>2</v>
      </c>
      <c r="M144" s="37" t="s"/>
      <c r="N144" s="37" t="s">
        <v>619</v>
      </c>
      <c r="O144" s="37" t="s"/>
      <c r="P144" s="37" t="s"/>
      <c r="Q144" s="37" t="s"/>
      <c r="R144" s="37" t="s"/>
      <c r="S144" s="37" t="s"/>
      <c r="T144" s="37" t="s">
        <v>177</v>
      </c>
      <c r="U144" s="46" t="s">
        <v>18</v>
      </c>
      <c r="V144" s="40" t="s"/>
      <c r="W144" s="37" t="s"/>
      <c r="X144" s="38" t="s"/>
      <c r="Y144" s="38" t="s"/>
      <c r="Z144" s="38" t="s"/>
      <c r="AA144" s="37" t="s"/>
      <c r="AB144" s="37" t="s"/>
      <c r="AC144" s="37" t="s"/>
    </row>
    <row r="145" spans="1:29" s="862" customFormat="true" ht="15" customHeight="true">
      <c r="A145" s="55" t="s">
        <v>47</v>
      </c>
      <c r="B145" s="55" t="s"/>
      <c r="C145" s="55" t="s">
        <v>582</v>
      </c>
      <c r="D145" s="56" t="s">
        <v>54</v>
      </c>
      <c r="E145" s="55" t="s">
        <v>42</v>
      </c>
      <c r="F145" s="55" t="s">
        <v>42</v>
      </c>
      <c r="G145" s="55" t="s">
        <v>42</v>
      </c>
      <c r="H145" s="55" t="s">
        <v>42</v>
      </c>
      <c r="I145" s="56" t="s">
        <v>620</v>
      </c>
      <c r="J145" s="56" t="s">
        <v>591</v>
      </c>
      <c r="K145" s="55" t="s"/>
      <c r="L145" s="37">
        <v>2</v>
      </c>
      <c r="M145" s="55" t="s"/>
      <c r="N145" s="55" t="s"/>
      <c r="O145" s="55" t="s"/>
      <c r="P145" s="55" t="s"/>
      <c r="Q145" s="55" t="s"/>
      <c r="R145" s="55" t="s"/>
      <c r="S145" s="55" t="s"/>
      <c r="T145" s="37" t="s">
        <v>177</v>
      </c>
      <c r="U145" s="46" t="s">
        <v>18</v>
      </c>
      <c r="V145" s="40" t="s"/>
      <c r="W145" s="55" t="s"/>
      <c r="X145" s="56" t="s"/>
      <c r="Y145" s="56" t="s"/>
      <c r="Z145" s="56" t="s"/>
      <c r="AA145" s="55" t="s"/>
      <c r="AB145" s="55" t="s"/>
      <c r="AC145" s="55" t="s"/>
    </row>
    <row r="146" spans="1:29" ht="15" customHeight="true">
      <c r="A146" s="37" t="s">
        <v>47</v>
      </c>
      <c r="B146" s="37" t="s"/>
      <c r="C146" s="37" t="s">
        <v>582</v>
      </c>
      <c r="D146" s="38" t="s">
        <v>49</v>
      </c>
      <c r="E146" s="37" t="s">
        <v>42</v>
      </c>
      <c r="F146" s="37" t="s">
        <v>42</v>
      </c>
      <c r="G146" s="37" t="s">
        <v>42</v>
      </c>
      <c r="H146" s="37" t="s">
        <v>18</v>
      </c>
      <c r="I146" s="38" t="s">
        <v>621</v>
      </c>
      <c r="J146" s="37" t="s">
        <v>622</v>
      </c>
      <c r="K146" s="37" t="s">
        <v>195</v>
      </c>
      <c r="L146" s="37">
        <v>2</v>
      </c>
      <c r="M146" s="37" t="s"/>
      <c r="N146" s="37" t="s">
        <v>175</v>
      </c>
      <c r="O146" s="37" t="s"/>
      <c r="P146" s="37" t="s"/>
      <c r="Q146" s="37" t="s"/>
      <c r="R146" s="37" t="s"/>
      <c r="S146" s="37" t="s">
        <v>265</v>
      </c>
      <c r="T146" s="37" t="s">
        <v>177</v>
      </c>
      <c r="U146" s="46" t="s">
        <v>18</v>
      </c>
      <c r="V146" s="40" t="s"/>
      <c r="W146" s="37" t="s"/>
      <c r="X146" s="38" t="s"/>
      <c r="Y146" s="38" t="s"/>
      <c r="Z146" s="38" t="s"/>
      <c r="AA146" s="37" t="s"/>
      <c r="AB146" s="37" t="s"/>
      <c r="AC146" s="37" t="s"/>
    </row>
    <row r="147" spans="1:29" ht="15" customHeight="true">
      <c r="A147" s="37" t="s">
        <v>47</v>
      </c>
      <c r="B147" s="37" t="s"/>
      <c r="C147" s="37" t="s">
        <v>582</v>
      </c>
      <c r="D147" s="38" t="s">
        <v>49</v>
      </c>
      <c r="E147" s="37" t="s">
        <v>42</v>
      </c>
      <c r="F147" s="37" t="s">
        <v>42</v>
      </c>
      <c r="G147" s="37" t="s">
        <v>42</v>
      </c>
      <c r="H147" s="37" t="s">
        <v>42</v>
      </c>
      <c r="I147" s="38" t="s">
        <v>623</v>
      </c>
      <c r="J147" s="82" t="s">
        <v>624</v>
      </c>
      <c r="K147" s="37" t="s"/>
      <c r="L147" s="37">
        <v>2</v>
      </c>
      <c r="M147" s="37" t="s"/>
      <c r="N147" s="37" t="s">
        <v>61</v>
      </c>
      <c r="O147" s="37" t="s"/>
      <c r="P147" s="37" t="s"/>
      <c r="Q147" s="37" t="s"/>
      <c r="R147" s="37" t="s"/>
      <c r="S147" s="37" t="s"/>
      <c r="T147" s="37" t="s">
        <v>177</v>
      </c>
      <c r="U147" s="46" t="s">
        <v>18</v>
      </c>
      <c r="V147" s="40" t="s"/>
      <c r="W147" s="38" t="s">
        <v>625</v>
      </c>
      <c r="X147" s="38" t="s"/>
      <c r="Y147" s="38" t="s"/>
      <c r="Z147" s="38" t="s"/>
      <c r="AA147" s="37" t="s"/>
      <c r="AB147" s="37" t="s"/>
      <c r="AC147" s="37" t="s"/>
    </row>
    <row r="148" spans="1:29" ht="15" customHeight="true">
      <c r="A148" s="37" t="s">
        <v>47</v>
      </c>
      <c r="B148" s="37" t="s"/>
      <c r="C148" s="37" t="s">
        <v>582</v>
      </c>
      <c r="D148" s="38" t="s">
        <v>49</v>
      </c>
      <c r="E148" s="37" t="s">
        <v>42</v>
      </c>
      <c r="F148" s="37" t="s">
        <v>42</v>
      </c>
      <c r="G148" s="37" t="s">
        <v>42</v>
      </c>
      <c r="H148" s="37" t="s">
        <v>42</v>
      </c>
      <c r="I148" s="38" t="s">
        <v>626</v>
      </c>
      <c r="J148" s="37" t="s">
        <v>627</v>
      </c>
      <c r="K148" s="37" t="s">
        <v>613</v>
      </c>
      <c r="L148" s="37">
        <v>2</v>
      </c>
      <c r="M148" s="37" t="s"/>
      <c r="N148" s="37" t="s">
        <v>614</v>
      </c>
      <c r="O148" s="37" t="s"/>
      <c r="P148" s="37" t="s"/>
      <c r="Q148" s="37" t="s"/>
      <c r="R148" s="37" t="s"/>
      <c r="S148" s="37" t="s"/>
      <c r="T148" s="37" t="s">
        <v>177</v>
      </c>
      <c r="U148" s="46" t="s">
        <v>42</v>
      </c>
      <c r="V148" s="40" t="s"/>
      <c r="W148" s="37" t="s"/>
      <c r="X148" s="38" t="s"/>
      <c r="Y148" s="38" t="s"/>
      <c r="Z148" s="38" t="s"/>
      <c r="AA148" s="37" t="s"/>
      <c r="AB148" s="37" t="s"/>
      <c r="AC148" s="37" t="s"/>
    </row>
    <row r="149" spans="1:29" ht="15" customHeight="true">
      <c r="A149" s="37" t="s">
        <v>47</v>
      </c>
      <c r="B149" s="37" t="s"/>
      <c r="C149" s="37" t="s">
        <v>582</v>
      </c>
      <c r="D149" s="38" t="s">
        <v>49</v>
      </c>
      <c r="E149" s="37" t="s">
        <v>42</v>
      </c>
      <c r="F149" s="37" t="s">
        <v>42</v>
      </c>
      <c r="G149" s="37" t="s">
        <v>42</v>
      </c>
      <c r="H149" s="37" t="s">
        <v>42</v>
      </c>
      <c r="I149" s="38" t="s">
        <v>628</v>
      </c>
      <c r="J149" s="37" t="s">
        <v>629</v>
      </c>
      <c r="K149" s="37" t="s">
        <v>613</v>
      </c>
      <c r="L149" s="37">
        <v>2</v>
      </c>
      <c r="M149" s="37" t="s"/>
      <c r="N149" s="37" t="s">
        <v>614</v>
      </c>
      <c r="O149" s="37" t="s"/>
      <c r="P149" s="37" t="s"/>
      <c r="Q149" s="37" t="s"/>
      <c r="R149" s="37" t="s"/>
      <c r="S149" s="37" t="s"/>
      <c r="T149" s="37" t="s">
        <v>177</v>
      </c>
      <c r="U149" s="46" t="s">
        <v>42</v>
      </c>
      <c r="V149" s="40" t="s"/>
      <c r="W149" s="37" t="s"/>
      <c r="X149" s="38" t="s"/>
      <c r="Y149" s="38" t="s"/>
      <c r="Z149" s="38" t="s"/>
      <c r="AA149" s="37" t="s"/>
      <c r="AB149" s="37" t="s"/>
      <c r="AC149" s="37" t="s"/>
    </row>
    <row r="150" spans="1:29" ht="15" customHeight="true">
      <c r="A150" s="37" t="s">
        <v>47</v>
      </c>
      <c r="B150" s="37" t="s"/>
      <c r="C150" s="37" t="s">
        <v>582</v>
      </c>
      <c r="D150" s="38" t="s">
        <v>49</v>
      </c>
      <c r="E150" s="37" t="s">
        <v>42</v>
      </c>
      <c r="F150" s="37" t="s">
        <v>42</v>
      </c>
      <c r="G150" s="37" t="s">
        <v>42</v>
      </c>
      <c r="H150" s="37" t="s">
        <v>42</v>
      </c>
      <c r="I150" s="38" t="s">
        <v>630</v>
      </c>
      <c r="J150" s="37" t="s">
        <v>631</v>
      </c>
      <c r="K150" s="37" t="s">
        <v>594</v>
      </c>
      <c r="L150" s="37">
        <v>2</v>
      </c>
      <c r="M150" s="37" t="s"/>
      <c r="N150" s="37" t="s">
        <v>595</v>
      </c>
      <c r="O150" s="37" t="s"/>
      <c r="P150" s="37" t="s"/>
      <c r="Q150" s="37" t="s"/>
      <c r="R150" s="37" t="s"/>
      <c r="S150" s="37" t="s"/>
      <c r="T150" s="37" t="s">
        <v>177</v>
      </c>
      <c r="U150" s="46" t="s">
        <v>42</v>
      </c>
      <c r="V150" s="40" t="s"/>
      <c r="W150" s="37" t="s"/>
      <c r="X150" s="38" t="s"/>
      <c r="Y150" s="38" t="s"/>
      <c r="Z150" s="38" t="s"/>
      <c r="AA150" s="37" t="s"/>
      <c r="AB150" s="37" t="s"/>
      <c r="AC150" s="37" t="s"/>
    </row>
    <row r="151" spans="1:29" ht="15" customHeight="true">
      <c r="A151" s="37" t="s">
        <v>47</v>
      </c>
      <c r="B151" s="37" t="s"/>
      <c r="C151" s="37" t="s">
        <v>582</v>
      </c>
      <c r="D151" s="38" t="s">
        <v>49</v>
      </c>
      <c r="E151" s="37" t="s">
        <v>42</v>
      </c>
      <c r="F151" s="37" t="s">
        <v>42</v>
      </c>
      <c r="G151" s="37" t="s">
        <v>42</v>
      </c>
      <c r="H151" s="37" t="s">
        <v>42</v>
      </c>
      <c r="I151" s="38" t="s">
        <v>632</v>
      </c>
      <c r="J151" s="37" t="s">
        <v>633</v>
      </c>
      <c r="K151" s="37" t="s">
        <v>594</v>
      </c>
      <c r="L151" s="37">
        <v>2</v>
      </c>
      <c r="M151" s="37" t="s"/>
      <c r="N151" s="37" t="s">
        <v>595</v>
      </c>
      <c r="O151" s="37" t="s"/>
      <c r="P151" s="37" t="s"/>
      <c r="Q151" s="37" t="s"/>
      <c r="R151" s="37" t="s"/>
      <c r="S151" s="37" t="s"/>
      <c r="T151" s="37" t="s">
        <v>177</v>
      </c>
      <c r="U151" s="46" t="s">
        <v>42</v>
      </c>
      <c r="V151" s="40" t="s"/>
      <c r="W151" s="37" t="s"/>
      <c r="X151" s="38" t="s"/>
      <c r="Y151" s="38" t="s"/>
      <c r="Z151" s="38" t="s"/>
      <c r="AA151" s="37" t="s"/>
      <c r="AB151" s="37" t="s"/>
      <c r="AC151" s="37" t="s"/>
    </row>
    <row r="152" spans="1:29" ht="15" customHeight="true">
      <c r="A152" s="37" t="s">
        <v>47</v>
      </c>
      <c r="B152" s="37" t="s"/>
      <c r="C152" s="37" t="s">
        <v>582</v>
      </c>
      <c r="D152" s="38" t="s">
        <v>49</v>
      </c>
      <c r="E152" s="37" t="s">
        <v>42</v>
      </c>
      <c r="F152" s="37" t="s">
        <v>42</v>
      </c>
      <c r="G152" s="37" t="s">
        <v>42</v>
      </c>
      <c r="H152" s="37" t="s">
        <v>42</v>
      </c>
      <c r="I152" s="38" t="s">
        <v>634</v>
      </c>
      <c r="J152" s="37" t="s">
        <v>635</v>
      </c>
      <c r="K152" s="37" t="s">
        <v>594</v>
      </c>
      <c r="L152" s="37">
        <v>2</v>
      </c>
      <c r="M152" s="37" t="s"/>
      <c r="N152" s="37" t="s">
        <v>595</v>
      </c>
      <c r="O152" s="37" t="s"/>
      <c r="P152" s="37" t="s"/>
      <c r="Q152" s="37" t="s"/>
      <c r="R152" s="37" t="s"/>
      <c r="S152" s="37" t="s"/>
      <c r="T152" s="37" t="s">
        <v>177</v>
      </c>
      <c r="U152" s="46" t="s">
        <v>42</v>
      </c>
      <c r="V152" s="40" t="s"/>
      <c r="W152" s="37" t="s"/>
      <c r="X152" s="38" t="s"/>
      <c r="Y152" s="38" t="s"/>
      <c r="Z152" s="38" t="s"/>
      <c r="AA152" s="37" t="s"/>
      <c r="AB152" s="37" t="s"/>
      <c r="AC152" s="37" t="s"/>
    </row>
    <row r="153" spans="1:29" ht="15" customHeight="true">
      <c r="A153" s="37" t="s">
        <v>47</v>
      </c>
      <c r="B153" s="37" t="s"/>
      <c r="C153" s="37" t="s">
        <v>582</v>
      </c>
      <c r="D153" s="38" t="s">
        <v>49</v>
      </c>
      <c r="E153" s="37" t="s">
        <v>42</v>
      </c>
      <c r="F153" s="37" t="s">
        <v>42</v>
      </c>
      <c r="G153" s="37" t="s">
        <v>42</v>
      </c>
      <c r="H153" s="37" t="s">
        <v>42</v>
      </c>
      <c r="I153" s="38" t="s">
        <v>636</v>
      </c>
      <c r="J153" s="37" t="s">
        <v>637</v>
      </c>
      <c r="K153" s="37" t="s">
        <v>594</v>
      </c>
      <c r="L153" s="37">
        <v>2</v>
      </c>
      <c r="M153" s="37" t="s"/>
      <c r="N153" s="37" t="s">
        <v>595</v>
      </c>
      <c r="O153" s="37" t="s"/>
      <c r="P153" s="37" t="s"/>
      <c r="Q153" s="37" t="s"/>
      <c r="R153" s="37" t="s"/>
      <c r="S153" s="37" t="s"/>
      <c r="T153" s="37" t="s">
        <v>177</v>
      </c>
      <c r="U153" s="46" t="s">
        <v>42</v>
      </c>
      <c r="V153" s="40" t="s"/>
      <c r="W153" s="37" t="s"/>
      <c r="X153" s="38" t="s"/>
      <c r="Y153" s="38" t="s"/>
      <c r="Z153" s="38" t="s"/>
      <c r="AA153" s="37" t="s"/>
      <c r="AB153" s="37" t="s"/>
      <c r="AC153" s="37" t="s"/>
    </row>
    <row r="154" spans="1:29" ht="15" customHeight="true">
      <c r="A154" s="37" t="s">
        <v>47</v>
      </c>
      <c r="B154" s="37" t="s"/>
      <c r="C154" s="37" t="s">
        <v>582</v>
      </c>
      <c r="D154" s="38" t="s">
        <v>49</v>
      </c>
      <c r="E154" s="37" t="s">
        <v>42</v>
      </c>
      <c r="F154" s="37" t="s">
        <v>42</v>
      </c>
      <c r="G154" s="37" t="s">
        <v>42</v>
      </c>
      <c r="H154" s="37" t="s">
        <v>42</v>
      </c>
      <c r="I154" s="38" t="s">
        <v>638</v>
      </c>
      <c r="J154" s="37" t="s">
        <v>639</v>
      </c>
      <c r="K154" s="37" t="s">
        <v>594</v>
      </c>
      <c r="L154" s="37">
        <v>2</v>
      </c>
      <c r="M154" s="37" t="s"/>
      <c r="N154" s="37" t="s">
        <v>595</v>
      </c>
      <c r="O154" s="37" t="s"/>
      <c r="P154" s="37" t="s"/>
      <c r="Q154" s="37" t="s"/>
      <c r="R154" s="37" t="s"/>
      <c r="S154" s="37" t="s"/>
      <c r="T154" s="37" t="s">
        <v>177</v>
      </c>
      <c r="U154" s="46" t="s">
        <v>42</v>
      </c>
      <c r="V154" s="40" t="s"/>
      <c r="W154" s="37" t="s"/>
      <c r="X154" s="38" t="s"/>
      <c r="Y154" s="38" t="s"/>
      <c r="Z154" s="38" t="s"/>
      <c r="AA154" s="37" t="s"/>
      <c r="AB154" s="37" t="s"/>
      <c r="AC154" s="37" t="s"/>
    </row>
    <row r="155" spans="1:29" ht="15" customHeight="true">
      <c r="A155" s="37" t="s">
        <v>47</v>
      </c>
      <c r="B155" s="37" t="s"/>
      <c r="C155" s="37" t="s">
        <v>582</v>
      </c>
      <c r="D155" s="38" t="s">
        <v>49</v>
      </c>
      <c r="E155" s="37" t="s">
        <v>42</v>
      </c>
      <c r="F155" s="37" t="s">
        <v>42</v>
      </c>
      <c r="G155" s="37" t="s">
        <v>42</v>
      </c>
      <c r="H155" s="37" t="s">
        <v>42</v>
      </c>
      <c r="I155" s="38" t="s">
        <v>640</v>
      </c>
      <c r="J155" s="37" t="s">
        <v>641</v>
      </c>
      <c r="K155" s="37" t="s">
        <v>594</v>
      </c>
      <c r="L155" s="37">
        <v>2</v>
      </c>
      <c r="M155" s="37" t="s"/>
      <c r="N155" s="37" t="s">
        <v>595</v>
      </c>
      <c r="O155" s="37" t="s"/>
      <c r="P155" s="37" t="s"/>
      <c r="Q155" s="37" t="s"/>
      <c r="R155" s="37" t="s"/>
      <c r="S155" s="37" t="s"/>
      <c r="T155" s="37" t="s">
        <v>177</v>
      </c>
      <c r="U155" s="46" t="s">
        <v>42</v>
      </c>
      <c r="V155" s="40" t="s"/>
      <c r="W155" s="37" t="s"/>
      <c r="X155" s="38" t="s"/>
      <c r="Y155" s="38" t="s"/>
      <c r="Z155" s="38" t="s"/>
      <c r="AA155" s="37" t="s"/>
      <c r="AB155" s="37" t="s"/>
      <c r="AC155" s="37" t="s"/>
    </row>
    <row r="156" spans="1:29" ht="15" customHeight="true">
      <c r="A156" s="37" t="s">
        <v>47</v>
      </c>
      <c r="B156" s="37" t="s"/>
      <c r="C156" s="37" t="s">
        <v>582</v>
      </c>
      <c r="D156" s="38" t="s">
        <v>49</v>
      </c>
      <c r="E156" s="37" t="s">
        <v>42</v>
      </c>
      <c r="F156" s="37" t="s">
        <v>42</v>
      </c>
      <c r="G156" s="37" t="s">
        <v>42</v>
      </c>
      <c r="H156" s="37" t="s">
        <v>42</v>
      </c>
      <c r="I156" s="38" t="s">
        <v>642</v>
      </c>
      <c r="J156" s="37" t="s">
        <v>643</v>
      </c>
      <c r="K156" s="37" t="s">
        <v>594</v>
      </c>
      <c r="L156" s="37">
        <v>2</v>
      </c>
      <c r="M156" s="37" t="s"/>
      <c r="N156" s="37" t="s">
        <v>595</v>
      </c>
      <c r="O156" s="37" t="s"/>
      <c r="P156" s="37" t="s"/>
      <c r="Q156" s="37" t="s"/>
      <c r="R156" s="37" t="s"/>
      <c r="S156" s="37" t="s"/>
      <c r="T156" s="37" t="s">
        <v>177</v>
      </c>
      <c r="U156" s="46" t="s">
        <v>42</v>
      </c>
      <c r="V156" s="40" t="s"/>
      <c r="W156" s="37" t="s"/>
      <c r="X156" s="38" t="s"/>
      <c r="Y156" s="38" t="s"/>
      <c r="Z156" s="38" t="s"/>
      <c r="AA156" s="37" t="s"/>
      <c r="AB156" s="37" t="s"/>
      <c r="AC156" s="37" t="s"/>
    </row>
    <row r="157" spans="1:29" ht="15" customHeight="true">
      <c r="A157" s="37" t="s">
        <v>47</v>
      </c>
      <c r="B157" s="37" t="s"/>
      <c r="C157" s="37" t="s">
        <v>582</v>
      </c>
      <c r="D157" s="38" t="s">
        <v>49</v>
      </c>
      <c r="E157" s="37" t="s">
        <v>42</v>
      </c>
      <c r="F157" s="37" t="s">
        <v>42</v>
      </c>
      <c r="G157" s="37" t="s">
        <v>42</v>
      </c>
      <c r="H157" s="37" t="s">
        <v>42</v>
      </c>
      <c r="I157" s="38" t="s">
        <v>644</v>
      </c>
      <c r="J157" s="37" t="s">
        <v>645</v>
      </c>
      <c r="K157" s="37" t="s">
        <v>594</v>
      </c>
      <c r="L157" s="37">
        <v>2</v>
      </c>
      <c r="M157" s="37" t="s"/>
      <c r="N157" s="37" t="s">
        <v>595</v>
      </c>
      <c r="O157" s="37" t="s"/>
      <c r="P157" s="37" t="s"/>
      <c r="Q157" s="37" t="s"/>
      <c r="R157" s="37" t="s"/>
      <c r="S157" s="37" t="s"/>
      <c r="T157" s="37" t="s">
        <v>177</v>
      </c>
      <c r="U157" s="46" t="s">
        <v>42</v>
      </c>
      <c r="V157" s="40" t="s"/>
      <c r="W157" s="37" t="s"/>
      <c r="X157" s="38" t="s"/>
      <c r="Y157" s="38" t="s"/>
      <c r="Z157" s="38" t="s"/>
      <c r="AA157" s="37" t="s"/>
      <c r="AB157" s="37" t="s"/>
      <c r="AC157" s="37" t="s"/>
    </row>
    <row r="158" spans="1:29" ht="15" customHeight="true">
      <c r="A158" s="37" t="s">
        <v>47</v>
      </c>
      <c r="B158" s="37" t="s"/>
      <c r="C158" s="37" t="s">
        <v>582</v>
      </c>
      <c r="D158" s="38" t="s">
        <v>49</v>
      </c>
      <c r="E158" s="37" t="s">
        <v>42</v>
      </c>
      <c r="F158" s="37" t="s">
        <v>42</v>
      </c>
      <c r="G158" s="37" t="s">
        <v>42</v>
      </c>
      <c r="H158" s="37" t="s">
        <v>42</v>
      </c>
      <c r="I158" s="38" t="s">
        <v>646</v>
      </c>
      <c r="J158" s="37" t="s">
        <v>647</v>
      </c>
      <c r="K158" s="37" t="s">
        <v>594</v>
      </c>
      <c r="L158" s="37">
        <v>2</v>
      </c>
      <c r="M158" s="37" t="s"/>
      <c r="N158" s="37" t="s">
        <v>595</v>
      </c>
      <c r="O158" s="37" t="s"/>
      <c r="P158" s="37" t="s"/>
      <c r="Q158" s="37" t="s"/>
      <c r="R158" s="37" t="s"/>
      <c r="S158" s="37" t="s"/>
      <c r="T158" s="37" t="s">
        <v>177</v>
      </c>
      <c r="U158" s="46" t="s">
        <v>42</v>
      </c>
      <c r="V158" s="40" t="s"/>
      <c r="W158" s="37" t="s"/>
      <c r="X158" s="38" t="s"/>
      <c r="Y158" s="38" t="s"/>
      <c r="Z158" s="38" t="s"/>
      <c r="AA158" s="37" t="s"/>
      <c r="AB158" s="37" t="s"/>
      <c r="AC158" s="37" t="s"/>
    </row>
    <row r="159" spans="1:29" ht="15" customHeight="true">
      <c r="A159" s="37" t="s">
        <v>47</v>
      </c>
      <c r="B159" s="37" t="s"/>
      <c r="C159" s="37" t="s">
        <v>582</v>
      </c>
      <c r="D159" s="38" t="s">
        <v>49</v>
      </c>
      <c r="E159" s="37" t="s">
        <v>42</v>
      </c>
      <c r="F159" s="37" t="s">
        <v>42</v>
      </c>
      <c r="G159" s="37" t="s">
        <v>42</v>
      </c>
      <c r="H159" s="37" t="s">
        <v>42</v>
      </c>
      <c r="I159" s="38" t="s">
        <v>648</v>
      </c>
      <c r="J159" s="37" t="s">
        <v>649</v>
      </c>
      <c r="K159" s="37" t="s">
        <v>594</v>
      </c>
      <c r="L159" s="37">
        <v>2</v>
      </c>
      <c r="M159" s="37" t="s"/>
      <c r="N159" s="37" t="s">
        <v>595</v>
      </c>
      <c r="O159" s="37" t="s"/>
      <c r="P159" s="37" t="s"/>
      <c r="Q159" s="37" t="s"/>
      <c r="R159" s="37" t="s"/>
      <c r="S159" s="37" t="s"/>
      <c r="T159" s="37" t="s">
        <v>177</v>
      </c>
      <c r="U159" s="46" t="s">
        <v>42</v>
      </c>
      <c r="V159" s="40" t="s"/>
      <c r="W159" s="37" t="s"/>
      <c r="X159" s="38" t="s"/>
      <c r="Y159" s="38" t="s"/>
      <c r="Z159" s="38" t="s"/>
      <c r="AA159" s="37" t="s"/>
      <c r="AB159" s="37" t="s"/>
      <c r="AC159" s="37" t="s"/>
    </row>
    <row r="160" spans="1:29" ht="15" customHeight="true">
      <c r="A160" s="37" t="s">
        <v>47</v>
      </c>
      <c r="B160" s="37" t="s"/>
      <c r="C160" s="37" t="s">
        <v>582</v>
      </c>
      <c r="D160" s="38" t="s">
        <v>49</v>
      </c>
      <c r="E160" s="37" t="s">
        <v>42</v>
      </c>
      <c r="F160" s="37" t="s">
        <v>42</v>
      </c>
      <c r="G160" s="37" t="s">
        <v>42</v>
      </c>
      <c r="H160" s="37" t="s">
        <v>42</v>
      </c>
      <c r="I160" s="38" t="s">
        <v>650</v>
      </c>
      <c r="J160" s="37" t="s">
        <v>651</v>
      </c>
      <c r="K160" s="37" t="s">
        <v>594</v>
      </c>
      <c r="L160" s="37">
        <v>2</v>
      </c>
      <c r="M160" s="37" t="s"/>
      <c r="N160" s="37" t="s">
        <v>595</v>
      </c>
      <c r="O160" s="37" t="s"/>
      <c r="P160" s="37" t="s"/>
      <c r="Q160" s="37" t="s"/>
      <c r="R160" s="37" t="s"/>
      <c r="S160" s="37" t="s"/>
      <c r="T160" s="37" t="s">
        <v>177</v>
      </c>
      <c r="U160" s="46" t="s">
        <v>42</v>
      </c>
      <c r="V160" s="40" t="s"/>
      <c r="W160" s="37" t="s"/>
      <c r="X160" s="38" t="s"/>
      <c r="Y160" s="38" t="s"/>
      <c r="Z160" s="38" t="s"/>
      <c r="AA160" s="37" t="s"/>
      <c r="AB160" s="37" t="s"/>
      <c r="AC160" s="37" t="s"/>
    </row>
    <row r="161" spans="1:29" ht="15" customHeight="true">
      <c r="A161" s="37" t="s">
        <v>47</v>
      </c>
      <c r="B161" s="37" t="s"/>
      <c r="C161" s="37" t="s">
        <v>582</v>
      </c>
      <c r="D161" s="38" t="s">
        <v>49</v>
      </c>
      <c r="E161" s="37" t="s">
        <v>42</v>
      </c>
      <c r="F161" s="37" t="s">
        <v>42</v>
      </c>
      <c r="G161" s="37" t="s">
        <v>42</v>
      </c>
      <c r="H161" s="37" t="s">
        <v>42</v>
      </c>
      <c r="I161" s="38" t="s">
        <v>652</v>
      </c>
      <c r="J161" s="37" t="s">
        <v>653</v>
      </c>
      <c r="K161" s="37" t="s">
        <v>594</v>
      </c>
      <c r="L161" s="37">
        <v>2</v>
      </c>
      <c r="M161" s="37" t="s"/>
      <c r="N161" s="37" t="s">
        <v>595</v>
      </c>
      <c r="O161" s="37" t="s"/>
      <c r="P161" s="37" t="s"/>
      <c r="Q161" s="37" t="s"/>
      <c r="R161" s="37" t="s"/>
      <c r="S161" s="37" t="s"/>
      <c r="T161" s="37" t="s">
        <v>177</v>
      </c>
      <c r="U161" s="46" t="s">
        <v>42</v>
      </c>
      <c r="V161" s="40" t="s"/>
      <c r="W161" s="37" t="s"/>
      <c r="X161" s="38" t="s"/>
      <c r="Y161" s="38" t="s"/>
      <c r="Z161" s="38" t="s"/>
      <c r="AA161" s="37" t="s"/>
      <c r="AB161" s="37" t="s"/>
      <c r="AC161" s="37" t="s"/>
    </row>
    <row r="162" spans="1:29" ht="15" customHeight="true">
      <c r="A162" s="37" t="s">
        <v>47</v>
      </c>
      <c r="B162" s="37" t="s"/>
      <c r="C162" s="37" t="s">
        <v>582</v>
      </c>
      <c r="D162" s="38" t="s">
        <v>49</v>
      </c>
      <c r="E162" s="37" t="s">
        <v>42</v>
      </c>
      <c r="F162" s="37" t="s">
        <v>42</v>
      </c>
      <c r="G162" s="37" t="s">
        <v>42</v>
      </c>
      <c r="H162" s="37" t="s">
        <v>42</v>
      </c>
      <c r="I162" s="38" t="s">
        <v>654</v>
      </c>
      <c r="J162" s="37" t="s">
        <v>655</v>
      </c>
      <c r="K162" s="37" t="s">
        <v>594</v>
      </c>
      <c r="L162" s="37">
        <v>2</v>
      </c>
      <c r="M162" s="37" t="s"/>
      <c r="N162" s="37" t="s">
        <v>595</v>
      </c>
      <c r="O162" s="37" t="s"/>
      <c r="P162" s="37" t="s"/>
      <c r="Q162" s="37" t="s"/>
      <c r="R162" s="37" t="s"/>
      <c r="S162" s="37" t="s"/>
      <c r="T162" s="37" t="s">
        <v>177</v>
      </c>
      <c r="U162" s="46" t="s">
        <v>42</v>
      </c>
      <c r="V162" s="40" t="s"/>
      <c r="W162" s="37" t="s"/>
      <c r="X162" s="38" t="s"/>
      <c r="Y162" s="38" t="s"/>
      <c r="Z162" s="38" t="s"/>
      <c r="AA162" s="37" t="s"/>
      <c r="AB162" s="37" t="s"/>
      <c r="AC162" s="37" t="s"/>
    </row>
    <row r="163" spans="1:29" ht="15" customHeight="true">
      <c r="A163" s="37" t="s">
        <v>47</v>
      </c>
      <c r="B163" s="37" t="s"/>
      <c r="C163" s="37" t="s">
        <v>582</v>
      </c>
      <c r="D163" s="38" t="s">
        <v>49</v>
      </c>
      <c r="E163" s="37" t="s">
        <v>42</v>
      </c>
      <c r="F163" s="37" t="s">
        <v>42</v>
      </c>
      <c r="G163" s="37" t="s">
        <v>42</v>
      </c>
      <c r="H163" s="37" t="s">
        <v>42</v>
      </c>
      <c r="I163" s="38" t="s">
        <v>656</v>
      </c>
      <c r="J163" s="37" t="s">
        <v>657</v>
      </c>
      <c r="K163" s="37" t="s">
        <v>594</v>
      </c>
      <c r="L163" s="37">
        <v>2</v>
      </c>
      <c r="M163" s="37" t="s"/>
      <c r="N163" s="37" t="s">
        <v>595</v>
      </c>
      <c r="O163" s="37" t="s"/>
      <c r="P163" s="37" t="s"/>
      <c r="Q163" s="37" t="s"/>
      <c r="R163" s="37" t="s"/>
      <c r="S163" s="37" t="s"/>
      <c r="T163" s="37" t="s">
        <v>177</v>
      </c>
      <c r="U163" s="46" t="s">
        <v>42</v>
      </c>
      <c r="V163" s="40" t="s"/>
      <c r="W163" s="37" t="s"/>
      <c r="X163" s="38" t="s"/>
      <c r="Y163" s="38" t="s"/>
      <c r="Z163" s="38" t="s"/>
      <c r="AA163" s="37" t="s"/>
      <c r="AB163" s="37" t="s"/>
      <c r="AC163" s="37" t="s"/>
    </row>
    <row r="164" spans="1:29" ht="15" customHeight="true">
      <c r="A164" s="37" t="s">
        <v>47</v>
      </c>
      <c r="B164" s="37" t="s"/>
      <c r="C164" s="37" t="s">
        <v>582</v>
      </c>
      <c r="D164" s="38" t="s">
        <v>49</v>
      </c>
      <c r="E164" s="37" t="s">
        <v>42</v>
      </c>
      <c r="F164" s="37" t="s">
        <v>42</v>
      </c>
      <c r="G164" s="37" t="s">
        <v>42</v>
      </c>
      <c r="H164" s="37" t="s">
        <v>42</v>
      </c>
      <c r="I164" s="38" t="s">
        <v>658</v>
      </c>
      <c r="J164" s="37" t="s">
        <v>659</v>
      </c>
      <c r="K164" s="37" t="s">
        <v>594</v>
      </c>
      <c r="L164" s="37">
        <v>2</v>
      </c>
      <c r="M164" s="37" t="s"/>
      <c r="N164" s="37" t="s">
        <v>595</v>
      </c>
      <c r="O164" s="37" t="s"/>
      <c r="P164" s="37" t="s"/>
      <c r="Q164" s="37" t="s"/>
      <c r="R164" s="37" t="s"/>
      <c r="S164" s="37" t="s"/>
      <c r="T164" s="37" t="s">
        <v>177</v>
      </c>
      <c r="U164" s="46" t="s">
        <v>42</v>
      </c>
      <c r="V164" s="40" t="s"/>
      <c r="W164" s="37" t="s"/>
      <c r="X164" s="38" t="s"/>
      <c r="Y164" s="38" t="s"/>
      <c r="Z164" s="38" t="s"/>
      <c r="AA164" s="37" t="s"/>
      <c r="AB164" s="37" t="s"/>
      <c r="AC164" s="37" t="s"/>
    </row>
    <row r="165" spans="1:29" ht="15" customHeight="true">
      <c r="A165" s="37" t="s">
        <v>47</v>
      </c>
      <c r="B165" s="37" t="s"/>
      <c r="C165" s="37" t="s">
        <v>582</v>
      </c>
      <c r="D165" s="38" t="s">
        <v>49</v>
      </c>
      <c r="E165" s="37" t="s">
        <v>42</v>
      </c>
      <c r="F165" s="37" t="s">
        <v>42</v>
      </c>
      <c r="G165" s="37" t="s">
        <v>42</v>
      </c>
      <c r="H165" s="37" t="s">
        <v>42</v>
      </c>
      <c r="I165" s="38" t="s">
        <v>660</v>
      </c>
      <c r="J165" s="37" t="s">
        <v>661</v>
      </c>
      <c r="K165" s="37" t="s">
        <v>594</v>
      </c>
      <c r="L165" s="37">
        <v>2</v>
      </c>
      <c r="M165" s="37" t="s"/>
      <c r="N165" s="37" t="s">
        <v>595</v>
      </c>
      <c r="O165" s="37" t="s"/>
      <c r="P165" s="37" t="s"/>
      <c r="Q165" s="37" t="s"/>
      <c r="R165" s="37" t="s"/>
      <c r="S165" s="37" t="s"/>
      <c r="T165" s="37" t="s">
        <v>177</v>
      </c>
      <c r="U165" s="46" t="s">
        <v>42</v>
      </c>
      <c r="V165" s="40" t="s"/>
      <c r="W165" s="37" t="s"/>
      <c r="X165" s="38" t="s"/>
      <c r="Y165" s="38" t="s"/>
      <c r="Z165" s="38" t="s"/>
      <c r="AA165" s="37" t="s"/>
      <c r="AB165" s="37" t="s"/>
      <c r="AC165" s="37" t="s"/>
    </row>
    <row r="166" spans="1:29" ht="15" customHeight="true">
      <c r="A166" s="37" t="s">
        <v>47</v>
      </c>
      <c r="B166" s="37" t="s"/>
      <c r="C166" s="37" t="s">
        <v>582</v>
      </c>
      <c r="D166" s="38" t="s">
        <v>49</v>
      </c>
      <c r="E166" s="37" t="s">
        <v>42</v>
      </c>
      <c r="F166" s="37" t="s">
        <v>42</v>
      </c>
      <c r="G166" s="37" t="s">
        <v>42</v>
      </c>
      <c r="H166" s="37" t="s">
        <v>42</v>
      </c>
      <c r="I166" s="38" t="s">
        <v>662</v>
      </c>
      <c r="J166" s="37" t="s">
        <v>663</v>
      </c>
      <c r="K166" s="37" t="s">
        <v>594</v>
      </c>
      <c r="L166" s="37">
        <v>2</v>
      </c>
      <c r="M166" s="37" t="s"/>
      <c r="N166" s="37" t="s">
        <v>595</v>
      </c>
      <c r="O166" s="37" t="s"/>
      <c r="P166" s="37" t="s"/>
      <c r="Q166" s="37" t="s"/>
      <c r="R166" s="37" t="s"/>
      <c r="S166" s="37" t="s"/>
      <c r="T166" s="37" t="s">
        <v>177</v>
      </c>
      <c r="U166" s="46" t="s">
        <v>42</v>
      </c>
      <c r="V166" s="40" t="s"/>
      <c r="W166" s="37" t="s"/>
      <c r="X166" s="38" t="s"/>
      <c r="Y166" s="38" t="s"/>
      <c r="Z166" s="38" t="s"/>
      <c r="AA166" s="37" t="s"/>
      <c r="AB166" s="37" t="s"/>
      <c r="AC166" s="37" t="s"/>
    </row>
    <row r="167" spans="1:29" ht="15" customHeight="true">
      <c r="A167" s="37" t="s">
        <v>47</v>
      </c>
      <c r="B167" s="37" t="s"/>
      <c r="C167" s="37" t="s">
        <v>582</v>
      </c>
      <c r="D167" s="38" t="s">
        <v>49</v>
      </c>
      <c r="E167" s="37" t="s">
        <v>42</v>
      </c>
      <c r="F167" s="37" t="s">
        <v>42</v>
      </c>
      <c r="G167" s="37" t="s">
        <v>42</v>
      </c>
      <c r="H167" s="37" t="s">
        <v>42</v>
      </c>
      <c r="I167" s="53" t="s">
        <v>664</v>
      </c>
      <c r="J167" s="50" t="s">
        <v>665</v>
      </c>
      <c r="K167" s="37" t="s">
        <v>594</v>
      </c>
      <c r="L167" s="37">
        <v>2</v>
      </c>
      <c r="M167" s="37" t="s"/>
      <c r="N167" s="37" t="s">
        <v>595</v>
      </c>
      <c r="O167" s="37" t="s"/>
      <c r="P167" s="37" t="s"/>
      <c r="Q167" s="37" t="s"/>
      <c r="R167" s="37" t="s"/>
      <c r="S167" s="37" t="s"/>
      <c r="T167" s="37" t="s">
        <v>177</v>
      </c>
      <c r="U167" s="46" t="s">
        <v>42</v>
      </c>
      <c r="V167" s="46" t="s"/>
      <c r="W167" s="37" t="s"/>
      <c r="X167" s="38" t="s"/>
      <c r="Y167" s="38" t="s"/>
      <c r="Z167" s="38" t="s"/>
      <c r="AA167" s="37" t="s"/>
      <c r="AB167" s="37" t="s"/>
      <c r="AC167" s="37" t="s"/>
    </row>
    <row r="168" spans="1:29" ht="15" customHeight="true">
      <c r="A168" s="37" t="s">
        <v>47</v>
      </c>
      <c r="B168" s="37" t="s"/>
      <c r="C168" s="37" t="s">
        <v>582</v>
      </c>
      <c r="D168" s="38" t="s">
        <v>49</v>
      </c>
      <c r="E168" s="37" t="s">
        <v>42</v>
      </c>
      <c r="F168" s="37" t="s">
        <v>42</v>
      </c>
      <c r="G168" s="37" t="s">
        <v>42</v>
      </c>
      <c r="H168" s="37" t="s">
        <v>42</v>
      </c>
      <c r="I168" s="53" t="s">
        <v>666</v>
      </c>
      <c r="J168" s="50" t="s">
        <v>667</v>
      </c>
      <c r="K168" s="37" t="s">
        <v>594</v>
      </c>
      <c r="L168" s="37">
        <v>2</v>
      </c>
      <c r="M168" s="37" t="s"/>
      <c r="N168" s="37" t="s">
        <v>595</v>
      </c>
      <c r="O168" s="37" t="s"/>
      <c r="P168" s="37" t="s"/>
      <c r="Q168" s="37" t="s"/>
      <c r="R168" s="37" t="s"/>
      <c r="S168" s="37" t="s"/>
      <c r="T168" s="37" t="s">
        <v>177</v>
      </c>
      <c r="U168" s="46" t="s">
        <v>42</v>
      </c>
      <c r="V168" s="46" t="s"/>
      <c r="W168" s="37" t="s"/>
      <c r="X168" s="38" t="s"/>
      <c r="Y168" s="38" t="s"/>
      <c r="Z168" s="38" t="s"/>
      <c r="AA168" s="37" t="s"/>
      <c r="AB168" s="37" t="s"/>
      <c r="AC168" s="37" t="s"/>
    </row>
    <row r="169" spans="1:29" ht="15" customHeight="true">
      <c r="A169" s="37" t="s">
        <v>47</v>
      </c>
      <c r="B169" s="37" t="s"/>
      <c r="C169" s="37" t="s">
        <v>582</v>
      </c>
      <c r="D169" s="38" t="s">
        <v>49</v>
      </c>
      <c r="E169" s="37" t="s">
        <v>42</v>
      </c>
      <c r="F169" s="37" t="s">
        <v>42</v>
      </c>
      <c r="G169" s="37" t="s">
        <v>42</v>
      </c>
      <c r="H169" s="37" t="s">
        <v>42</v>
      </c>
      <c r="I169" s="53" t="s">
        <v>668</v>
      </c>
      <c r="J169" s="50" t="s">
        <v>669</v>
      </c>
      <c r="K169" s="37" t="s">
        <v>594</v>
      </c>
      <c r="L169" s="37">
        <v>2</v>
      </c>
      <c r="M169" s="37" t="s"/>
      <c r="N169" s="37" t="s">
        <v>595</v>
      </c>
      <c r="O169" s="37" t="s"/>
      <c r="P169" s="37" t="s"/>
      <c r="Q169" s="37" t="s"/>
      <c r="R169" s="37" t="s"/>
      <c r="S169" s="37" t="s"/>
      <c r="T169" s="37" t="s">
        <v>177</v>
      </c>
      <c r="U169" s="46" t="s">
        <v>42</v>
      </c>
      <c r="V169" s="46" t="s"/>
      <c r="W169" s="37" t="s"/>
      <c r="X169" s="38" t="s"/>
      <c r="Y169" s="38" t="s"/>
      <c r="Z169" s="38" t="s"/>
      <c r="AA169" s="37" t="s"/>
      <c r="AB169" s="37" t="s"/>
      <c r="AC169" s="37" t="s"/>
    </row>
    <row r="170" spans="1:29" ht="15" customHeight="true">
      <c r="A170" s="37" t="s">
        <v>47</v>
      </c>
      <c r="B170" s="37" t="s"/>
      <c r="C170" s="37" t="s">
        <v>582</v>
      </c>
      <c r="D170" s="38" t="s">
        <v>49</v>
      </c>
      <c r="E170" s="37" t="s">
        <v>42</v>
      </c>
      <c r="F170" s="37" t="s">
        <v>42</v>
      </c>
      <c r="G170" s="37" t="s">
        <v>42</v>
      </c>
      <c r="H170" s="37" t="s">
        <v>42</v>
      </c>
      <c r="I170" s="53" t="s">
        <v>670</v>
      </c>
      <c r="J170" s="50" t="s">
        <v>671</v>
      </c>
      <c r="K170" s="37" t="s">
        <v>594</v>
      </c>
      <c r="L170" s="37">
        <v>2</v>
      </c>
      <c r="M170" s="37" t="s"/>
      <c r="N170" s="37" t="s">
        <v>595</v>
      </c>
      <c r="O170" s="37" t="s"/>
      <c r="P170" s="37" t="s"/>
      <c r="Q170" s="37" t="s"/>
      <c r="R170" s="37" t="s"/>
      <c r="S170" s="37" t="s"/>
      <c r="T170" s="37" t="s">
        <v>177</v>
      </c>
      <c r="U170" s="46" t="s">
        <v>42</v>
      </c>
      <c r="V170" s="46" t="s"/>
      <c r="W170" s="37" t="s"/>
      <c r="X170" s="38" t="s"/>
      <c r="Y170" s="38" t="s"/>
      <c r="Z170" s="38" t="s"/>
      <c r="AA170" s="37" t="s"/>
      <c r="AB170" s="37" t="s"/>
      <c r="AC170" s="37" t="s"/>
    </row>
    <row r="171" spans="1:29" ht="15" customHeight="true">
      <c r="A171" s="37" t="s">
        <v>47</v>
      </c>
      <c r="B171" s="37" t="s"/>
      <c r="C171" s="37" t="s">
        <v>582</v>
      </c>
      <c r="D171" s="38" t="s">
        <v>49</v>
      </c>
      <c r="E171" s="37" t="s">
        <v>42</v>
      </c>
      <c r="F171" s="37" t="s">
        <v>42</v>
      </c>
      <c r="G171" s="37" t="s">
        <v>42</v>
      </c>
      <c r="H171" s="37" t="s">
        <v>42</v>
      </c>
      <c r="I171" s="53" t="s">
        <v>672</v>
      </c>
      <c r="J171" s="50" t="s">
        <v>673</v>
      </c>
      <c r="K171" s="37" t="s">
        <v>594</v>
      </c>
      <c r="L171" s="37">
        <v>2</v>
      </c>
      <c r="M171" s="37" t="s"/>
      <c r="N171" s="37" t="s">
        <v>595</v>
      </c>
      <c r="O171" s="37" t="s"/>
      <c r="P171" s="37" t="s"/>
      <c r="Q171" s="37" t="s"/>
      <c r="R171" s="37" t="s"/>
      <c r="S171" s="37" t="s"/>
      <c r="T171" s="37" t="s">
        <v>177</v>
      </c>
      <c r="U171" s="46" t="s">
        <v>42</v>
      </c>
      <c r="V171" s="46" t="s"/>
      <c r="W171" s="37" t="s"/>
      <c r="X171" s="38" t="s"/>
      <c r="Y171" s="38" t="s"/>
      <c r="Z171" s="38" t="s"/>
      <c r="AA171" s="37" t="s"/>
      <c r="AB171" s="37" t="s"/>
      <c r="AC171" s="37" t="s"/>
    </row>
    <row r="172" spans="1:29" ht="15" customHeight="true">
      <c r="A172" s="37" t="s">
        <v>47</v>
      </c>
      <c r="B172" s="37" t="s"/>
      <c r="C172" s="37" t="s">
        <v>582</v>
      </c>
      <c r="D172" s="38" t="s">
        <v>49</v>
      </c>
      <c r="E172" s="37" t="s">
        <v>42</v>
      </c>
      <c r="F172" s="37" t="s">
        <v>42</v>
      </c>
      <c r="G172" s="37" t="s">
        <v>42</v>
      </c>
      <c r="H172" s="37" t="s">
        <v>42</v>
      </c>
      <c r="I172" s="53" t="s">
        <v>674</v>
      </c>
      <c r="J172" s="50" t="s">
        <v>675</v>
      </c>
      <c r="K172" s="37" t="s">
        <v>594</v>
      </c>
      <c r="L172" s="37">
        <v>2</v>
      </c>
      <c r="M172" s="37" t="s"/>
      <c r="N172" s="37" t="s">
        <v>595</v>
      </c>
      <c r="O172" s="37" t="s"/>
      <c r="P172" s="37" t="s"/>
      <c r="Q172" s="37" t="s"/>
      <c r="R172" s="37" t="s"/>
      <c r="S172" s="37" t="s"/>
      <c r="T172" s="37" t="s">
        <v>177</v>
      </c>
      <c r="U172" s="46" t="s">
        <v>42</v>
      </c>
      <c r="V172" s="46" t="s"/>
      <c r="W172" s="37" t="s"/>
      <c r="X172" s="38" t="s"/>
      <c r="Y172" s="38" t="s"/>
      <c r="Z172" s="38" t="s"/>
      <c r="AA172" s="37" t="s"/>
      <c r="AB172" s="37" t="s"/>
      <c r="AC172" s="37" t="s"/>
    </row>
    <row r="173" spans="1:29" ht="15" customHeight="true">
      <c r="A173" s="37" t="s">
        <v>47</v>
      </c>
      <c r="B173" s="37" t="s"/>
      <c r="C173" s="37" t="s">
        <v>582</v>
      </c>
      <c r="D173" s="38" t="s">
        <v>49</v>
      </c>
      <c r="E173" s="37" t="s">
        <v>42</v>
      </c>
      <c r="F173" s="37" t="s">
        <v>42</v>
      </c>
      <c r="G173" s="37" t="s">
        <v>42</v>
      </c>
      <c r="H173" s="37" t="s">
        <v>42</v>
      </c>
      <c r="I173" s="53" t="s">
        <v>676</v>
      </c>
      <c r="J173" s="50" t="s">
        <v>677</v>
      </c>
      <c r="K173" s="37" t="s">
        <v>594</v>
      </c>
      <c r="L173" s="37">
        <v>2</v>
      </c>
      <c r="M173" s="37" t="s"/>
      <c r="N173" s="37" t="s">
        <v>595</v>
      </c>
      <c r="O173" s="37" t="s"/>
      <c r="P173" s="37" t="s"/>
      <c r="Q173" s="37" t="s"/>
      <c r="R173" s="37" t="s"/>
      <c r="S173" s="37" t="s"/>
      <c r="T173" s="37" t="s">
        <v>177</v>
      </c>
      <c r="U173" s="46" t="s">
        <v>42</v>
      </c>
      <c r="V173" s="46" t="s"/>
      <c r="W173" s="37" t="s"/>
      <c r="X173" s="38" t="s"/>
      <c r="Y173" s="38" t="s"/>
      <c r="Z173" s="38" t="s"/>
      <c r="AA173" s="37" t="s"/>
      <c r="AB173" s="37" t="s"/>
      <c r="AC173" s="37" t="s"/>
    </row>
    <row r="174" spans="1:29" ht="15" customHeight="true">
      <c r="A174" s="37" t="s">
        <v>47</v>
      </c>
      <c r="B174" s="37" t="s"/>
      <c r="C174" s="37" t="s">
        <v>582</v>
      </c>
      <c r="D174" s="38" t="s">
        <v>49</v>
      </c>
      <c r="E174" s="37" t="s">
        <v>42</v>
      </c>
      <c r="F174" s="37" t="s">
        <v>42</v>
      </c>
      <c r="G174" s="37" t="s">
        <v>42</v>
      </c>
      <c r="H174" s="37" t="s">
        <v>42</v>
      </c>
      <c r="I174" s="53" t="s">
        <v>678</v>
      </c>
      <c r="J174" s="50" t="s">
        <v>679</v>
      </c>
      <c r="K174" s="37" t="s">
        <v>594</v>
      </c>
      <c r="L174" s="37">
        <v>2</v>
      </c>
      <c r="M174" s="37" t="s"/>
      <c r="N174" s="37" t="s">
        <v>595</v>
      </c>
      <c r="O174" s="37" t="s"/>
      <c r="P174" s="37" t="s"/>
      <c r="Q174" s="37" t="s"/>
      <c r="R174" s="37" t="s"/>
      <c r="S174" s="37" t="s"/>
      <c r="T174" s="37" t="s">
        <v>177</v>
      </c>
      <c r="U174" s="46" t="s">
        <v>42</v>
      </c>
      <c r="V174" s="46" t="s"/>
      <c r="W174" s="37" t="s"/>
      <c r="X174" s="38" t="s"/>
      <c r="Y174" s="38" t="s"/>
      <c r="Z174" s="38" t="s"/>
      <c r="AA174" s="37" t="s"/>
      <c r="AB174" s="37" t="s"/>
      <c r="AC174" s="37" t="s"/>
    </row>
    <row r="175" spans="1:29" ht="15" customHeight="true">
      <c r="A175" s="37" t="s">
        <v>47</v>
      </c>
      <c r="B175" s="37" t="s"/>
      <c r="C175" s="37" t="s">
        <v>582</v>
      </c>
      <c r="D175" s="38" t="s">
        <v>49</v>
      </c>
      <c r="E175" s="37" t="s">
        <v>42</v>
      </c>
      <c r="F175" s="37" t="s">
        <v>42</v>
      </c>
      <c r="G175" s="37" t="s">
        <v>42</v>
      </c>
      <c r="H175" s="37" t="s">
        <v>42</v>
      </c>
      <c r="I175" s="53" t="s">
        <v>680</v>
      </c>
      <c r="J175" s="50" t="s">
        <v>681</v>
      </c>
      <c r="K175" s="37" t="s">
        <v>594</v>
      </c>
      <c r="L175" s="37">
        <v>2</v>
      </c>
      <c r="M175" s="37" t="s"/>
      <c r="N175" s="37" t="s">
        <v>595</v>
      </c>
      <c r="O175" s="37" t="s"/>
      <c r="P175" s="37" t="s"/>
      <c r="Q175" s="37" t="s"/>
      <c r="R175" s="37" t="s"/>
      <c r="S175" s="37" t="s"/>
      <c r="T175" s="37" t="s">
        <v>177</v>
      </c>
      <c r="U175" s="46" t="s">
        <v>42</v>
      </c>
      <c r="V175" s="46" t="s"/>
      <c r="W175" s="37" t="s"/>
      <c r="X175" s="38" t="s"/>
      <c r="Y175" s="38" t="s"/>
      <c r="Z175" s="38" t="s"/>
      <c r="AA175" s="37" t="s"/>
      <c r="AB175" s="37" t="s"/>
      <c r="AC175" s="37" t="s"/>
    </row>
    <row r="176" spans="1:29" ht="15" customHeight="true">
      <c r="A176" s="37" t="s">
        <v>47</v>
      </c>
      <c r="B176" s="37" t="s"/>
      <c r="C176" s="37" t="s">
        <v>582</v>
      </c>
      <c r="D176" s="38" t="s">
        <v>49</v>
      </c>
      <c r="E176" s="37" t="s">
        <v>42</v>
      </c>
      <c r="F176" s="37" t="s">
        <v>42</v>
      </c>
      <c r="G176" s="37" t="s">
        <v>42</v>
      </c>
      <c r="H176" s="37" t="s">
        <v>42</v>
      </c>
      <c r="I176" s="53" t="s">
        <v>682</v>
      </c>
      <c r="J176" s="50" t="s">
        <v>683</v>
      </c>
      <c r="K176" s="37" t="s">
        <v>594</v>
      </c>
      <c r="L176" s="37">
        <v>2</v>
      </c>
      <c r="M176" s="37" t="s"/>
      <c r="N176" s="37" t="s">
        <v>595</v>
      </c>
      <c r="O176" s="37" t="s"/>
      <c r="P176" s="37" t="s"/>
      <c r="Q176" s="37" t="s"/>
      <c r="R176" s="37" t="s"/>
      <c r="S176" s="37" t="s"/>
      <c r="T176" s="37" t="s">
        <v>177</v>
      </c>
      <c r="U176" s="46" t="s">
        <v>42</v>
      </c>
      <c r="V176" s="46" t="s"/>
      <c r="W176" s="37" t="s"/>
      <c r="X176" s="38" t="s"/>
      <c r="Y176" s="38" t="s"/>
      <c r="Z176" s="38" t="s"/>
      <c r="AA176" s="37" t="s"/>
      <c r="AB176" s="37" t="s"/>
      <c r="AC176" s="37" t="s"/>
    </row>
    <row r="177" spans="1:29" ht="15" customHeight="true">
      <c r="A177" s="37" t="s">
        <v>47</v>
      </c>
      <c r="B177" s="37" t="s"/>
      <c r="C177" s="37" t="s">
        <v>582</v>
      </c>
      <c r="D177" s="38" t="s">
        <v>49</v>
      </c>
      <c r="E177" s="37" t="s">
        <v>42</v>
      </c>
      <c r="F177" s="37" t="s">
        <v>42</v>
      </c>
      <c r="G177" s="37" t="s">
        <v>42</v>
      </c>
      <c r="H177" s="37" t="s">
        <v>42</v>
      </c>
      <c r="I177" s="53" t="s">
        <v>684</v>
      </c>
      <c r="J177" s="50" t="s">
        <v>685</v>
      </c>
      <c r="K177" s="37" t="s">
        <v>594</v>
      </c>
      <c r="L177" s="37">
        <v>2</v>
      </c>
      <c r="M177" s="37" t="s"/>
      <c r="N177" s="37" t="s">
        <v>595</v>
      </c>
      <c r="O177" s="37" t="s"/>
      <c r="P177" s="37" t="s"/>
      <c r="Q177" s="37" t="s"/>
      <c r="R177" s="37" t="s"/>
      <c r="S177" s="37" t="s"/>
      <c r="T177" s="37" t="s">
        <v>177</v>
      </c>
      <c r="U177" s="46" t="s">
        <v>42</v>
      </c>
      <c r="V177" s="46" t="s"/>
      <c r="W177" s="37" t="s"/>
      <c r="X177" s="38" t="s"/>
      <c r="Y177" s="38" t="s"/>
      <c r="Z177" s="38" t="s"/>
      <c r="AA177" s="37" t="s"/>
      <c r="AB177" s="37" t="s"/>
      <c r="AC177" s="37" t="s"/>
    </row>
    <row r="178" spans="1:29" ht="15" customHeight="true">
      <c r="A178" s="37" t="s">
        <v>47</v>
      </c>
      <c r="B178" s="37" t="s"/>
      <c r="C178" s="37" t="s">
        <v>582</v>
      </c>
      <c r="D178" s="38" t="s">
        <v>49</v>
      </c>
      <c r="E178" s="37" t="s">
        <v>42</v>
      </c>
      <c r="F178" s="37" t="s">
        <v>42</v>
      </c>
      <c r="G178" s="37" t="s">
        <v>42</v>
      </c>
      <c r="H178" s="37" t="s">
        <v>42</v>
      </c>
      <c r="I178" s="53" t="s">
        <v>686</v>
      </c>
      <c r="J178" s="50" t="s">
        <v>687</v>
      </c>
      <c r="K178" s="37" t="s">
        <v>594</v>
      </c>
      <c r="L178" s="37">
        <v>2</v>
      </c>
      <c r="M178" s="37" t="s"/>
      <c r="N178" s="37" t="s">
        <v>595</v>
      </c>
      <c r="O178" s="37" t="s"/>
      <c r="P178" s="37" t="s"/>
      <c r="Q178" s="37" t="s"/>
      <c r="R178" s="37" t="s"/>
      <c r="S178" s="37" t="s"/>
      <c r="T178" s="37" t="s">
        <v>177</v>
      </c>
      <c r="U178" s="46" t="s">
        <v>42</v>
      </c>
      <c r="V178" s="46" t="s"/>
      <c r="W178" s="37" t="s"/>
      <c r="X178" s="38" t="s"/>
      <c r="Y178" s="38" t="s"/>
      <c r="Z178" s="38" t="s"/>
      <c r="AA178" s="37" t="s"/>
      <c r="AB178" s="37" t="s"/>
      <c r="AC178" s="37" t="s"/>
    </row>
    <row r="179" spans="1:29" ht="15" customHeight="true">
      <c r="A179" s="37" t="s">
        <v>47</v>
      </c>
      <c r="B179" s="37" t="s"/>
      <c r="C179" s="37" t="s">
        <v>582</v>
      </c>
      <c r="D179" s="38" t="s">
        <v>688</v>
      </c>
      <c r="E179" s="37" t="s">
        <v>42</v>
      </c>
      <c r="F179" s="37" t="s">
        <v>42</v>
      </c>
      <c r="G179" s="37" t="s">
        <v>42</v>
      </c>
      <c r="H179" s="37" t="s">
        <v>18</v>
      </c>
      <c r="I179" s="38" t="s">
        <v>689</v>
      </c>
      <c r="J179" s="74" t="s">
        <v>690</v>
      </c>
      <c r="K179" s="37" t="s">
        <v>195</v>
      </c>
      <c r="L179" s="37">
        <v>2</v>
      </c>
      <c r="M179" s="37" t="s"/>
      <c r="N179" s="37" t="s">
        <v>175</v>
      </c>
      <c r="O179" s="37" t="s"/>
      <c r="P179" s="37" t="s"/>
      <c r="Q179" s="37" t="s"/>
      <c r="R179" s="37" t="s"/>
      <c r="S179" s="37" t="s">
        <v>270</v>
      </c>
      <c r="T179" s="37" t="s">
        <v>177</v>
      </c>
      <c r="U179" s="46" t="s">
        <v>18</v>
      </c>
      <c r="V179" s="40" t="s"/>
      <c r="W179" s="37" t="s"/>
      <c r="X179" s="38" t="s"/>
      <c r="Y179" s="38" t="s"/>
      <c r="Z179" s="38" t="s"/>
      <c r="AA179" s="37" t="s"/>
      <c r="AB179" s="37" t="s"/>
      <c r="AC179" s="37" t="s"/>
    </row>
    <row r="180" spans="1:29" ht="15" customHeight="true">
      <c r="A180" s="37" t="s">
        <v>47</v>
      </c>
      <c r="B180" s="37" t="s"/>
      <c r="C180" s="37" t="s">
        <v>582</v>
      </c>
      <c r="D180" s="38" t="s">
        <v>688</v>
      </c>
      <c r="E180" s="37" t="s">
        <v>42</v>
      </c>
      <c r="F180" s="37" t="s">
        <v>42</v>
      </c>
      <c r="G180" s="37" t="s">
        <v>42</v>
      </c>
      <c r="H180" s="37" t="s">
        <v>42</v>
      </c>
      <c r="I180" s="38" t="s">
        <v>691</v>
      </c>
      <c r="J180" s="74" t="s">
        <v>692</v>
      </c>
      <c r="K180" s="37" t="s">
        <v>613</v>
      </c>
      <c r="L180" s="37">
        <v>2</v>
      </c>
      <c r="M180" s="37" t="s"/>
      <c r="N180" s="37" t="s">
        <v>614</v>
      </c>
      <c r="O180" s="37" t="s"/>
      <c r="P180" s="37" t="s"/>
      <c r="Q180" s="37" t="s"/>
      <c r="R180" s="37" t="s"/>
      <c r="S180" s="37" t="s"/>
      <c r="T180" s="37" t="s">
        <v>177</v>
      </c>
      <c r="U180" s="46" t="s">
        <v>42</v>
      </c>
      <c r="V180" s="40" t="s"/>
      <c r="W180" s="37" t="s"/>
      <c r="X180" s="38" t="s"/>
      <c r="Y180" s="38" t="s"/>
      <c r="Z180" s="38" t="s"/>
      <c r="AA180" s="37" t="s"/>
      <c r="AB180" s="37" t="s"/>
      <c r="AC180" s="37" t="s"/>
    </row>
    <row r="181" spans="1:29" ht="15" customHeight="true">
      <c r="A181" s="37" t="s">
        <v>47</v>
      </c>
      <c r="B181" s="37" t="s"/>
      <c r="C181" s="37" t="s">
        <v>582</v>
      </c>
      <c r="D181" s="38" t="s">
        <v>688</v>
      </c>
      <c r="E181" s="37" t="s">
        <v>42</v>
      </c>
      <c r="F181" s="37" t="s">
        <v>42</v>
      </c>
      <c r="G181" s="37" t="s">
        <v>42</v>
      </c>
      <c r="H181" s="37" t="s">
        <v>42</v>
      </c>
      <c r="I181" s="38" t="s">
        <v>693</v>
      </c>
      <c r="J181" s="74" t="s">
        <v>694</v>
      </c>
      <c r="K181" s="37" t="s">
        <v>613</v>
      </c>
      <c r="L181" s="37">
        <v>2</v>
      </c>
      <c r="M181" s="37" t="s"/>
      <c r="N181" s="37" t="s">
        <v>614</v>
      </c>
      <c r="O181" s="37" t="s"/>
      <c r="P181" s="37" t="s"/>
      <c r="Q181" s="37" t="s"/>
      <c r="R181" s="37" t="s"/>
      <c r="S181" s="37" t="s"/>
      <c r="T181" s="37" t="s">
        <v>177</v>
      </c>
      <c r="U181" s="46" t="s">
        <v>42</v>
      </c>
      <c r="V181" s="40" t="s"/>
      <c r="W181" s="37" t="s"/>
      <c r="X181" s="38" t="s"/>
      <c r="Y181" s="38" t="s"/>
      <c r="Z181" s="38" t="s"/>
      <c r="AA181" s="37" t="s"/>
      <c r="AB181" s="37" t="s"/>
      <c r="AC181" s="37" t="s"/>
    </row>
    <row r="182" spans="1:29" ht="15" customHeight="true">
      <c r="A182" s="37" t="s">
        <v>47</v>
      </c>
      <c r="B182" s="37" t="s"/>
      <c r="C182" s="37" t="s">
        <v>582</v>
      </c>
      <c r="D182" s="38" t="s">
        <v>688</v>
      </c>
      <c r="E182" s="37" t="s">
        <v>42</v>
      </c>
      <c r="F182" s="37" t="s">
        <v>42</v>
      </c>
      <c r="G182" s="37" t="s">
        <v>42</v>
      </c>
      <c r="H182" s="37" t="s">
        <v>42</v>
      </c>
      <c r="I182" s="38" t="s">
        <v>695</v>
      </c>
      <c r="J182" s="74" t="s">
        <v>696</v>
      </c>
      <c r="K182" s="95" t="s">
        <v>618</v>
      </c>
      <c r="L182" s="37">
        <v>2</v>
      </c>
      <c r="M182" s="37" t="s"/>
      <c r="N182" s="37" t="s">
        <v>619</v>
      </c>
      <c r="O182" s="37" t="s"/>
      <c r="P182" s="37" t="s"/>
      <c r="Q182" s="37" t="s"/>
      <c r="R182" s="37" t="s"/>
      <c r="S182" s="37" t="s"/>
      <c r="T182" s="37" t="s">
        <v>177</v>
      </c>
      <c r="U182" s="46" t="s">
        <v>42</v>
      </c>
      <c r="V182" s="40" t="s"/>
      <c r="W182" s="37" t="s"/>
      <c r="X182" s="38" t="s"/>
      <c r="Y182" s="38" t="s"/>
      <c r="Z182" s="38" t="s"/>
      <c r="AA182" s="37" t="s"/>
      <c r="AB182" s="37" t="s"/>
      <c r="AC182" s="37" t="s"/>
    </row>
    <row r="183" spans="1:29" ht="15" customHeight="true">
      <c r="A183" s="37" t="s">
        <v>47</v>
      </c>
      <c r="B183" s="37" t="s"/>
      <c r="C183" s="37" t="s">
        <v>582</v>
      </c>
      <c r="D183" s="38" t="s">
        <v>688</v>
      </c>
      <c r="E183" s="37" t="s">
        <v>42</v>
      </c>
      <c r="F183" s="37" t="s">
        <v>42</v>
      </c>
      <c r="G183" s="37" t="s">
        <v>42</v>
      </c>
      <c r="H183" s="37" t="s">
        <v>42</v>
      </c>
      <c r="I183" s="38" t="s">
        <v>697</v>
      </c>
      <c r="J183" s="74" t="s">
        <v>698</v>
      </c>
      <c r="K183" s="37" t="s">
        <v>594</v>
      </c>
      <c r="L183" s="37">
        <v>2</v>
      </c>
      <c r="M183" s="37" t="s"/>
      <c r="N183" s="37" t="s">
        <v>595</v>
      </c>
      <c r="O183" s="37" t="s"/>
      <c r="P183" s="37" t="s"/>
      <c r="Q183" s="37" t="s"/>
      <c r="R183" s="37" t="s"/>
      <c r="S183" s="37" t="s"/>
      <c r="T183" s="37" t="s">
        <v>177</v>
      </c>
      <c r="U183" s="46" t="s">
        <v>42</v>
      </c>
      <c r="V183" s="40" t="s"/>
      <c r="W183" s="37" t="s"/>
      <c r="X183" s="38" t="s"/>
      <c r="Y183" s="38" t="s"/>
      <c r="Z183" s="38" t="s"/>
      <c r="AA183" s="37" t="s"/>
      <c r="AB183" s="37" t="s"/>
      <c r="AC183" s="37" t="s"/>
    </row>
    <row r="184" spans="1:29" ht="15" customHeight="true">
      <c r="A184" s="37" t="s">
        <v>47</v>
      </c>
      <c r="B184" s="37" t="s"/>
      <c r="C184" s="37" t="s">
        <v>582</v>
      </c>
      <c r="D184" s="38" t="s">
        <v>688</v>
      </c>
      <c r="E184" s="37" t="s">
        <v>42</v>
      </c>
      <c r="F184" s="37" t="s">
        <v>42</v>
      </c>
      <c r="G184" s="37" t="s">
        <v>42</v>
      </c>
      <c r="H184" s="37" t="s">
        <v>42</v>
      </c>
      <c r="I184" s="38" t="s">
        <v>699</v>
      </c>
      <c r="J184" s="74" t="s">
        <v>700</v>
      </c>
      <c r="K184" s="37" t="s">
        <v>594</v>
      </c>
      <c r="L184" s="37">
        <v>2</v>
      </c>
      <c r="M184" s="37" t="s"/>
      <c r="N184" s="37" t="s">
        <v>595</v>
      </c>
      <c r="O184" s="37" t="s"/>
      <c r="P184" s="37" t="s"/>
      <c r="Q184" s="37" t="s"/>
      <c r="R184" s="37" t="s"/>
      <c r="S184" s="37" t="s"/>
      <c r="T184" s="37" t="s">
        <v>177</v>
      </c>
      <c r="U184" s="46" t="s">
        <v>42</v>
      </c>
      <c r="V184" s="40" t="s"/>
      <c r="W184" s="37" t="s"/>
      <c r="X184" s="38" t="s"/>
      <c r="Y184" s="38" t="s"/>
      <c r="Z184" s="38" t="s"/>
      <c r="AA184" s="37" t="s"/>
      <c r="AB184" s="37" t="s"/>
      <c r="AC184" s="37" t="s"/>
    </row>
    <row r="185" spans="1:29" ht="15" customHeight="true">
      <c r="A185" s="37" t="s">
        <v>47</v>
      </c>
      <c r="B185" s="37" t="s"/>
      <c r="C185" s="37" t="s">
        <v>582</v>
      </c>
      <c r="D185" s="38" t="s">
        <v>688</v>
      </c>
      <c r="E185" s="37" t="s">
        <v>42</v>
      </c>
      <c r="F185" s="37" t="s">
        <v>42</v>
      </c>
      <c r="G185" s="37" t="s">
        <v>42</v>
      </c>
      <c r="H185" s="37" t="s">
        <v>42</v>
      </c>
      <c r="I185" s="38" t="s">
        <v>701</v>
      </c>
      <c r="J185" s="74" t="s">
        <v>702</v>
      </c>
      <c r="K185" s="37" t="s">
        <v>594</v>
      </c>
      <c r="L185" s="37">
        <v>2</v>
      </c>
      <c r="M185" s="37" t="s"/>
      <c r="N185" s="37" t="s">
        <v>595</v>
      </c>
      <c r="O185" s="37" t="s"/>
      <c r="P185" s="37" t="s"/>
      <c r="Q185" s="37" t="s"/>
      <c r="R185" s="37" t="s"/>
      <c r="S185" s="37" t="s"/>
      <c r="T185" s="37" t="s">
        <v>177</v>
      </c>
      <c r="U185" s="46" t="s">
        <v>42</v>
      </c>
      <c r="V185" s="40" t="s"/>
      <c r="W185" s="37" t="s"/>
      <c r="X185" s="38" t="s"/>
      <c r="Y185" s="38" t="s"/>
      <c r="Z185" s="38" t="s"/>
      <c r="AA185" s="37" t="s"/>
      <c r="AB185" s="37" t="s"/>
      <c r="AC185" s="37" t="s"/>
    </row>
    <row r="186" spans="1:29" ht="15" customHeight="true">
      <c r="A186" s="37" t="s">
        <v>47</v>
      </c>
      <c r="B186" s="37" t="s"/>
      <c r="C186" s="37" t="s">
        <v>582</v>
      </c>
      <c r="D186" s="38" t="s">
        <v>688</v>
      </c>
      <c r="E186" s="37" t="s">
        <v>42</v>
      </c>
      <c r="F186" s="37" t="s">
        <v>42</v>
      </c>
      <c r="G186" s="37" t="s">
        <v>42</v>
      </c>
      <c r="H186" s="37" t="s">
        <v>42</v>
      </c>
      <c r="I186" s="38" t="s">
        <v>703</v>
      </c>
      <c r="J186" s="74" t="s">
        <v>704</v>
      </c>
      <c r="K186" s="37" t="s">
        <v>594</v>
      </c>
      <c r="L186" s="37">
        <v>2</v>
      </c>
      <c r="M186" s="37" t="s"/>
      <c r="N186" s="37" t="s">
        <v>595</v>
      </c>
      <c r="O186" s="37" t="s"/>
      <c r="P186" s="37" t="s"/>
      <c r="Q186" s="37" t="s"/>
      <c r="R186" s="37" t="s"/>
      <c r="S186" s="37" t="s"/>
      <c r="T186" s="37" t="s">
        <v>177</v>
      </c>
      <c r="U186" s="46" t="s">
        <v>42</v>
      </c>
      <c r="V186" s="40" t="s"/>
      <c r="W186" s="37" t="s"/>
      <c r="X186" s="38" t="s"/>
      <c r="Y186" s="38" t="s"/>
      <c r="Z186" s="38" t="s"/>
      <c r="AA186" s="37" t="s"/>
      <c r="AB186" s="37" t="s"/>
      <c r="AC186" s="37" t="s"/>
    </row>
    <row r="187" spans="1:29" ht="15" customHeight="true">
      <c r="A187" s="37" t="s">
        <v>47</v>
      </c>
      <c r="B187" s="37" t="s"/>
      <c r="C187" s="37" t="s">
        <v>582</v>
      </c>
      <c r="D187" s="38" t="s">
        <v>688</v>
      </c>
      <c r="E187" s="37" t="s">
        <v>42</v>
      </c>
      <c r="F187" s="37" t="s">
        <v>42</v>
      </c>
      <c r="G187" s="37" t="s">
        <v>42</v>
      </c>
      <c r="H187" s="37" t="s">
        <v>42</v>
      </c>
      <c r="I187" s="38" t="s">
        <v>705</v>
      </c>
      <c r="J187" s="74" t="s">
        <v>706</v>
      </c>
      <c r="K187" s="37" t="s">
        <v>594</v>
      </c>
      <c r="L187" s="37">
        <v>2</v>
      </c>
      <c r="M187" s="37" t="s"/>
      <c r="N187" s="37" t="s">
        <v>595</v>
      </c>
      <c r="O187" s="37" t="s"/>
      <c r="P187" s="37" t="s"/>
      <c r="Q187" s="37" t="s"/>
      <c r="R187" s="37" t="s"/>
      <c r="S187" s="37" t="s"/>
      <c r="T187" s="37" t="s">
        <v>177</v>
      </c>
      <c r="U187" s="46" t="s">
        <v>42</v>
      </c>
      <c r="V187" s="40" t="s"/>
      <c r="W187" s="37" t="s"/>
      <c r="X187" s="38" t="s"/>
      <c r="Y187" s="38" t="s"/>
      <c r="Z187" s="38" t="s"/>
      <c r="AA187" s="37" t="s"/>
      <c r="AB187" s="37" t="s"/>
      <c r="AC187" s="37" t="s"/>
    </row>
    <row r="188" spans="1:29" ht="15" customHeight="true">
      <c r="A188" s="37" t="s">
        <v>47</v>
      </c>
      <c r="B188" s="37" t="s"/>
      <c r="C188" s="37" t="s">
        <v>582</v>
      </c>
      <c r="D188" s="38" t="s">
        <v>688</v>
      </c>
      <c r="E188" s="37" t="s">
        <v>42</v>
      </c>
      <c r="F188" s="37" t="s">
        <v>42</v>
      </c>
      <c r="G188" s="37" t="s">
        <v>42</v>
      </c>
      <c r="H188" s="37" t="s">
        <v>42</v>
      </c>
      <c r="I188" s="38" t="s">
        <v>707</v>
      </c>
      <c r="J188" s="74" t="s">
        <v>708</v>
      </c>
      <c r="K188" s="37" t="s">
        <v>594</v>
      </c>
      <c r="L188" s="37">
        <v>2</v>
      </c>
      <c r="M188" s="37" t="s"/>
      <c r="N188" s="37" t="s">
        <v>595</v>
      </c>
      <c r="O188" s="37" t="s"/>
      <c r="P188" s="37" t="s"/>
      <c r="Q188" s="37" t="s"/>
      <c r="R188" s="37" t="s"/>
      <c r="S188" s="37" t="s"/>
      <c r="T188" s="37" t="s">
        <v>177</v>
      </c>
      <c r="U188" s="46" t="s">
        <v>42</v>
      </c>
      <c r="V188" s="40" t="s"/>
      <c r="W188" s="37" t="s"/>
      <c r="X188" s="38" t="s"/>
      <c r="Y188" s="38" t="s"/>
      <c r="Z188" s="38" t="s"/>
      <c r="AA188" s="37" t="s"/>
      <c r="AB188" s="37" t="s"/>
      <c r="AC188" s="37" t="s"/>
    </row>
    <row r="189" spans="1:29" ht="15" customHeight="true">
      <c r="A189" s="37" t="s">
        <v>47</v>
      </c>
      <c r="B189" s="37" t="s"/>
      <c r="C189" s="37" t="s">
        <v>582</v>
      </c>
      <c r="D189" s="38" t="s">
        <v>709</v>
      </c>
      <c r="E189" s="37" t="s">
        <v>42</v>
      </c>
      <c r="F189" s="37" t="s">
        <v>42</v>
      </c>
      <c r="G189" s="37" t="s">
        <v>42</v>
      </c>
      <c r="H189" s="37" t="s">
        <v>18</v>
      </c>
      <c r="I189" s="38" t="s">
        <v>710</v>
      </c>
      <c r="J189" s="74" t="s">
        <v>711</v>
      </c>
      <c r="K189" s="37" t="s">
        <v>195</v>
      </c>
      <c r="L189" s="37">
        <v>2</v>
      </c>
      <c r="M189" s="37" t="s"/>
      <c r="N189" s="37" t="s">
        <v>175</v>
      </c>
      <c r="O189" s="37" t="s"/>
      <c r="P189" s="37" t="s"/>
      <c r="Q189" s="37" t="s"/>
      <c r="R189" s="37" t="s"/>
      <c r="S189" s="37" t="s">
        <v>276</v>
      </c>
      <c r="T189" s="37" t="s">
        <v>177</v>
      </c>
      <c r="U189" s="46" t="s">
        <v>42</v>
      </c>
      <c r="V189" s="40" t="s"/>
      <c r="W189" s="37" t="s"/>
      <c r="X189" s="38" t="s"/>
      <c r="Y189" s="38" t="s"/>
      <c r="Z189" s="38" t="s"/>
      <c r="AA189" s="37" t="s"/>
      <c r="AB189" s="37" t="s"/>
      <c r="AC189" s="37" t="s"/>
    </row>
    <row r="190" spans="1:29" ht="15" customHeight="true">
      <c r="A190" s="37" t="s">
        <v>47</v>
      </c>
      <c r="B190" s="37" t="s"/>
      <c r="C190" s="37" t="s">
        <v>582</v>
      </c>
      <c r="D190" s="38" t="s">
        <v>709</v>
      </c>
      <c r="E190" s="37" t="s">
        <v>42</v>
      </c>
      <c r="F190" s="37" t="s">
        <v>42</v>
      </c>
      <c r="G190" s="37" t="s">
        <v>42</v>
      </c>
      <c r="H190" s="37" t="s">
        <v>42</v>
      </c>
      <c r="I190" s="38" t="s">
        <v>712</v>
      </c>
      <c r="J190" s="74" t="s">
        <v>713</v>
      </c>
      <c r="K190" s="37" t="s">
        <v>714</v>
      </c>
      <c r="L190" s="37">
        <v>2</v>
      </c>
      <c r="M190" s="37" t="s"/>
      <c r="N190" s="37" t="s">
        <v>134</v>
      </c>
      <c r="O190" s="37" t="s"/>
      <c r="P190" s="37" t="s"/>
      <c r="Q190" s="37" t="s"/>
      <c r="R190" s="37" t="s"/>
      <c r="S190" s="37" t="s"/>
      <c r="T190" s="37" t="s">
        <v>177</v>
      </c>
      <c r="U190" s="46" t="s">
        <v>42</v>
      </c>
      <c r="V190" s="40" t="s"/>
      <c r="W190" s="37" t="s"/>
      <c r="X190" s="38" t="s"/>
      <c r="Y190" s="38" t="s"/>
      <c r="Z190" s="38" t="s"/>
      <c r="AA190" s="37" t="s"/>
      <c r="AB190" s="37" t="s"/>
      <c r="AC190" s="37" t="s"/>
    </row>
    <row r="191" spans="1:29" ht="15" customHeight="true">
      <c r="A191" s="37" t="s">
        <v>47</v>
      </c>
      <c r="B191" s="37" t="s"/>
      <c r="C191" s="37" t="s">
        <v>582</v>
      </c>
      <c r="D191" s="38" t="s">
        <v>709</v>
      </c>
      <c r="E191" s="37" t="s">
        <v>42</v>
      </c>
      <c r="F191" s="37" t="s">
        <v>42</v>
      </c>
      <c r="G191" s="37" t="s">
        <v>42</v>
      </c>
      <c r="H191" s="37" t="s">
        <v>42</v>
      </c>
      <c r="I191" s="38" t="s">
        <v>715</v>
      </c>
      <c r="J191" s="74" t="s">
        <v>716</v>
      </c>
      <c r="K191" s="37" t="s">
        <v>714</v>
      </c>
      <c r="L191" s="37">
        <v>2</v>
      </c>
      <c r="M191" s="37" t="s"/>
      <c r="N191" s="37" t="s">
        <v>134</v>
      </c>
      <c r="O191" s="37" t="s"/>
      <c r="P191" s="37" t="s"/>
      <c r="Q191" s="37" t="s"/>
      <c r="R191" s="37" t="s"/>
      <c r="S191" s="37" t="s"/>
      <c r="T191" s="37" t="s">
        <v>177</v>
      </c>
      <c r="U191" s="46" t="s">
        <v>42</v>
      </c>
      <c r="V191" s="40" t="s"/>
      <c r="W191" s="37" t="s"/>
      <c r="X191" s="38" t="s"/>
      <c r="Y191" s="38" t="s"/>
      <c r="Z191" s="38" t="s"/>
      <c r="AA191" s="37" t="s"/>
      <c r="AB191" s="37" t="s"/>
      <c r="AC191" s="37" t="s"/>
    </row>
    <row r="192" spans="1:29" ht="15" customHeight="true">
      <c r="A192" s="37" t="s">
        <v>47</v>
      </c>
      <c r="B192" s="37" t="s"/>
      <c r="C192" s="37" t="s">
        <v>582</v>
      </c>
      <c r="D192" s="38" t="s">
        <v>709</v>
      </c>
      <c r="E192" s="37" t="s">
        <v>42</v>
      </c>
      <c r="F192" s="37" t="s">
        <v>42</v>
      </c>
      <c r="G192" s="37" t="s">
        <v>42</v>
      </c>
      <c r="H192" s="37" t="s">
        <v>42</v>
      </c>
      <c r="I192" s="38" t="s">
        <v>717</v>
      </c>
      <c r="J192" s="74" t="s">
        <v>718</v>
      </c>
      <c r="K192" s="37" t="s">
        <v>714</v>
      </c>
      <c r="L192" s="37">
        <v>2</v>
      </c>
      <c r="M192" s="37" t="s"/>
      <c r="N192" s="37" t="s">
        <v>134</v>
      </c>
      <c r="O192" s="37" t="s"/>
      <c r="P192" s="37" t="s"/>
      <c r="Q192" s="37" t="s"/>
      <c r="R192" s="37" t="s"/>
      <c r="S192" s="37" t="s"/>
      <c r="T192" s="37" t="s">
        <v>177</v>
      </c>
      <c r="U192" s="46" t="s">
        <v>42</v>
      </c>
      <c r="V192" s="40" t="s"/>
      <c r="W192" s="37" t="s"/>
      <c r="X192" s="38" t="s"/>
      <c r="Y192" s="38" t="s"/>
      <c r="Z192" s="38" t="s"/>
      <c r="AA192" s="37" t="s"/>
      <c r="AB192" s="37" t="s"/>
      <c r="AC192" s="37" t="s"/>
    </row>
    <row r="193" spans="1:29" ht="15" customHeight="true">
      <c r="A193" s="37" t="s">
        <v>47</v>
      </c>
      <c r="B193" s="37" t="s"/>
      <c r="C193" s="37" t="s">
        <v>582</v>
      </c>
      <c r="D193" s="38" t="s">
        <v>709</v>
      </c>
      <c r="E193" s="37" t="s">
        <v>42</v>
      </c>
      <c r="F193" s="37" t="s">
        <v>42</v>
      </c>
      <c r="G193" s="37" t="s">
        <v>42</v>
      </c>
      <c r="H193" s="37" t="s">
        <v>42</v>
      </c>
      <c r="I193" s="38" t="s">
        <v>719</v>
      </c>
      <c r="J193" s="74" t="s">
        <v>720</v>
      </c>
      <c r="K193" s="37" t="s">
        <v>714</v>
      </c>
      <c r="L193" s="37">
        <v>2</v>
      </c>
      <c r="M193" s="37" t="s"/>
      <c r="N193" s="37" t="s">
        <v>134</v>
      </c>
      <c r="O193" s="37" t="s"/>
      <c r="P193" s="37" t="s"/>
      <c r="Q193" s="37" t="s"/>
      <c r="R193" s="37" t="s"/>
      <c r="S193" s="37" t="s"/>
      <c r="T193" s="37" t="s">
        <v>177</v>
      </c>
      <c r="U193" s="46" t="s">
        <v>42</v>
      </c>
      <c r="V193" s="40" t="s"/>
      <c r="W193" s="37" t="s"/>
      <c r="X193" s="38" t="s"/>
      <c r="Y193" s="38" t="s"/>
      <c r="Z193" s="38" t="s"/>
      <c r="AA193" s="37" t="s"/>
      <c r="AB193" s="37" t="s"/>
      <c r="AC193" s="37" t="s"/>
    </row>
    <row r="194" spans="1:29" ht="15" customHeight="true">
      <c r="A194" s="37" t="s">
        <v>47</v>
      </c>
      <c r="B194" s="37" t="s"/>
      <c r="C194" s="37" t="s">
        <v>582</v>
      </c>
      <c r="D194" s="38" t="s">
        <v>709</v>
      </c>
      <c r="E194" s="37" t="s">
        <v>42</v>
      </c>
      <c r="F194" s="37" t="s">
        <v>42</v>
      </c>
      <c r="G194" s="37" t="s">
        <v>42</v>
      </c>
      <c r="H194" s="37" t="s">
        <v>42</v>
      </c>
      <c r="I194" s="38" t="s">
        <v>691</v>
      </c>
      <c r="J194" s="74" t="s">
        <v>721</v>
      </c>
      <c r="K194" s="37" t="s">
        <v>613</v>
      </c>
      <c r="L194" s="37">
        <v>2</v>
      </c>
      <c r="M194" s="37" t="s"/>
      <c r="N194" s="37" t="s">
        <v>614</v>
      </c>
      <c r="O194" s="37" t="s"/>
      <c r="P194" s="37" t="s"/>
      <c r="Q194" s="37" t="s"/>
      <c r="R194" s="37" t="s"/>
      <c r="S194" s="37" t="s"/>
      <c r="T194" s="37" t="s">
        <v>177</v>
      </c>
      <c r="U194" s="46" t="s">
        <v>42</v>
      </c>
      <c r="V194" s="40" t="s"/>
      <c r="W194" s="37" t="s"/>
      <c r="X194" s="38" t="s"/>
      <c r="Y194" s="38" t="s"/>
      <c r="Z194" s="38" t="s"/>
      <c r="AA194" s="37" t="s"/>
      <c r="AB194" s="37" t="s"/>
      <c r="AC194" s="37" t="s"/>
    </row>
    <row r="195" spans="1:29" ht="15" customHeight="true">
      <c r="A195" s="37" t="s">
        <v>47</v>
      </c>
      <c r="B195" s="37" t="s"/>
      <c r="C195" s="37" t="s">
        <v>582</v>
      </c>
      <c r="D195" s="38" t="s">
        <v>709</v>
      </c>
      <c r="E195" s="37" t="s">
        <v>42</v>
      </c>
      <c r="F195" s="37" t="s">
        <v>42</v>
      </c>
      <c r="G195" s="37" t="s">
        <v>42</v>
      </c>
      <c r="H195" s="37" t="s">
        <v>42</v>
      </c>
      <c r="I195" s="38" t="s">
        <v>693</v>
      </c>
      <c r="J195" s="74" t="s">
        <v>722</v>
      </c>
      <c r="K195" s="37" t="s">
        <v>613</v>
      </c>
      <c r="L195" s="37">
        <v>2</v>
      </c>
      <c r="M195" s="37" t="s"/>
      <c r="N195" s="37" t="s">
        <v>614</v>
      </c>
      <c r="O195" s="37" t="s"/>
      <c r="P195" s="37" t="s"/>
      <c r="Q195" s="37" t="s"/>
      <c r="R195" s="37" t="s"/>
      <c r="S195" s="37" t="s"/>
      <c r="T195" s="37" t="s">
        <v>177</v>
      </c>
      <c r="U195" s="46" t="s">
        <v>42</v>
      </c>
      <c r="V195" s="40" t="s"/>
      <c r="W195" s="37" t="s"/>
      <c r="X195" s="38" t="s"/>
      <c r="Y195" s="38" t="s"/>
      <c r="Z195" s="38" t="s"/>
      <c r="AA195" s="37" t="s"/>
      <c r="AB195" s="37" t="s"/>
      <c r="AC195" s="37" t="s"/>
    </row>
    <row r="196" spans="1:29" ht="15" customHeight="true">
      <c r="A196" s="37" t="s">
        <v>47</v>
      </c>
      <c r="B196" s="37" t="s"/>
      <c r="C196" s="37" t="s">
        <v>582</v>
      </c>
      <c r="D196" s="38" t="s">
        <v>709</v>
      </c>
      <c r="E196" s="37" t="s">
        <v>42</v>
      </c>
      <c r="F196" s="37" t="s">
        <v>42</v>
      </c>
      <c r="G196" s="37" t="s">
        <v>42</v>
      </c>
      <c r="H196" s="37" t="s">
        <v>42</v>
      </c>
      <c r="I196" s="38" t="s">
        <v>723</v>
      </c>
      <c r="J196" s="74" t="s">
        <v>724</v>
      </c>
      <c r="K196" s="95" t="s">
        <v>618</v>
      </c>
      <c r="L196" s="37">
        <v>2</v>
      </c>
      <c r="M196" s="37" t="s"/>
      <c r="N196" s="37" t="s">
        <v>725</v>
      </c>
      <c r="O196" s="37" t="s"/>
      <c r="P196" s="37" t="s"/>
      <c r="Q196" s="37" t="s"/>
      <c r="R196" s="37" t="s"/>
      <c r="S196" s="37" t="s"/>
      <c r="T196" s="37" t="s">
        <v>177</v>
      </c>
      <c r="U196" s="46" t="s">
        <v>42</v>
      </c>
      <c r="V196" s="40" t="s"/>
      <c r="W196" s="37" t="s"/>
      <c r="X196" s="38" t="s"/>
      <c r="Y196" s="38" t="s"/>
      <c r="Z196" s="38" t="s"/>
      <c r="AA196" s="37" t="s"/>
      <c r="AB196" s="37" t="s"/>
      <c r="AC196" s="37" t="s"/>
    </row>
    <row r="197" spans="1:29" ht="15" customHeight="true">
      <c r="A197" s="37" t="s">
        <v>47</v>
      </c>
      <c r="B197" s="37" t="s"/>
      <c r="C197" s="37" t="s">
        <v>582</v>
      </c>
      <c r="D197" s="38" t="s">
        <v>709</v>
      </c>
      <c r="E197" s="37" t="s">
        <v>42</v>
      </c>
      <c r="F197" s="37" t="s">
        <v>42</v>
      </c>
      <c r="G197" s="37" t="s">
        <v>42</v>
      </c>
      <c r="H197" s="37" t="s">
        <v>42</v>
      </c>
      <c r="I197" s="38" t="s">
        <v>695</v>
      </c>
      <c r="J197" s="74" t="s">
        <v>726</v>
      </c>
      <c r="K197" s="95" t="s">
        <v>727</v>
      </c>
      <c r="L197" s="37">
        <v>2</v>
      </c>
      <c r="M197" s="37" t="s"/>
      <c r="N197" s="37" t="s">
        <v>619</v>
      </c>
      <c r="O197" s="37" t="s"/>
      <c r="P197" s="37" t="s"/>
      <c r="Q197" s="37" t="s"/>
      <c r="R197" s="37" t="s"/>
      <c r="S197" s="37" t="s"/>
      <c r="T197" s="37" t="s">
        <v>177</v>
      </c>
      <c r="U197" s="46" t="s">
        <v>42</v>
      </c>
      <c r="V197" s="40" t="s"/>
      <c r="W197" s="37" t="s"/>
      <c r="X197" s="38" t="s"/>
      <c r="Y197" s="38" t="s"/>
      <c r="Z197" s="38" t="s"/>
      <c r="AA197" s="37" t="s"/>
      <c r="AB197" s="37" t="s"/>
      <c r="AC197" s="37" t="s"/>
    </row>
    <row r="198" spans="1:29" ht="15" customHeight="true">
      <c r="A198" s="37" t="s">
        <v>47</v>
      </c>
      <c r="B198" s="37" t="s"/>
      <c r="C198" s="37" t="s">
        <v>582</v>
      </c>
      <c r="D198" s="38" t="s">
        <v>709</v>
      </c>
      <c r="E198" s="37" t="s">
        <v>42</v>
      </c>
      <c r="F198" s="37" t="s">
        <v>42</v>
      </c>
      <c r="G198" s="37" t="s">
        <v>42</v>
      </c>
      <c r="H198" s="37" t="s">
        <v>42</v>
      </c>
      <c r="I198" s="38" t="s">
        <v>728</v>
      </c>
      <c r="J198" s="74" t="s">
        <v>729</v>
      </c>
      <c r="K198" s="37" t="s">
        <v>594</v>
      </c>
      <c r="L198" s="37">
        <v>2</v>
      </c>
      <c r="M198" s="37" t="s"/>
      <c r="N198" s="37" t="s">
        <v>595</v>
      </c>
      <c r="O198" s="37" t="s"/>
      <c r="P198" s="37" t="s"/>
      <c r="Q198" s="37" t="s"/>
      <c r="R198" s="37" t="s"/>
      <c r="S198" s="37" t="s"/>
      <c r="T198" s="37" t="s">
        <v>177</v>
      </c>
      <c r="U198" s="46" t="s">
        <v>42</v>
      </c>
      <c r="V198" s="40" t="s"/>
      <c r="W198" s="37" t="s"/>
      <c r="X198" s="38" t="s"/>
      <c r="Y198" s="38" t="s"/>
      <c r="Z198" s="38" t="s"/>
      <c r="AA198" s="37" t="s"/>
      <c r="AB198" s="37" t="s"/>
      <c r="AC198" s="37" t="s"/>
    </row>
    <row r="199" spans="1:29" ht="15" customHeight="true">
      <c r="A199" s="37" t="s">
        <v>47</v>
      </c>
      <c r="B199" s="37" t="s"/>
      <c r="C199" s="37" t="s">
        <v>582</v>
      </c>
      <c r="D199" s="38" t="s">
        <v>709</v>
      </c>
      <c r="E199" s="37" t="s">
        <v>42</v>
      </c>
      <c r="F199" s="37" t="s">
        <v>42</v>
      </c>
      <c r="G199" s="37" t="s">
        <v>42</v>
      </c>
      <c r="H199" s="37" t="s">
        <v>42</v>
      </c>
      <c r="I199" s="38" t="s">
        <v>730</v>
      </c>
      <c r="J199" s="74" t="s">
        <v>731</v>
      </c>
      <c r="K199" s="37" t="s">
        <v>594</v>
      </c>
      <c r="L199" s="37">
        <v>2</v>
      </c>
      <c r="M199" s="37" t="s"/>
      <c r="N199" s="37" t="s">
        <v>595</v>
      </c>
      <c r="O199" s="37" t="s"/>
      <c r="P199" s="37" t="s"/>
      <c r="Q199" s="37" t="s"/>
      <c r="R199" s="37" t="s"/>
      <c r="S199" s="37" t="s"/>
      <c r="T199" s="37" t="s">
        <v>177</v>
      </c>
      <c r="U199" s="46" t="s">
        <v>42</v>
      </c>
      <c r="V199" s="40" t="s"/>
      <c r="W199" s="37" t="s"/>
      <c r="X199" s="38" t="s"/>
      <c r="Y199" s="38" t="s"/>
      <c r="Z199" s="38" t="s"/>
      <c r="AA199" s="37" t="s"/>
      <c r="AB199" s="37" t="s"/>
      <c r="AC199" s="37" t="s"/>
    </row>
    <row r="200" spans="1:29" ht="15" customHeight="true">
      <c r="A200" s="37" t="s">
        <v>47</v>
      </c>
      <c r="B200" s="37" t="s"/>
      <c r="C200" s="37" t="s">
        <v>582</v>
      </c>
      <c r="D200" s="38" t="s">
        <v>709</v>
      </c>
      <c r="E200" s="37" t="s">
        <v>42</v>
      </c>
      <c r="F200" s="37" t="s">
        <v>42</v>
      </c>
      <c r="G200" s="37" t="s">
        <v>42</v>
      </c>
      <c r="H200" s="37" t="s">
        <v>42</v>
      </c>
      <c r="I200" s="38" t="s">
        <v>732</v>
      </c>
      <c r="J200" s="74" t="s">
        <v>733</v>
      </c>
      <c r="K200" s="37" t="s">
        <v>594</v>
      </c>
      <c r="L200" s="37">
        <v>2</v>
      </c>
      <c r="M200" s="37" t="s"/>
      <c r="N200" s="37" t="s">
        <v>595</v>
      </c>
      <c r="O200" s="37" t="s"/>
      <c r="P200" s="37" t="s"/>
      <c r="Q200" s="37" t="s"/>
      <c r="R200" s="37" t="s"/>
      <c r="S200" s="37" t="s"/>
      <c r="T200" s="37" t="s">
        <v>177</v>
      </c>
      <c r="U200" s="46" t="s">
        <v>42</v>
      </c>
      <c r="V200" s="40" t="s"/>
      <c r="W200" s="37" t="s"/>
      <c r="X200" s="38" t="s"/>
      <c r="Y200" s="38" t="s"/>
      <c r="Z200" s="38" t="s"/>
      <c r="AA200" s="37" t="s"/>
      <c r="AB200" s="37" t="s"/>
      <c r="AC200" s="37" t="s"/>
    </row>
    <row r="201" spans="1:29" ht="15" customHeight="true">
      <c r="A201" s="37" t="s">
        <v>47</v>
      </c>
      <c r="B201" s="37" t="s"/>
      <c r="C201" s="37" t="s">
        <v>582</v>
      </c>
      <c r="D201" s="38" t="s">
        <v>709</v>
      </c>
      <c r="E201" s="37" t="s">
        <v>42</v>
      </c>
      <c r="F201" s="37" t="s">
        <v>42</v>
      </c>
      <c r="G201" s="37" t="s">
        <v>42</v>
      </c>
      <c r="H201" s="37" t="s">
        <v>42</v>
      </c>
      <c r="I201" s="38" t="s">
        <v>734</v>
      </c>
      <c r="J201" s="74" t="s">
        <v>735</v>
      </c>
      <c r="K201" s="37" t="s">
        <v>594</v>
      </c>
      <c r="L201" s="37">
        <v>2</v>
      </c>
      <c r="M201" s="37" t="s"/>
      <c r="N201" s="37" t="s">
        <v>595</v>
      </c>
      <c r="O201" s="37" t="s"/>
      <c r="P201" s="37" t="s"/>
      <c r="Q201" s="37" t="s"/>
      <c r="R201" s="37" t="s"/>
      <c r="S201" s="37" t="s"/>
      <c r="T201" s="37" t="s">
        <v>177</v>
      </c>
      <c r="U201" s="46" t="s">
        <v>42</v>
      </c>
      <c r="V201" s="40" t="s"/>
      <c r="W201" s="37" t="s"/>
      <c r="X201" s="38" t="s"/>
      <c r="Y201" s="38" t="s"/>
      <c r="Z201" s="38" t="s"/>
      <c r="AA201" s="37" t="s"/>
      <c r="AB201" s="37" t="s"/>
      <c r="AC201" s="37" t="s"/>
    </row>
    <row r="202" spans="1:29" ht="15" customHeight="true">
      <c r="A202" s="37" t="s">
        <v>47</v>
      </c>
      <c r="B202" s="37" t="s"/>
      <c r="C202" s="37" t="s">
        <v>582</v>
      </c>
      <c r="D202" s="38" t="s">
        <v>65</v>
      </c>
      <c r="E202" s="37" t="s">
        <v>42</v>
      </c>
      <c r="F202" s="37" t="s">
        <v>42</v>
      </c>
      <c r="G202" s="37" t="s">
        <v>42</v>
      </c>
      <c r="H202" s="37" t="s">
        <v>42</v>
      </c>
      <c r="I202" s="38" t="s">
        <v>68</v>
      </c>
      <c r="J202" s="50" t="s">
        <v>736</v>
      </c>
      <c r="K202" s="37" t="s">
        <v>195</v>
      </c>
      <c r="L202" s="37">
        <v>2</v>
      </c>
      <c r="M202" s="37" t="s"/>
      <c r="N202" s="37" t="s">
        <v>175</v>
      </c>
      <c r="O202" s="37" t="s"/>
      <c r="P202" s="37" t="s"/>
      <c r="Q202" s="37" t="s"/>
      <c r="R202" s="37" t="s"/>
      <c r="S202" s="37" t="s">
        <v>66</v>
      </c>
      <c r="T202" s="37" t="s">
        <v>177</v>
      </c>
      <c r="U202" s="46" t="s">
        <v>18</v>
      </c>
      <c r="V202" s="40" t="s"/>
      <c r="W202" s="38" t="s">
        <v>737</v>
      </c>
      <c r="X202" s="38" t="s">
        <v>738</v>
      </c>
      <c r="Y202" s="38" t="s">
        <v>739</v>
      </c>
      <c r="Z202" s="38" t="s">
        <v>738</v>
      </c>
      <c r="AA202" s="37" t="s"/>
      <c r="AB202" s="37" t="s"/>
      <c r="AC202" s="37" t="s"/>
    </row>
    <row r="203" spans="1:29" ht="549" customHeight="true">
      <c r="A203" s="37" t="s">
        <v>47</v>
      </c>
      <c r="B203" s="85" t="s">
        <v>740</v>
      </c>
      <c r="C203" s="37" t="s">
        <v>582</v>
      </c>
      <c r="D203" s="49" t="s">
        <v>80</v>
      </c>
      <c r="E203" s="37" t="s">
        <v>42</v>
      </c>
      <c r="F203" s="37" t="s">
        <v>42</v>
      </c>
      <c r="G203" s="37" t="s">
        <v>42</v>
      </c>
      <c r="H203" s="37" t="s">
        <v>42</v>
      </c>
      <c r="I203" s="65" t="s">
        <v>741</v>
      </c>
      <c r="J203" s="96" t="s">
        <v>742</v>
      </c>
      <c r="K203" s="37" t="s">
        <v>195</v>
      </c>
      <c r="L203" s="37">
        <v>2</v>
      </c>
      <c r="M203" s="37" t="s"/>
      <c r="N203" s="37" t="s">
        <v>175</v>
      </c>
      <c r="O203" s="37" t="s"/>
      <c r="P203" s="37" t="s"/>
      <c r="Q203" s="37" t="s"/>
      <c r="R203" s="37" t="s"/>
      <c r="S203" s="37" t="s"/>
      <c r="T203" s="37" t="s">
        <v>177</v>
      </c>
      <c r="U203" s="46" t="s">
        <v>18</v>
      </c>
      <c r="V203" s="40" t="s">
        <v>18</v>
      </c>
      <c r="W203" s="65" t="s">
        <v>743</v>
      </c>
      <c r="X203" s="38" t="s"/>
      <c r="Y203" s="38" t="s"/>
      <c r="Z203" s="38" t="s"/>
      <c r="AA203" s="37" t="s"/>
      <c r="AB203" s="37" t="s"/>
      <c r="AC203" s="37" t="s"/>
    </row>
    <row r="204" spans="1:29" ht="214.5" customHeight="true">
      <c r="A204" s="37" t="s">
        <v>47</v>
      </c>
      <c r="B204" s="85" t="s">
        <v>740</v>
      </c>
      <c r="C204" s="37" t="s">
        <v>582</v>
      </c>
      <c r="D204" s="38" t="s">
        <v>85</v>
      </c>
      <c r="E204" s="37" t="s">
        <v>42</v>
      </c>
      <c r="F204" s="37" t="s">
        <v>42</v>
      </c>
      <c r="G204" s="37" t="s">
        <v>42</v>
      </c>
      <c r="H204" s="37" t="s">
        <v>42</v>
      </c>
      <c r="I204" s="65" t="s">
        <v>744</v>
      </c>
      <c r="J204" s="82" t="s">
        <v>745</v>
      </c>
      <c r="K204" s="37" t="s">
        <v>195</v>
      </c>
      <c r="L204" s="37">
        <v>2</v>
      </c>
      <c r="M204" s="37" t="s"/>
      <c r="N204" s="37" t="s">
        <v>175</v>
      </c>
      <c r="O204" s="37" t="s"/>
      <c r="P204" s="37" t="s"/>
      <c r="Q204" s="37" t="s"/>
      <c r="R204" s="37" t="s"/>
      <c r="S204" s="37" t="s"/>
      <c r="T204" s="37" t="s">
        <v>177</v>
      </c>
      <c r="U204" s="46" t="s">
        <v>18</v>
      </c>
      <c r="V204" s="40" t="s">
        <v>18</v>
      </c>
      <c r="W204" s="65" t="s">
        <v>746</v>
      </c>
      <c r="X204" s="38" t="s"/>
      <c r="Y204" s="38" t="s"/>
      <c r="Z204" s="38" t="s"/>
      <c r="AA204" s="37" t="s"/>
      <c r="AB204" s="37" t="s"/>
      <c r="AC204" s="37" t="s"/>
    </row>
    <row r="205" spans="1:29">
      <c r="A205" s="37" t="s">
        <v>47</v>
      </c>
      <c r="B205" s="37" t="s"/>
      <c r="C205" s="37" t="s">
        <v>582</v>
      </c>
      <c r="D205" s="38" t="s">
        <v>92</v>
      </c>
      <c r="E205" s="37" t="s">
        <v>42</v>
      </c>
      <c r="F205" s="37" t="s">
        <v>42</v>
      </c>
      <c r="G205" s="37" t="s">
        <v>42</v>
      </c>
      <c r="H205" s="37" t="s">
        <v>42</v>
      </c>
      <c r="I205" s="38" t="s">
        <v>6027</v>
      </c>
      <c r="J205" s="79" t="s">
        <v>747</v>
      </c>
      <c r="K205" s="37" t="s">
        <v>195</v>
      </c>
      <c r="L205" s="37">
        <v>2</v>
      </c>
      <c r="M205" s="37" t="s"/>
      <c r="N205" s="37" t="s">
        <v>175</v>
      </c>
      <c r="O205" s="37" t="s"/>
      <c r="P205" s="37" t="s"/>
      <c r="Q205" s="37" t="s"/>
      <c r="R205" s="37" t="s"/>
      <c r="S205" s="37" t="s"/>
      <c r="T205" s="37" t="s">
        <v>177</v>
      </c>
      <c r="U205" s="46" t="s">
        <v>18</v>
      </c>
      <c r="V205" s="40" t="s"/>
      <c r="W205" s="38" t="s">
        <v>748</v>
      </c>
      <c r="X205" s="38" t="s"/>
      <c r="Y205" s="38" t="s"/>
      <c r="Z205" s="38" t="s"/>
      <c r="AA205" s="37" t="s"/>
      <c r="AB205" s="37" t="s"/>
      <c r="AC205" s="37" t="s"/>
    </row>
    <row r="206" spans="1:29" s="862" customFormat="true" ht="15" customHeight="true">
      <c r="A206" s="55" t="s">
        <v>47</v>
      </c>
      <c r="B206" s="55" t="s">
        <v>749</v>
      </c>
      <c r="C206" s="55" t="s">
        <v>582</v>
      </c>
      <c r="D206" s="56" t="s">
        <v>98</v>
      </c>
      <c r="E206" s="55" t="s">
        <v>42</v>
      </c>
      <c r="F206" s="55" t="s">
        <v>42</v>
      </c>
      <c r="G206" s="55" t="s">
        <v>42</v>
      </c>
      <c r="H206" s="55" t="s">
        <v>42</v>
      </c>
      <c r="I206" s="97" t="s">
        <v>750</v>
      </c>
      <c r="J206" s="98" t="s">
        <v>751</v>
      </c>
      <c r="K206" s="99" t="s"/>
      <c r="L206" s="37">
        <v>2</v>
      </c>
      <c r="M206" s="55" t="s"/>
      <c r="N206" s="37" t="s">
        <v>175</v>
      </c>
      <c r="O206" s="55" t="s"/>
      <c r="P206" s="55" t="s"/>
      <c r="Q206" s="55" t="s"/>
      <c r="R206" s="55" t="s"/>
      <c r="S206" s="55" t="s"/>
      <c r="T206" s="37" t="s">
        <v>177</v>
      </c>
      <c r="U206" s="46" t="s">
        <v>18</v>
      </c>
      <c r="V206" s="40" t="s"/>
      <c r="W206" s="56" t="s">
        <v>752</v>
      </c>
      <c r="X206" s="56" t="s"/>
      <c r="Y206" s="56" t="s"/>
      <c r="Z206" s="56" t="s"/>
      <c r="AA206" s="55" t="s"/>
      <c r="AB206" s="55" t="s"/>
      <c r="AC206" s="55" t="s"/>
    </row>
    <row r="207" spans="1:29" ht="15" customHeight="true">
      <c r="A207" s="37" t="s">
        <v>47</v>
      </c>
      <c r="B207" s="85" t="s">
        <v>418</v>
      </c>
      <c r="C207" s="37" t="s">
        <v>582</v>
      </c>
      <c r="D207" s="38" t="s">
        <v>98</v>
      </c>
      <c r="E207" s="37" t="s">
        <v>42</v>
      </c>
      <c r="F207" s="37" t="s">
        <v>42</v>
      </c>
      <c r="G207" s="37" t="s">
        <v>42</v>
      </c>
      <c r="H207" s="37" t="s">
        <v>42</v>
      </c>
      <c r="I207" s="100" t="s">
        <v>753</v>
      </c>
      <c r="J207" s="79" t="s">
        <v>754</v>
      </c>
      <c r="K207" s="45" t="s">
        <v>195</v>
      </c>
      <c r="L207" s="37">
        <v>2</v>
      </c>
      <c r="M207" s="37" t="s"/>
      <c r="N207" s="37" t="s">
        <v>175</v>
      </c>
      <c r="O207" s="37" t="s"/>
      <c r="P207" s="37" t="s"/>
      <c r="Q207" s="37" t="s"/>
      <c r="R207" s="37" t="s"/>
      <c r="S207" s="37" t="s"/>
      <c r="T207" s="37" t="s">
        <v>177</v>
      </c>
      <c r="U207" s="46" t="s">
        <v>18</v>
      </c>
      <c r="V207" s="101" t="s"/>
      <c r="W207" s="102" t="s">
        <v>755</v>
      </c>
      <c r="X207" s="38" t="s"/>
      <c r="Y207" s="38" t="s"/>
      <c r="Z207" s="38" t="s"/>
      <c r="AA207" s="37" t="s"/>
      <c r="AB207" s="37" t="s"/>
      <c r="AC207" s="37" t="s"/>
    </row>
    <row r="208" spans="1:29" ht="15" customHeight="true">
      <c r="A208" s="37" t="s">
        <v>47</v>
      </c>
      <c r="B208" s="85" t="s">
        <v>418</v>
      </c>
      <c r="C208" s="37" t="s">
        <v>582</v>
      </c>
      <c r="D208" s="38" t="s">
        <v>98</v>
      </c>
      <c r="E208" s="37" t="s">
        <v>42</v>
      </c>
      <c r="F208" s="37" t="s">
        <v>42</v>
      </c>
      <c r="G208" s="37" t="s">
        <v>42</v>
      </c>
      <c r="H208" s="37" t="s">
        <v>42</v>
      </c>
      <c r="I208" s="100" t="s">
        <v>756</v>
      </c>
      <c r="J208" s="79" t="s">
        <v>757</v>
      </c>
      <c r="K208" s="45" t="s">
        <v>195</v>
      </c>
      <c r="L208" s="37">
        <v>2</v>
      </c>
      <c r="M208" s="37" t="s"/>
      <c r="N208" s="37" t="s">
        <v>175</v>
      </c>
      <c r="O208" s="37" t="s"/>
      <c r="P208" s="37" t="s"/>
      <c r="Q208" s="37" t="s"/>
      <c r="R208" s="37" t="s"/>
      <c r="S208" s="37" t="s"/>
      <c r="T208" s="37" t="s">
        <v>177</v>
      </c>
      <c r="U208" s="46" t="s">
        <v>18</v>
      </c>
      <c r="V208" s="101" t="s"/>
      <c r="W208" s="102" t="s">
        <v>758</v>
      </c>
      <c r="X208" s="38" t="s"/>
      <c r="Y208" s="38" t="s"/>
      <c r="Z208" s="38" t="s"/>
      <c r="AA208" s="37" t="s"/>
      <c r="AB208" s="37" t="s"/>
      <c r="AC208" s="37" t="s"/>
    </row>
    <row r="209" spans="1:29" ht="15" customHeight="true">
      <c r="A209" s="37" t="s">
        <v>47</v>
      </c>
      <c r="B209" s="85" t="s">
        <v>418</v>
      </c>
      <c r="C209" s="37" t="s">
        <v>582</v>
      </c>
      <c r="D209" s="38" t="s">
        <v>759</v>
      </c>
      <c r="E209" s="37" t="s">
        <v>42</v>
      </c>
      <c r="F209" s="37" t="s">
        <v>42</v>
      </c>
      <c r="G209" s="37" t="s">
        <v>42</v>
      </c>
      <c r="H209" s="37" t="s">
        <v>42</v>
      </c>
      <c r="I209" s="103" t="s">
        <v>760</v>
      </c>
      <c r="J209" s="104" t="s">
        <v>6028</v>
      </c>
      <c r="K209" s="45" t="s">
        <v>195</v>
      </c>
      <c r="L209" s="37">
        <v>2</v>
      </c>
      <c r="M209" s="37" t="s"/>
      <c r="N209" s="37" t="s">
        <v>175</v>
      </c>
      <c r="O209" s="37" t="s"/>
      <c r="P209" s="37" t="s"/>
      <c r="Q209" s="37" t="s"/>
      <c r="R209" s="37" t="s"/>
      <c r="S209" s="37" t="s"/>
      <c r="T209" s="37" t="s">
        <v>177</v>
      </c>
      <c r="U209" s="46" t="s">
        <v>18</v>
      </c>
      <c r="V209" s="40" t="s"/>
      <c r="W209" s="38" t="s">
        <v>761</v>
      </c>
      <c r="X209" s="38" t="s"/>
      <c r="Y209" s="38" t="s"/>
      <c r="Z209" s="38" t="s"/>
      <c r="AA209" s="37" t="s"/>
      <c r="AB209" s="37" t="s"/>
      <c r="AC209" s="37" t="s"/>
    </row>
    <row r="210" spans="1:29" ht="15" customHeight="true">
      <c r="A210" s="37" t="s">
        <v>47</v>
      </c>
      <c r="B210" s="85" t="s">
        <v>418</v>
      </c>
      <c r="C210" s="37" t="s">
        <v>582</v>
      </c>
      <c r="D210" s="38" t="s">
        <v>759</v>
      </c>
      <c r="E210" s="37" t="s">
        <v>42</v>
      </c>
      <c r="F210" s="37" t="s">
        <v>42</v>
      </c>
      <c r="G210" s="37" t="s">
        <v>42</v>
      </c>
      <c r="H210" s="37" t="s">
        <v>42</v>
      </c>
      <c r="I210" s="103" t="s">
        <v>762</v>
      </c>
      <c r="J210" s="105" t="s">
        <v>6029</v>
      </c>
      <c r="K210" s="45" t="s">
        <v>195</v>
      </c>
      <c r="L210" s="37">
        <v>2</v>
      </c>
      <c r="M210" s="37" t="s"/>
      <c r="N210" s="37" t="s">
        <v>175</v>
      </c>
      <c r="O210" s="37" t="s"/>
      <c r="P210" s="37" t="s"/>
      <c r="Q210" s="37" t="s"/>
      <c r="R210" s="37" t="s"/>
      <c r="S210" s="37" t="s"/>
      <c r="T210" s="37" t="s">
        <v>177</v>
      </c>
      <c r="U210" s="46" t="s">
        <v>18</v>
      </c>
      <c r="V210" s="40" t="s"/>
      <c r="W210" s="38" t="s">
        <v>6030</v>
      </c>
      <c r="X210" s="38" t="s"/>
      <c r="Y210" s="38" t="s"/>
      <c r="Z210" s="38" t="s"/>
      <c r="AA210" s="37" t="s"/>
      <c r="AB210" s="37" t="s"/>
      <c r="AC210" s="37" t="s"/>
    </row>
    <row r="211" spans="1:29" ht="15" customHeight="true">
      <c r="A211" s="37" t="s">
        <v>47</v>
      </c>
      <c r="B211" s="85" t="s">
        <v>418</v>
      </c>
      <c r="C211" s="37" t="s">
        <v>582</v>
      </c>
      <c r="D211" s="38" t="s">
        <v>759</v>
      </c>
      <c r="E211" s="37" t="s">
        <v>42</v>
      </c>
      <c r="F211" s="37" t="s">
        <v>42</v>
      </c>
      <c r="G211" s="37" t="s">
        <v>42</v>
      </c>
      <c r="H211" s="37" t="s">
        <v>42</v>
      </c>
      <c r="I211" s="103" t="s">
        <v>763</v>
      </c>
      <c r="J211" s="104" t="s">
        <v>764</v>
      </c>
      <c r="K211" s="45" t="s">
        <v>195</v>
      </c>
      <c r="L211" s="37">
        <v>2</v>
      </c>
      <c r="M211" s="37" t="s"/>
      <c r="N211" s="37" t="s">
        <v>175</v>
      </c>
      <c r="O211" s="37" t="s"/>
      <c r="P211" s="37" t="s"/>
      <c r="Q211" s="37" t="s"/>
      <c r="R211" s="37" t="s"/>
      <c r="S211" s="37" t="s"/>
      <c r="T211" s="37" t="s">
        <v>177</v>
      </c>
      <c r="U211" s="46" t="s">
        <v>18</v>
      </c>
      <c r="V211" s="40" t="s"/>
      <c r="W211" s="38" t="s">
        <v>765</v>
      </c>
      <c r="X211" s="38" t="s"/>
      <c r="Y211" s="38" t="s"/>
      <c r="Z211" s="38" t="s"/>
      <c r="AA211" s="37" t="s"/>
      <c r="AB211" s="37" t="s"/>
      <c r="AC211" s="37" t="s"/>
    </row>
    <row r="212" spans="1:29" ht="15" customHeight="true">
      <c r="A212" s="37" t="s">
        <v>47</v>
      </c>
      <c r="B212" s="37" t="s"/>
      <c r="C212" s="37" t="s">
        <v>582</v>
      </c>
      <c r="D212" s="38" t="s">
        <v>111</v>
      </c>
      <c r="E212" s="37" t="s">
        <v>42</v>
      </c>
      <c r="F212" s="37" t="s">
        <v>42</v>
      </c>
      <c r="G212" s="37" t="s">
        <v>42</v>
      </c>
      <c r="H212" s="37" t="s">
        <v>42</v>
      </c>
      <c r="I212" s="53" t="s">
        <v>766</v>
      </c>
      <c r="J212" s="38" t="s">
        <v>767</v>
      </c>
      <c r="K212" s="45" t="s">
        <v>195</v>
      </c>
      <c r="L212" s="37">
        <v>2</v>
      </c>
      <c r="M212" s="37" t="s"/>
      <c r="N212" s="37" t="s">
        <v>175</v>
      </c>
      <c r="O212" s="37" t="s"/>
      <c r="P212" s="37" t="s"/>
      <c r="Q212" s="37" t="s"/>
      <c r="R212" s="37" t="s"/>
      <c r="S212" s="37" t="s"/>
      <c r="T212" s="37" t="s">
        <v>177</v>
      </c>
      <c r="U212" s="46" t="s">
        <v>18</v>
      </c>
      <c r="V212" s="40" t="s"/>
      <c r="W212" s="38" t="s">
        <v>768</v>
      </c>
      <c r="X212" s="38" t="s">
        <v>769</v>
      </c>
      <c r="Y212" s="38" t="s">
        <v>770</v>
      </c>
      <c r="Z212" s="38" t="s">
        <v>769</v>
      </c>
      <c r="AA212" s="37" t="s"/>
      <c r="AB212" s="37" t="s"/>
      <c r="AC212" s="37" t="s"/>
    </row>
    <row r="213" spans="1:29" ht="15" customHeight="true">
      <c r="A213" s="37" t="s">
        <v>47</v>
      </c>
      <c r="B213" s="37" t="s"/>
      <c r="C213" s="37" t="s">
        <v>582</v>
      </c>
      <c r="D213" s="38" t="s">
        <v>108</v>
      </c>
      <c r="E213" s="37" t="s">
        <v>42</v>
      </c>
      <c r="F213" s="37" t="s">
        <v>42</v>
      </c>
      <c r="G213" s="37" t="s">
        <v>42</v>
      </c>
      <c r="H213" s="37" t="s">
        <v>42</v>
      </c>
      <c r="I213" s="53" t="s">
        <v>771</v>
      </c>
      <c r="J213" s="38" t="s">
        <v>772</v>
      </c>
      <c r="K213" s="45" t="s">
        <v>195</v>
      </c>
      <c r="L213" s="37">
        <v>2</v>
      </c>
      <c r="M213" s="37" t="s"/>
      <c r="N213" s="37" t="s">
        <v>175</v>
      </c>
      <c r="O213" s="37" t="s"/>
      <c r="P213" s="37" t="s"/>
      <c r="Q213" s="37" t="s"/>
      <c r="R213" s="37" t="s"/>
      <c r="S213" s="37" t="s"/>
      <c r="T213" s="37" t="s">
        <v>177</v>
      </c>
      <c r="U213" s="46" t="s">
        <v>18</v>
      </c>
      <c r="V213" s="40" t="s"/>
      <c r="W213" s="38" t="s">
        <v>773</v>
      </c>
      <c r="X213" s="38" t="s">
        <v>774</v>
      </c>
      <c r="Y213" s="38" t="s">
        <v>775</v>
      </c>
      <c r="Z213" s="38" t="s">
        <v>774</v>
      </c>
      <c r="AA213" s="37" t="s"/>
      <c r="AB213" s="37" t="s"/>
      <c r="AC213" s="37" t="s"/>
    </row>
    <row r="214" spans="1:29" ht="15" customHeight="true">
      <c r="A214" s="37" t="s">
        <v>47</v>
      </c>
      <c r="B214" s="37" t="s"/>
      <c r="C214" s="37" t="s">
        <v>582</v>
      </c>
      <c r="D214" s="38" t="s">
        <v>109</v>
      </c>
      <c r="E214" s="37" t="s">
        <v>42</v>
      </c>
      <c r="F214" s="37" t="s">
        <v>42</v>
      </c>
      <c r="G214" s="37" t="s">
        <v>42</v>
      </c>
      <c r="H214" s="37" t="s">
        <v>42</v>
      </c>
      <c r="I214" s="53" t="s">
        <v>776</v>
      </c>
      <c r="J214" s="38" t="s">
        <v>777</v>
      </c>
      <c r="K214" s="45" t="s">
        <v>195</v>
      </c>
      <c r="L214" s="37">
        <v>2</v>
      </c>
      <c r="M214" s="37" t="s"/>
      <c r="N214" s="37" t="s">
        <v>175</v>
      </c>
      <c r="O214" s="37" t="s"/>
      <c r="P214" s="37" t="s"/>
      <c r="Q214" s="37" t="s"/>
      <c r="R214" s="37" t="s"/>
      <c r="S214" s="37" t="s"/>
      <c r="T214" s="37" t="s">
        <v>177</v>
      </c>
      <c r="U214" s="46" t="s">
        <v>18</v>
      </c>
      <c r="V214" s="40" t="s"/>
      <c r="W214" s="38" t="s">
        <v>778</v>
      </c>
      <c r="X214" s="38" t="s">
        <v>779</v>
      </c>
      <c r="Y214" s="38" t="s">
        <v>780</v>
      </c>
      <c r="Z214" s="38" t="s">
        <v>779</v>
      </c>
      <c r="AA214" s="37" t="s"/>
      <c r="AB214" s="37" t="s"/>
      <c r="AC214" s="37" t="s"/>
    </row>
    <row r="215" spans="1:29" ht="15" customHeight="true">
      <c r="A215" s="106" t="s">
        <v>47</v>
      </c>
      <c r="B215" s="106" t="s"/>
      <c r="C215" s="37" t="s">
        <v>582</v>
      </c>
      <c r="D215" s="38" t="s">
        <v>781</v>
      </c>
      <c r="E215" s="37" t="s">
        <v>42</v>
      </c>
      <c r="F215" s="37" t="s">
        <v>42</v>
      </c>
      <c r="G215" s="37" t="s">
        <v>42</v>
      </c>
      <c r="H215" s="106" t="s">
        <v>42</v>
      </c>
      <c r="I215" s="107" t="s">
        <v>782</v>
      </c>
      <c r="J215" s="38" t="s">
        <v>783</v>
      </c>
      <c r="K215" s="45" t="s">
        <v>195</v>
      </c>
      <c r="L215" s="37">
        <v>2</v>
      </c>
      <c r="M215" s="106" t="s"/>
      <c r="N215" s="37" t="s">
        <v>175</v>
      </c>
      <c r="O215" s="106" t="s"/>
      <c r="P215" s="106" t="s"/>
      <c r="Q215" s="106" t="s"/>
      <c r="R215" s="106" t="s"/>
      <c r="S215" s="106" t="s"/>
      <c r="T215" s="37" t="s">
        <v>177</v>
      </c>
      <c r="U215" s="46" t="s">
        <v>18</v>
      </c>
      <c r="V215" s="108" t="s"/>
      <c r="W215" s="43" t="s">
        <v>784</v>
      </c>
      <c r="X215" s="43" t="s">
        <v>785</v>
      </c>
      <c r="Y215" s="43" t="s">
        <v>786</v>
      </c>
      <c r="Z215" s="43" t="s">
        <v>785</v>
      </c>
      <c r="AA215" s="106" t="s"/>
      <c r="AB215" s="106" t="s"/>
      <c r="AC215" s="106" t="s"/>
    </row>
    <row r="216" spans="1:29" ht="15" customHeight="true">
      <c r="A216" s="37" t="s">
        <v>47</v>
      </c>
      <c r="B216" s="37" t="s"/>
      <c r="C216" s="37" t="s">
        <v>582</v>
      </c>
      <c r="D216" s="109" t="s">
        <v>119</v>
      </c>
      <c r="E216" s="37" t="s">
        <v>42</v>
      </c>
      <c r="F216" s="37" t="s">
        <v>42</v>
      </c>
      <c r="G216" s="37" t="s">
        <v>42</v>
      </c>
      <c r="H216" s="37" t="s">
        <v>42</v>
      </c>
      <c r="I216" s="53" t="s">
        <v>787</v>
      </c>
      <c r="J216" s="38" t="s">
        <v>788</v>
      </c>
      <c r="K216" s="45" t="s">
        <v>195</v>
      </c>
      <c r="L216" s="37">
        <v>2</v>
      </c>
      <c r="M216" s="37" t="s"/>
      <c r="N216" s="37" t="s">
        <v>175</v>
      </c>
      <c r="O216" s="37" t="s"/>
      <c r="P216" s="37" t="s"/>
      <c r="Q216" s="37" t="s"/>
      <c r="R216" s="37" t="s"/>
      <c r="S216" s="37" t="s"/>
      <c r="T216" s="37" t="s">
        <v>177</v>
      </c>
      <c r="U216" s="46" t="s">
        <v>18</v>
      </c>
      <c r="V216" s="40" t="s"/>
      <c r="W216" s="38" t="s">
        <v>789</v>
      </c>
      <c r="X216" s="38" t="s">
        <v>790</v>
      </c>
      <c r="Y216" s="38" t="s">
        <v>791</v>
      </c>
      <c r="Z216" s="38" t="s">
        <v>790</v>
      </c>
      <c r="AA216" s="37" t="s"/>
      <c r="AB216" s="37" t="s"/>
      <c r="AC216" s="37" t="s"/>
    </row>
    <row r="217" spans="1:29" ht="15" customHeight="true">
      <c r="A217" s="110" t="s">
        <v>15</v>
      </c>
      <c r="B217" s="110" t="s"/>
      <c r="C217" s="37" t="s">
        <v>582</v>
      </c>
      <c r="D217" s="37" t="s">
        <v>792</v>
      </c>
      <c r="E217" s="37" t="s">
        <v>42</v>
      </c>
      <c r="F217" s="37" t="s">
        <v>42</v>
      </c>
      <c r="G217" s="37" t="s">
        <v>42</v>
      </c>
      <c r="H217" s="110" t="s">
        <v>42</v>
      </c>
      <c r="I217" s="111" t="s">
        <v>23</v>
      </c>
      <c r="J217" s="112" t="s">
        <v>793</v>
      </c>
      <c r="K217" s="58" t="s">
        <v>195</v>
      </c>
      <c r="L217" s="37">
        <v>2</v>
      </c>
      <c r="M217" s="110" t="s"/>
      <c r="N217" s="37" t="s">
        <v>175</v>
      </c>
      <c r="O217" s="110" t="s"/>
      <c r="P217" s="110" t="s"/>
      <c r="Q217" s="110" t="s"/>
      <c r="R217" s="110" t="s"/>
      <c r="S217" s="110" t="s">
        <v>19</v>
      </c>
      <c r="T217" s="37" t="s">
        <v>177</v>
      </c>
      <c r="U217" s="46" t="s">
        <v>18</v>
      </c>
      <c r="V217" s="113" t="s"/>
      <c r="W217" s="51" t="s">
        <v>6031</v>
      </c>
      <c r="X217" s="51" t="s">
        <v>794</v>
      </c>
      <c r="Y217" s="51" t="s">
        <v>795</v>
      </c>
      <c r="Z217" s="51" t="s"/>
      <c r="AA217" s="110" t="s">
        <v>794</v>
      </c>
      <c r="AB217" s="110" t="s"/>
      <c r="AC217" s="110" t="s"/>
    </row>
    <row r="218" spans="1:29" ht="15" customHeight="true">
      <c r="A218" s="37" t="s">
        <v>15</v>
      </c>
      <c r="B218" s="37" t="s"/>
      <c r="C218" s="37" t="s">
        <v>582</v>
      </c>
      <c r="D218" s="37" t="s">
        <v>792</v>
      </c>
      <c r="E218" s="37" t="s">
        <v>42</v>
      </c>
      <c r="F218" s="37" t="s">
        <v>42</v>
      </c>
      <c r="G218" s="37" t="s">
        <v>42</v>
      </c>
      <c r="H218" s="37" t="s">
        <v>42</v>
      </c>
      <c r="I218" s="114" t="s">
        <v>796</v>
      </c>
      <c r="J218" s="38" t="s">
        <v>797</v>
      </c>
      <c r="K218" s="58" t="s">
        <v>798</v>
      </c>
      <c r="L218" s="37">
        <v>2</v>
      </c>
      <c r="M218" s="37" t="s"/>
      <c r="N218" s="37" t="s">
        <v>725</v>
      </c>
      <c r="O218" s="37" t="s"/>
      <c r="P218" s="37" t="s"/>
      <c r="Q218" s="37" t="s"/>
      <c r="R218" s="37" t="s"/>
      <c r="S218" s="37" t="s"/>
      <c r="T218" s="37" t="s">
        <v>177</v>
      </c>
      <c r="U218" s="46" t="s">
        <v>42</v>
      </c>
      <c r="V218" s="40" t="s"/>
      <c r="W218" s="38" t="s">
        <v>797</v>
      </c>
      <c r="X218" s="38" t="s">
        <v>797</v>
      </c>
      <c r="Y218" s="38" t="s">
        <v>797</v>
      </c>
      <c r="Z218" s="38" t="s"/>
      <c r="AA218" s="37" t="s"/>
      <c r="AB218" s="37" t="s"/>
      <c r="AC218" s="37" t="s"/>
    </row>
    <row r="219" spans="1:29" ht="15" customHeight="true">
      <c r="A219" s="37" t="s">
        <v>15</v>
      </c>
      <c r="B219" s="37" t="s"/>
      <c r="C219" s="37" t="s">
        <v>582</v>
      </c>
      <c r="D219" s="37" t="s">
        <v>792</v>
      </c>
      <c r="E219" s="37" t="s">
        <v>42</v>
      </c>
      <c r="F219" s="37" t="s">
        <v>42</v>
      </c>
      <c r="G219" s="37" t="s">
        <v>42</v>
      </c>
      <c r="H219" s="37" t="s">
        <v>42</v>
      </c>
      <c r="I219" s="114" t="s">
        <v>799</v>
      </c>
      <c r="J219" s="38" t="s">
        <v>800</v>
      </c>
      <c r="K219" s="58" t="s">
        <v>613</v>
      </c>
      <c r="L219" s="37">
        <v>2</v>
      </c>
      <c r="M219" s="37" t="s"/>
      <c r="N219" s="37" t="s">
        <v>614</v>
      </c>
      <c r="O219" s="37" t="s"/>
      <c r="P219" s="37" t="s"/>
      <c r="Q219" s="37" t="s"/>
      <c r="R219" s="37" t="s"/>
      <c r="S219" s="37" t="s"/>
      <c r="T219" s="37" t="s">
        <v>177</v>
      </c>
      <c r="U219" s="46" t="s">
        <v>42</v>
      </c>
      <c r="V219" s="40" t="s"/>
      <c r="W219" s="38" t="s">
        <v>800</v>
      </c>
      <c r="X219" s="38" t="s">
        <v>800</v>
      </c>
      <c r="Y219" s="38" t="s">
        <v>800</v>
      </c>
      <c r="Z219" s="38" t="s"/>
      <c r="AA219" s="37" t="s"/>
      <c r="AB219" s="37" t="s"/>
      <c r="AC219" s="37" t="s"/>
    </row>
    <row r="220" spans="1:29" ht="15" customHeight="true">
      <c r="A220" s="37" t="s">
        <v>15</v>
      </c>
      <c r="B220" s="37" t="s"/>
      <c r="C220" s="37" t="s">
        <v>582</v>
      </c>
      <c r="D220" s="37" t="s">
        <v>792</v>
      </c>
      <c r="E220" s="37" t="s">
        <v>42</v>
      </c>
      <c r="F220" s="37" t="s">
        <v>42</v>
      </c>
      <c r="G220" s="37" t="s">
        <v>42</v>
      </c>
      <c r="H220" s="37" t="s">
        <v>42</v>
      </c>
      <c r="I220" s="114" t="s">
        <v>801</v>
      </c>
      <c r="J220" s="38" t="s">
        <v>802</v>
      </c>
      <c r="K220" s="58" t="s">
        <v>803</v>
      </c>
      <c r="L220" s="37">
        <v>2</v>
      </c>
      <c r="M220" s="37" t="s"/>
      <c r="N220" s="37" t="s">
        <v>134</v>
      </c>
      <c r="O220" s="37" t="s"/>
      <c r="P220" s="37" t="s"/>
      <c r="Q220" s="37" t="s"/>
      <c r="R220" s="37" t="s"/>
      <c r="S220" s="37" t="s"/>
      <c r="T220" s="37" t="s">
        <v>177</v>
      </c>
      <c r="U220" s="46" t="s">
        <v>42</v>
      </c>
      <c r="V220" s="40" t="s"/>
      <c r="W220" s="38" t="s">
        <v>802</v>
      </c>
      <c r="X220" s="38" t="s">
        <v>802</v>
      </c>
      <c r="Y220" s="38" t="s">
        <v>802</v>
      </c>
      <c r="Z220" s="38" t="s"/>
      <c r="AA220" s="37" t="s"/>
      <c r="AB220" s="37" t="s"/>
      <c r="AC220" s="37" t="s"/>
    </row>
    <row r="221" spans="1:29" ht="15" customHeight="true">
      <c r="A221" s="37" t="s">
        <v>15</v>
      </c>
      <c r="B221" s="37" t="s"/>
      <c r="C221" s="37" t="s">
        <v>582</v>
      </c>
      <c r="D221" s="37" t="s">
        <v>792</v>
      </c>
      <c r="E221" s="37" t="s">
        <v>42</v>
      </c>
      <c r="F221" s="37" t="s">
        <v>42</v>
      </c>
      <c r="G221" s="37" t="s">
        <v>42</v>
      </c>
      <c r="H221" s="37" t="s">
        <v>42</v>
      </c>
      <c r="I221" s="114" t="s">
        <v>804</v>
      </c>
      <c r="J221" s="38" t="s">
        <v>805</v>
      </c>
      <c r="K221" s="58" t="s">
        <v>806</v>
      </c>
      <c r="L221" s="37">
        <v>2</v>
      </c>
      <c r="M221" s="37" t="s"/>
      <c r="N221" s="37" t="s">
        <v>134</v>
      </c>
      <c r="O221" s="37" t="s"/>
      <c r="P221" s="37" t="s"/>
      <c r="Q221" s="37" t="s"/>
      <c r="R221" s="37" t="s"/>
      <c r="S221" s="37" t="s"/>
      <c r="T221" s="37" t="s">
        <v>177</v>
      </c>
      <c r="U221" s="46" t="s">
        <v>42</v>
      </c>
      <c r="V221" s="40" t="s"/>
      <c r="W221" s="38" t="s">
        <v>805</v>
      </c>
      <c r="X221" s="38" t="s">
        <v>805</v>
      </c>
      <c r="Y221" s="38" t="s">
        <v>805</v>
      </c>
      <c r="Z221" s="38" t="s"/>
      <c r="AA221" s="37" t="s"/>
      <c r="AB221" s="37" t="s"/>
      <c r="AC221" s="37" t="s"/>
    </row>
    <row r="222" spans="1:29" ht="15" customHeight="true">
      <c r="A222" s="37" t="s">
        <v>15</v>
      </c>
      <c r="B222" s="37" t="s"/>
      <c r="C222" s="37" t="s">
        <v>582</v>
      </c>
      <c r="D222" s="37" t="s">
        <v>792</v>
      </c>
      <c r="E222" s="37" t="s">
        <v>42</v>
      </c>
      <c r="F222" s="37" t="s">
        <v>42</v>
      </c>
      <c r="G222" s="37" t="s">
        <v>42</v>
      </c>
      <c r="H222" s="37" t="s">
        <v>42</v>
      </c>
      <c r="I222" s="114" t="s">
        <v>807</v>
      </c>
      <c r="J222" s="38" t="s">
        <v>808</v>
      </c>
      <c r="K222" s="58" t="s">
        <v>61</v>
      </c>
      <c r="L222" s="37">
        <v>2</v>
      </c>
      <c r="M222" s="37" t="s"/>
      <c r="N222" s="37" t="s">
        <v>134</v>
      </c>
      <c r="O222" s="37" t="s"/>
      <c r="P222" s="37" t="s"/>
      <c r="Q222" s="37" t="s"/>
      <c r="R222" s="37" t="s"/>
      <c r="S222" s="37" t="s"/>
      <c r="T222" s="37" t="s">
        <v>177</v>
      </c>
      <c r="U222" s="46" t="s">
        <v>42</v>
      </c>
      <c r="V222" s="40" t="s"/>
      <c r="W222" s="38" t="s">
        <v>808</v>
      </c>
      <c r="X222" s="38" t="s">
        <v>808</v>
      </c>
      <c r="Y222" s="38" t="s">
        <v>808</v>
      </c>
      <c r="Z222" s="38" t="s"/>
      <c r="AA222" s="37" t="s"/>
      <c r="AB222" s="37" t="s"/>
      <c r="AC222" s="37" t="s"/>
    </row>
    <row r="223" spans="1:29" ht="15" customHeight="true">
      <c r="A223" s="37" t="s">
        <v>15</v>
      </c>
      <c r="B223" s="37" t="s"/>
      <c r="C223" s="37" t="s">
        <v>582</v>
      </c>
      <c r="D223" s="37" t="s">
        <v>809</v>
      </c>
      <c r="E223" s="37" t="s">
        <v>42</v>
      </c>
      <c r="F223" s="37" t="s">
        <v>42</v>
      </c>
      <c r="G223" s="37" t="s">
        <v>42</v>
      </c>
      <c r="H223" s="37" t="s">
        <v>42</v>
      </c>
      <c r="I223" s="114" t="s">
        <v>28</v>
      </c>
      <c r="J223" s="115" t="s">
        <v>810</v>
      </c>
      <c r="K223" s="58" t="s">
        <v>195</v>
      </c>
      <c r="L223" s="37">
        <v>2</v>
      </c>
      <c r="M223" s="37" t="s"/>
      <c r="N223" s="37" t="s">
        <v>175</v>
      </c>
      <c r="O223" s="37" t="s"/>
      <c r="P223" s="37" t="s"/>
      <c r="Q223" s="37" t="s"/>
      <c r="R223" s="37" t="s"/>
      <c r="S223" s="37" t="s"/>
      <c r="T223" s="37" t="s">
        <v>177</v>
      </c>
      <c r="U223" s="46" t="s">
        <v>18</v>
      </c>
      <c r="V223" s="40" t="s"/>
      <c r="W223" s="116" t="s">
        <v>6032</v>
      </c>
      <c r="X223" s="38" t="s">
        <v>6032</v>
      </c>
      <c r="Y223" s="38" t="s">
        <v>6032</v>
      </c>
      <c r="Z223" s="38" t="s"/>
      <c r="AA223" s="37" t="s">
        <v>6032</v>
      </c>
      <c r="AB223" s="37" t="s"/>
      <c r="AC223" s="37" t="s"/>
    </row>
    <row r="224" spans="1:29" ht="15" customHeight="true">
      <c r="A224" s="37" t="s">
        <v>15</v>
      </c>
      <c r="B224" s="37" t="s"/>
      <c r="C224" s="37" t="s">
        <v>582</v>
      </c>
      <c r="D224" s="37" t="s">
        <v>809</v>
      </c>
      <c r="E224" s="37" t="s">
        <v>42</v>
      </c>
      <c r="F224" s="37" t="s">
        <v>42</v>
      </c>
      <c r="G224" s="37" t="s">
        <v>42</v>
      </c>
      <c r="H224" s="37" t="s">
        <v>42</v>
      </c>
      <c r="I224" s="114" t="s">
        <v>796</v>
      </c>
      <c r="J224" s="38" t="s">
        <v>811</v>
      </c>
      <c r="K224" s="58" t="s">
        <v>798</v>
      </c>
      <c r="L224" s="37">
        <v>2</v>
      </c>
      <c r="M224" s="37" t="s"/>
      <c r="N224" s="37" t="s">
        <v>725</v>
      </c>
      <c r="O224" s="37" t="s"/>
      <c r="P224" s="37" t="s"/>
      <c r="Q224" s="37" t="s"/>
      <c r="R224" s="37" t="s"/>
      <c r="S224" s="37" t="s"/>
      <c r="T224" s="37" t="s">
        <v>177</v>
      </c>
      <c r="U224" s="46" t="s">
        <v>42</v>
      </c>
      <c r="V224" s="40" t="s"/>
      <c r="W224" s="38" t="s">
        <v>811</v>
      </c>
      <c r="X224" s="38" t="s">
        <v>811</v>
      </c>
      <c r="Y224" s="38" t="s">
        <v>811</v>
      </c>
      <c r="Z224" s="38" t="s"/>
      <c r="AA224" s="37" t="s"/>
      <c r="AB224" s="37" t="s"/>
      <c r="AC224" s="37" t="s"/>
    </row>
    <row r="225" spans="1:29" ht="15" customHeight="true">
      <c r="A225" s="37" t="s">
        <v>15</v>
      </c>
      <c r="B225" s="37" t="s"/>
      <c r="C225" s="37" t="s">
        <v>582</v>
      </c>
      <c r="D225" s="37" t="s">
        <v>809</v>
      </c>
      <c r="E225" s="37" t="s">
        <v>42</v>
      </c>
      <c r="F225" s="37" t="s">
        <v>42</v>
      </c>
      <c r="G225" s="37" t="s">
        <v>42</v>
      </c>
      <c r="H225" s="37" t="s">
        <v>42</v>
      </c>
      <c r="I225" s="114" t="s">
        <v>801</v>
      </c>
      <c r="J225" s="38" t="s">
        <v>812</v>
      </c>
      <c r="K225" s="58" t="s">
        <v>803</v>
      </c>
      <c r="L225" s="37">
        <v>2</v>
      </c>
      <c r="M225" s="37" t="s"/>
      <c r="N225" s="37" t="s">
        <v>134</v>
      </c>
      <c r="O225" s="37" t="s"/>
      <c r="P225" s="37" t="s"/>
      <c r="Q225" s="37" t="s"/>
      <c r="R225" s="37" t="s"/>
      <c r="S225" s="37" t="s"/>
      <c r="T225" s="37" t="s">
        <v>177</v>
      </c>
      <c r="U225" s="46" t="s">
        <v>42</v>
      </c>
      <c r="V225" s="40" t="s"/>
      <c r="W225" s="38" t="s">
        <v>812</v>
      </c>
      <c r="X225" s="38" t="s">
        <v>812</v>
      </c>
      <c r="Y225" s="38" t="s">
        <v>812</v>
      </c>
      <c r="Z225" s="38" t="s"/>
      <c r="AA225" s="37" t="s"/>
      <c r="AB225" s="37" t="s"/>
      <c r="AC225" s="37" t="s"/>
    </row>
    <row r="226" spans="1:29" ht="15" customHeight="true">
      <c r="A226" s="37" t="s">
        <v>15</v>
      </c>
      <c r="B226" s="37" t="s"/>
      <c r="C226" s="37" t="s">
        <v>582</v>
      </c>
      <c r="D226" s="37" t="s">
        <v>813</v>
      </c>
      <c r="E226" s="37" t="s">
        <v>42</v>
      </c>
      <c r="F226" s="37" t="s">
        <v>42</v>
      </c>
      <c r="G226" s="37" t="s">
        <v>42</v>
      </c>
      <c r="H226" s="37" t="s">
        <v>42</v>
      </c>
      <c r="I226" s="114" t="s">
        <v>32</v>
      </c>
      <c r="J226" s="38" t="s">
        <v>814</v>
      </c>
      <c r="K226" s="58" t="s">
        <v>195</v>
      </c>
      <c r="L226" s="37">
        <v>2</v>
      </c>
      <c r="M226" s="37" t="s"/>
      <c r="N226" s="37" t="s">
        <v>175</v>
      </c>
      <c r="O226" s="37" t="s"/>
      <c r="P226" s="37" t="s"/>
      <c r="Q226" s="37" t="s"/>
      <c r="R226" s="37" t="s"/>
      <c r="S226" s="37" t="s"/>
      <c r="T226" s="37" t="s">
        <v>177</v>
      </c>
      <c r="U226" s="46" t="s">
        <v>18</v>
      </c>
      <c r="V226" s="40" t="s"/>
      <c r="W226" s="37" t="s">
        <v>815</v>
      </c>
      <c r="X226" s="38" t="s">
        <v>816</v>
      </c>
      <c r="Y226" s="38" t="s">
        <v>816</v>
      </c>
      <c r="Z226" s="38" t="s"/>
      <c r="AA226" s="37" t="s">
        <v>816</v>
      </c>
      <c r="AB226" s="37" t="s"/>
      <c r="AC226" s="37" t="s"/>
    </row>
    <row r="227" spans="1:29" ht="15" customHeight="true">
      <c r="A227" s="37" t="s">
        <v>15</v>
      </c>
      <c r="B227" s="37" t="s"/>
      <c r="C227" s="37" t="s">
        <v>582</v>
      </c>
      <c r="D227" s="37" t="s">
        <v>813</v>
      </c>
      <c r="E227" s="37" t="s">
        <v>42</v>
      </c>
      <c r="F227" s="37" t="s">
        <v>42</v>
      </c>
      <c r="G227" s="37" t="s">
        <v>42</v>
      </c>
      <c r="H227" s="37" t="s">
        <v>42</v>
      </c>
      <c r="I227" s="114" t="s">
        <v>817</v>
      </c>
      <c r="J227" s="38" t="s">
        <v>818</v>
      </c>
      <c r="K227" s="58" t="s">
        <v>803</v>
      </c>
      <c r="L227" s="37">
        <v>2</v>
      </c>
      <c r="M227" s="37" t="s"/>
      <c r="N227" s="37" t="s">
        <v>134</v>
      </c>
      <c r="O227" s="37" t="s"/>
      <c r="P227" s="37" t="s"/>
      <c r="Q227" s="37" t="s"/>
      <c r="R227" s="37" t="s"/>
      <c r="S227" s="37" t="s"/>
      <c r="T227" s="37" t="s">
        <v>177</v>
      </c>
      <c r="U227" s="46" t="s">
        <v>42</v>
      </c>
      <c r="V227" s="40" t="s"/>
      <c r="W227" s="38" t="s">
        <v>818</v>
      </c>
      <c r="X227" s="38" t="s">
        <v>818</v>
      </c>
      <c r="Y227" s="38" t="s">
        <v>818</v>
      </c>
      <c r="Z227" s="38" t="s"/>
      <c r="AA227" s="37" t="s"/>
      <c r="AB227" s="37" t="s"/>
      <c r="AC227" s="37" t="s"/>
    </row>
    <row r="228" spans="1:29" ht="15" customHeight="true">
      <c r="A228" s="37" t="s">
        <v>15</v>
      </c>
      <c r="B228" s="37" t="s"/>
      <c r="C228" s="37" t="s">
        <v>582</v>
      </c>
      <c r="D228" s="37" t="s">
        <v>813</v>
      </c>
      <c r="E228" s="37" t="s">
        <v>42</v>
      </c>
      <c r="F228" s="37" t="s">
        <v>42</v>
      </c>
      <c r="G228" s="37" t="s">
        <v>42</v>
      </c>
      <c r="H228" s="37" t="s">
        <v>42</v>
      </c>
      <c r="I228" s="114" t="s">
        <v>819</v>
      </c>
      <c r="J228" s="38" t="s">
        <v>820</v>
      </c>
      <c r="K228" s="58" t="s">
        <v>803</v>
      </c>
      <c r="L228" s="37">
        <v>2</v>
      </c>
      <c r="M228" s="37" t="s"/>
      <c r="N228" s="37" t="s">
        <v>134</v>
      </c>
      <c r="O228" s="37" t="s"/>
      <c r="P228" s="37" t="s"/>
      <c r="Q228" s="37" t="s"/>
      <c r="R228" s="37" t="s"/>
      <c r="S228" s="37" t="s"/>
      <c r="T228" s="37" t="s">
        <v>177</v>
      </c>
      <c r="U228" s="46" t="s">
        <v>42</v>
      </c>
      <c r="V228" s="40" t="s"/>
      <c r="W228" s="38" t="s">
        <v>820</v>
      </c>
      <c r="X228" s="38" t="s">
        <v>820</v>
      </c>
      <c r="Y228" s="38" t="s">
        <v>820</v>
      </c>
      <c r="Z228" s="38" t="s"/>
      <c r="AA228" s="37" t="s"/>
      <c r="AB228" s="37" t="s"/>
      <c r="AC228" s="37" t="s"/>
    </row>
    <row r="229" spans="1:29" ht="15" customHeight="true">
      <c r="A229" s="37" t="s">
        <v>15</v>
      </c>
      <c r="B229" s="37" t="s"/>
      <c r="C229" s="37" t="s">
        <v>582</v>
      </c>
      <c r="D229" s="37" t="s">
        <v>813</v>
      </c>
      <c r="E229" s="37" t="s">
        <v>42</v>
      </c>
      <c r="F229" s="37" t="s">
        <v>42</v>
      </c>
      <c r="G229" s="37" t="s">
        <v>42</v>
      </c>
      <c r="H229" s="37" t="s">
        <v>42</v>
      </c>
      <c r="I229" s="114" t="s">
        <v>821</v>
      </c>
      <c r="J229" s="38" t="s">
        <v>822</v>
      </c>
      <c r="K229" s="58" t="s">
        <v>806</v>
      </c>
      <c r="L229" s="37">
        <v>2</v>
      </c>
      <c r="M229" s="37" t="s"/>
      <c r="N229" s="37" t="s">
        <v>134</v>
      </c>
      <c r="O229" s="37" t="s"/>
      <c r="P229" s="37" t="s"/>
      <c r="Q229" s="37" t="s"/>
      <c r="R229" s="37" t="s"/>
      <c r="S229" s="37" t="s"/>
      <c r="T229" s="37" t="s">
        <v>177</v>
      </c>
      <c r="U229" s="46" t="s">
        <v>42</v>
      </c>
      <c r="V229" s="40" t="s"/>
      <c r="W229" s="38" t="s">
        <v>822</v>
      </c>
      <c r="X229" s="38" t="s">
        <v>822</v>
      </c>
      <c r="Y229" s="38" t="s">
        <v>822</v>
      </c>
      <c r="Z229" s="38" t="s"/>
      <c r="AA229" s="37" t="s"/>
      <c r="AB229" s="37" t="s"/>
      <c r="AC229" s="37" t="s"/>
    </row>
    <row r="230" spans="1:29" ht="15" customHeight="true">
      <c r="A230" s="37" t="s">
        <v>15</v>
      </c>
      <c r="B230" s="37" t="s"/>
      <c r="C230" s="37" t="s">
        <v>582</v>
      </c>
      <c r="D230" s="37" t="s">
        <v>813</v>
      </c>
      <c r="E230" s="37" t="s">
        <v>42</v>
      </c>
      <c r="F230" s="37" t="s">
        <v>42</v>
      </c>
      <c r="G230" s="37" t="s">
        <v>42</v>
      </c>
      <c r="H230" s="37" t="s">
        <v>42</v>
      </c>
      <c r="I230" s="114" t="s">
        <v>823</v>
      </c>
      <c r="J230" s="38" t="s">
        <v>824</v>
      </c>
      <c r="K230" s="58" t="s">
        <v>806</v>
      </c>
      <c r="L230" s="37">
        <v>2</v>
      </c>
      <c r="M230" s="37" t="s"/>
      <c r="N230" s="37" t="s">
        <v>134</v>
      </c>
      <c r="O230" s="37" t="s"/>
      <c r="P230" s="37" t="s"/>
      <c r="Q230" s="37" t="s"/>
      <c r="R230" s="37" t="s"/>
      <c r="S230" s="37" t="s"/>
      <c r="T230" s="37" t="s">
        <v>177</v>
      </c>
      <c r="U230" s="46" t="s">
        <v>42</v>
      </c>
      <c r="V230" s="40" t="s"/>
      <c r="W230" s="38" t="s">
        <v>824</v>
      </c>
      <c r="X230" s="38" t="s">
        <v>824</v>
      </c>
      <c r="Y230" s="38" t="s">
        <v>824</v>
      </c>
      <c r="Z230" s="38" t="s"/>
      <c r="AA230" s="37" t="s"/>
      <c r="AB230" s="37" t="s"/>
      <c r="AC230" s="37" t="s"/>
    </row>
    <row r="231" spans="1:29" ht="15" customHeight="true">
      <c r="A231" s="37" t="s">
        <v>15</v>
      </c>
      <c r="B231" s="37" t="s"/>
      <c r="C231" s="37" t="s">
        <v>582</v>
      </c>
      <c r="D231" s="37" t="s">
        <v>813</v>
      </c>
      <c r="E231" s="37" t="s">
        <v>42</v>
      </c>
      <c r="F231" s="37" t="s">
        <v>42</v>
      </c>
      <c r="G231" s="37" t="s">
        <v>42</v>
      </c>
      <c r="H231" s="37" t="s">
        <v>42</v>
      </c>
      <c r="I231" s="114" t="s">
        <v>825</v>
      </c>
      <c r="J231" s="38" t="s">
        <v>826</v>
      </c>
      <c r="K231" s="58" t="s">
        <v>61</v>
      </c>
      <c r="L231" s="37">
        <v>2</v>
      </c>
      <c r="M231" s="37" t="s"/>
      <c r="N231" s="37" t="s">
        <v>134</v>
      </c>
      <c r="O231" s="37" t="s"/>
      <c r="P231" s="37" t="s"/>
      <c r="Q231" s="37" t="s"/>
      <c r="R231" s="37" t="s"/>
      <c r="S231" s="37" t="s"/>
      <c r="T231" s="37" t="s">
        <v>177</v>
      </c>
      <c r="U231" s="46" t="s">
        <v>42</v>
      </c>
      <c r="V231" s="40" t="s"/>
      <c r="W231" s="38" t="s">
        <v>826</v>
      </c>
      <c r="X231" s="38" t="s">
        <v>826</v>
      </c>
      <c r="Y231" s="38" t="s">
        <v>826</v>
      </c>
      <c r="Z231" s="38" t="s"/>
      <c r="AA231" s="37" t="s"/>
      <c r="AB231" s="37" t="s"/>
      <c r="AC231" s="37" t="s"/>
    </row>
    <row r="232" spans="1:29" ht="15" customHeight="true">
      <c r="A232" s="37" t="s">
        <v>15</v>
      </c>
      <c r="B232" s="37" t="s"/>
      <c r="C232" s="37" t="s">
        <v>582</v>
      </c>
      <c r="D232" s="37" t="s">
        <v>813</v>
      </c>
      <c r="E232" s="37" t="s">
        <v>42</v>
      </c>
      <c r="F232" s="37" t="s">
        <v>42</v>
      </c>
      <c r="G232" s="37" t="s">
        <v>42</v>
      </c>
      <c r="H232" s="37" t="s">
        <v>42</v>
      </c>
      <c r="I232" s="114" t="s">
        <v>827</v>
      </c>
      <c r="J232" s="38" t="s">
        <v>828</v>
      </c>
      <c r="K232" s="58" t="s">
        <v>61</v>
      </c>
      <c r="L232" s="37">
        <v>2</v>
      </c>
      <c r="M232" s="37" t="s"/>
      <c r="N232" s="37" t="s">
        <v>134</v>
      </c>
      <c r="O232" s="37" t="s"/>
      <c r="P232" s="37" t="s"/>
      <c r="Q232" s="37" t="s"/>
      <c r="R232" s="37" t="s"/>
      <c r="S232" s="37" t="s"/>
      <c r="T232" s="37" t="s">
        <v>177</v>
      </c>
      <c r="U232" s="46" t="s">
        <v>42</v>
      </c>
      <c r="V232" s="40" t="s"/>
      <c r="W232" s="38" t="s">
        <v>828</v>
      </c>
      <c r="X232" s="38" t="s">
        <v>828</v>
      </c>
      <c r="Y232" s="38" t="s">
        <v>828</v>
      </c>
      <c r="Z232" s="38" t="s"/>
      <c r="AA232" s="37" t="s"/>
      <c r="AB232" s="37" t="s"/>
      <c r="AC232" s="37" t="s"/>
    </row>
    <row r="233" spans="1:29" ht="15" customHeight="true">
      <c r="A233" s="37" t="s">
        <v>15</v>
      </c>
      <c r="B233" s="37" t="s"/>
      <c r="C233" s="37" t="s">
        <v>582</v>
      </c>
      <c r="D233" s="37" t="s">
        <v>36</v>
      </c>
      <c r="E233" s="37" t="s">
        <v>42</v>
      </c>
      <c r="F233" s="37" t="s">
        <v>42</v>
      </c>
      <c r="G233" s="37" t="s">
        <v>42</v>
      </c>
      <c r="H233" s="37" t="s">
        <v>42</v>
      </c>
      <c r="I233" s="114" t="s">
        <v>40</v>
      </c>
      <c r="J233" s="117" t="s">
        <v>829</v>
      </c>
      <c r="K233" s="58" t="s">
        <v>195</v>
      </c>
      <c r="L233" s="37">
        <v>2</v>
      </c>
      <c r="M233" s="37" t="s"/>
      <c r="N233" s="37" t="s">
        <v>175</v>
      </c>
      <c r="O233" s="37" t="s"/>
      <c r="P233" s="37" t="s"/>
      <c r="Q233" s="37" t="s"/>
      <c r="R233" s="37" t="s"/>
      <c r="S233" s="37" t="s"/>
      <c r="T233" s="37" t="s">
        <v>177</v>
      </c>
      <c r="U233" s="46" t="s">
        <v>18</v>
      </c>
      <c r="V233" s="40" t="s"/>
      <c r="W233" s="38" t="s">
        <v>6033</v>
      </c>
      <c r="X233" s="38" t="s">
        <v>6033</v>
      </c>
      <c r="Y233" s="38" t="s">
        <v>6033</v>
      </c>
      <c r="Z233" s="38" t="s"/>
      <c r="AA233" s="37" t="s">
        <v>6033</v>
      </c>
      <c r="AB233" s="37" t="s"/>
      <c r="AC233" s="37" t="s"/>
    </row>
    <row r="234" spans="1:29" ht="15" customHeight="true">
      <c r="A234" s="37" t="s">
        <v>170</v>
      </c>
      <c r="B234" s="37" t="s"/>
      <c r="C234" s="37" t="s">
        <v>830</v>
      </c>
      <c r="D234" s="37" t="s"/>
      <c r="E234" s="37" t="s">
        <v>42</v>
      </c>
      <c r="F234" s="37" t="s">
        <v>42</v>
      </c>
      <c r="G234" s="37" t="s">
        <v>42</v>
      </c>
      <c r="H234" s="37" t="s">
        <v>42</v>
      </c>
      <c r="I234" s="38" t="s">
        <v>831</v>
      </c>
      <c r="J234" s="38" t="s">
        <v>832</v>
      </c>
      <c r="K234" s="37" t="s">
        <v>174</v>
      </c>
      <c r="L234" s="37">
        <v>2</v>
      </c>
      <c r="M234" s="37" t="s"/>
      <c r="N234" s="37" t="s">
        <v>184</v>
      </c>
      <c r="O234" s="37" t="s"/>
      <c r="P234" s="37" t="s"/>
      <c r="Q234" s="37" t="s"/>
      <c r="R234" s="37" t="s"/>
      <c r="S234" s="37" t="s">
        <v>176</v>
      </c>
      <c r="T234" s="37" t="s">
        <v>177</v>
      </c>
      <c r="U234" s="40" t="s">
        <v>18</v>
      </c>
      <c r="V234" s="40" t="s"/>
      <c r="W234" s="49" t="s">
        <v>180</v>
      </c>
      <c r="X234" s="49" t="s">
        <v>180</v>
      </c>
      <c r="Y234" s="49" t="s">
        <v>180</v>
      </c>
      <c r="Z234" s="38" t="s"/>
      <c r="AA234" s="49" t="s">
        <v>180</v>
      </c>
      <c r="AB234" s="37" t="s"/>
      <c r="AC234" s="37" t="s"/>
    </row>
    <row r="235" spans="1:29" ht="15" customHeight="true">
      <c r="A235" s="37" t="s">
        <v>170</v>
      </c>
      <c r="B235" s="37" t="s"/>
      <c r="C235" s="37" t="s">
        <v>830</v>
      </c>
      <c r="D235" s="37" t="s"/>
      <c r="E235" s="37" t="s">
        <v>42</v>
      </c>
      <c r="F235" s="37" t="s">
        <v>42</v>
      </c>
      <c r="G235" s="37" t="s">
        <v>42</v>
      </c>
      <c r="H235" s="37" t="s">
        <v>42</v>
      </c>
      <c r="I235" s="38" t="s">
        <v>833</v>
      </c>
      <c r="J235" s="38" t="s">
        <v>834</v>
      </c>
      <c r="K235" s="37" t="s">
        <v>174</v>
      </c>
      <c r="L235" s="37">
        <v>2</v>
      </c>
      <c r="M235" s="37" t="s"/>
      <c r="N235" s="37" t="s">
        <v>184</v>
      </c>
      <c r="O235" s="37" t="s"/>
      <c r="P235" s="37" t="s"/>
      <c r="Q235" s="37" t="s"/>
      <c r="R235" s="37" t="s"/>
      <c r="S235" s="37" t="s">
        <v>176</v>
      </c>
      <c r="T235" s="37" t="s">
        <v>177</v>
      </c>
      <c r="U235" s="40" t="s">
        <v>18</v>
      </c>
      <c r="V235" s="40" t="s"/>
      <c r="W235" s="49" t="s">
        <v>835</v>
      </c>
      <c r="X235" s="49" t="s">
        <v>835</v>
      </c>
      <c r="Y235" s="49" t="s">
        <v>835</v>
      </c>
      <c r="Z235" s="38" t="s"/>
      <c r="AA235" s="49" t="s">
        <v>835</v>
      </c>
      <c r="AB235" s="37" t="s"/>
      <c r="AC235" s="37" t="s"/>
    </row>
    <row r="236" spans="1:29" ht="15" customHeight="true">
      <c r="A236" s="37" t="s">
        <v>170</v>
      </c>
      <c r="B236" s="37" t="s"/>
      <c r="C236" s="37" t="s">
        <v>830</v>
      </c>
      <c r="D236" s="37" t="s"/>
      <c r="E236" s="37" t="s">
        <v>42</v>
      </c>
      <c r="F236" s="37" t="s">
        <v>42</v>
      </c>
      <c r="G236" s="37" t="s">
        <v>42</v>
      </c>
      <c r="H236" s="37" t="s">
        <v>42</v>
      </c>
      <c r="I236" s="38" t="s">
        <v>836</v>
      </c>
      <c r="J236" s="38" t="s">
        <v>837</v>
      </c>
      <c r="K236" s="37" t="s">
        <v>174</v>
      </c>
      <c r="L236" s="37">
        <v>2</v>
      </c>
      <c r="M236" s="37" t="s"/>
      <c r="N236" s="37" t="s">
        <v>184</v>
      </c>
      <c r="O236" s="37" t="s"/>
      <c r="P236" s="37" t="s"/>
      <c r="Q236" s="37" t="s"/>
      <c r="R236" s="37" t="s"/>
      <c r="S236" s="37" t="s">
        <v>176</v>
      </c>
      <c r="T236" s="37" t="s">
        <v>177</v>
      </c>
      <c r="U236" s="40" t="s">
        <v>18</v>
      </c>
      <c r="V236" s="40" t="s"/>
      <c r="W236" s="49" t="s">
        <v>838</v>
      </c>
      <c r="X236" s="49" t="s">
        <v>838</v>
      </c>
      <c r="Y236" s="49" t="s">
        <v>838</v>
      </c>
      <c r="Z236" s="38" t="s"/>
      <c r="AA236" s="49" t="s">
        <v>838</v>
      </c>
      <c r="AB236" s="37" t="s"/>
      <c r="AC236" s="37" t="s"/>
    </row>
    <row r="237" spans="1:29" ht="15" customHeight="true">
      <c r="A237" s="37" t="s">
        <v>170</v>
      </c>
      <c r="B237" s="37" t="s"/>
      <c r="C237" s="37" t="s">
        <v>830</v>
      </c>
      <c r="D237" s="37" t="s"/>
      <c r="E237" s="37" t="s">
        <v>42</v>
      </c>
      <c r="F237" s="37" t="s">
        <v>42</v>
      </c>
      <c r="G237" s="37" t="s">
        <v>42</v>
      </c>
      <c r="H237" s="37" t="s">
        <v>42</v>
      </c>
      <c r="I237" s="38" t="s">
        <v>839</v>
      </c>
      <c r="J237" s="38" t="s">
        <v>840</v>
      </c>
      <c r="K237" s="37" t="s">
        <v>174</v>
      </c>
      <c r="L237" s="37">
        <v>2</v>
      </c>
      <c r="M237" s="37" t="s"/>
      <c r="N237" s="37" t="s">
        <v>184</v>
      </c>
      <c r="O237" s="37" t="s"/>
      <c r="P237" s="37" t="s"/>
      <c r="Q237" s="37" t="s"/>
      <c r="R237" s="37" t="s"/>
      <c r="S237" s="37" t="s">
        <v>176</v>
      </c>
      <c r="T237" s="37" t="s">
        <v>177</v>
      </c>
      <c r="U237" s="40" t="s">
        <v>18</v>
      </c>
      <c r="V237" s="40" t="s"/>
      <c r="W237" s="49" t="s">
        <v>841</v>
      </c>
      <c r="X237" s="49" t="s">
        <v>841</v>
      </c>
      <c r="Y237" s="49" t="s">
        <v>841</v>
      </c>
      <c r="Z237" s="38" t="s"/>
      <c r="AA237" s="49" t="s">
        <v>841</v>
      </c>
      <c r="AB237" s="37" t="s"/>
      <c r="AC237" s="37" t="s"/>
    </row>
    <row r="238" spans="1:29" ht="15" customHeight="true">
      <c r="A238" s="37" t="s">
        <v>170</v>
      </c>
      <c r="B238" s="37" t="s"/>
      <c r="C238" s="37" t="s">
        <v>830</v>
      </c>
      <c r="D238" s="37" t="s"/>
      <c r="E238" s="37" t="s">
        <v>42</v>
      </c>
      <c r="F238" s="37" t="s">
        <v>42</v>
      </c>
      <c r="G238" s="37" t="s">
        <v>42</v>
      </c>
      <c r="H238" s="37" t="s">
        <v>42</v>
      </c>
      <c r="I238" s="38" t="s">
        <v>842</v>
      </c>
      <c r="J238" s="38" t="s">
        <v>843</v>
      </c>
      <c r="K238" s="37" t="s">
        <v>174</v>
      </c>
      <c r="L238" s="37">
        <v>2</v>
      </c>
      <c r="M238" s="37" t="s"/>
      <c r="N238" s="37" t="s">
        <v>184</v>
      </c>
      <c r="O238" s="37" t="s"/>
      <c r="P238" s="37" t="s"/>
      <c r="Q238" s="37" t="s"/>
      <c r="R238" s="37" t="s"/>
      <c r="S238" s="37" t="s">
        <v>176</v>
      </c>
      <c r="T238" s="37" t="s">
        <v>177</v>
      </c>
      <c r="U238" s="40" t="s">
        <v>18</v>
      </c>
      <c r="V238" s="40" t="s"/>
      <c r="W238" s="49" t="s">
        <v>844</v>
      </c>
      <c r="X238" s="49" t="s">
        <v>844</v>
      </c>
      <c r="Y238" s="49" t="s">
        <v>844</v>
      </c>
      <c r="Z238" s="38" t="s"/>
      <c r="AA238" s="49" t="s">
        <v>844</v>
      </c>
      <c r="AB238" s="37" t="s"/>
      <c r="AC238" s="37" t="s"/>
    </row>
    <row r="239" spans="1:29" ht="15" customHeight="true">
      <c r="A239" s="37" t="s">
        <v>170</v>
      </c>
      <c r="B239" s="37" t="s"/>
      <c r="C239" s="37" t="s">
        <v>830</v>
      </c>
      <c r="D239" s="37" t="s"/>
      <c r="E239" s="37" t="s">
        <v>42</v>
      </c>
      <c r="F239" s="37" t="s">
        <v>42</v>
      </c>
      <c r="G239" s="37" t="s">
        <v>42</v>
      </c>
      <c r="H239" s="37" t="s">
        <v>42</v>
      </c>
      <c r="I239" s="38" t="s">
        <v>845</v>
      </c>
      <c r="J239" s="38" t="s">
        <v>846</v>
      </c>
      <c r="K239" s="37" t="s">
        <v>174</v>
      </c>
      <c r="L239" s="37">
        <v>2</v>
      </c>
      <c r="M239" s="37" t="s"/>
      <c r="N239" s="37" t="s">
        <v>184</v>
      </c>
      <c r="O239" s="37" t="s"/>
      <c r="P239" s="37" t="s"/>
      <c r="Q239" s="37" t="s"/>
      <c r="R239" s="37" t="s"/>
      <c r="S239" s="37" t="s">
        <v>176</v>
      </c>
      <c r="T239" s="37" t="s">
        <v>177</v>
      </c>
      <c r="U239" s="40" t="s">
        <v>18</v>
      </c>
      <c r="V239" s="40" t="s"/>
      <c r="W239" s="49" t="s">
        <v>847</v>
      </c>
      <c r="X239" s="49" t="s">
        <v>847</v>
      </c>
      <c r="Y239" s="49" t="s">
        <v>847</v>
      </c>
      <c r="Z239" s="38" t="s"/>
      <c r="AA239" s="49" t="s">
        <v>847</v>
      </c>
      <c r="AB239" s="37" t="s"/>
      <c r="AC239" s="37" t="s"/>
    </row>
    <row r="240" spans="1:29" ht="15" customHeight="true">
      <c r="A240" s="37" t="s">
        <v>170</v>
      </c>
      <c r="B240" s="37" t="s"/>
      <c r="C240" s="37" t="s">
        <v>830</v>
      </c>
      <c r="D240" s="37" t="s"/>
      <c r="E240" s="37" t="s">
        <v>42</v>
      </c>
      <c r="F240" s="37" t="s">
        <v>42</v>
      </c>
      <c r="G240" s="37" t="s">
        <v>42</v>
      </c>
      <c r="H240" s="37" t="s">
        <v>42</v>
      </c>
      <c r="I240" s="38" t="s">
        <v>848</v>
      </c>
      <c r="J240" s="38" t="s">
        <v>849</v>
      </c>
      <c r="K240" s="37" t="s">
        <v>174</v>
      </c>
      <c r="L240" s="37">
        <v>2</v>
      </c>
      <c r="M240" s="37" t="s"/>
      <c r="N240" s="37" t="s">
        <v>184</v>
      </c>
      <c r="O240" s="37" t="s"/>
      <c r="P240" s="37" t="s"/>
      <c r="Q240" s="37" t="s"/>
      <c r="R240" s="37" t="s"/>
      <c r="S240" s="37" t="s">
        <v>176</v>
      </c>
      <c r="T240" s="37" t="s">
        <v>177</v>
      </c>
      <c r="U240" s="40" t="s">
        <v>18</v>
      </c>
      <c r="V240" s="40" t="s"/>
      <c r="W240" s="49" t="s">
        <v>850</v>
      </c>
      <c r="X240" s="49" t="s">
        <v>850</v>
      </c>
      <c r="Y240" s="49" t="s">
        <v>850</v>
      </c>
      <c r="Z240" s="38" t="s"/>
      <c r="AA240" s="49" t="s">
        <v>850</v>
      </c>
      <c r="AB240" s="37" t="s"/>
      <c r="AC240" s="37" t="s"/>
    </row>
    <row r="241" spans="1:29" ht="15" customHeight="true">
      <c r="A241" s="37" t="s">
        <v>170</v>
      </c>
      <c r="B241" s="37" t="s"/>
      <c r="C241" s="37" t="s">
        <v>830</v>
      </c>
      <c r="D241" s="37" t="s"/>
      <c r="E241" s="37" t="s">
        <v>42</v>
      </c>
      <c r="F241" s="37" t="s">
        <v>42</v>
      </c>
      <c r="G241" s="37" t="s">
        <v>42</v>
      </c>
      <c r="H241" s="37" t="s">
        <v>42</v>
      </c>
      <c r="I241" s="38" t="s">
        <v>851</v>
      </c>
      <c r="J241" s="38" t="s">
        <v>852</v>
      </c>
      <c r="K241" s="37" t="s">
        <v>174</v>
      </c>
      <c r="L241" s="37">
        <v>2</v>
      </c>
      <c r="M241" s="37" t="s"/>
      <c r="N241" s="37" t="s">
        <v>184</v>
      </c>
      <c r="O241" s="37" t="s"/>
      <c r="P241" s="37" t="s"/>
      <c r="Q241" s="37" t="s"/>
      <c r="R241" s="37" t="s"/>
      <c r="S241" s="37" t="s">
        <v>176</v>
      </c>
      <c r="T241" s="37" t="s">
        <v>177</v>
      </c>
      <c r="U241" s="40" t="s">
        <v>18</v>
      </c>
      <c r="V241" s="40" t="s"/>
      <c r="W241" s="49" t="s">
        <v>853</v>
      </c>
      <c r="X241" s="49" t="s">
        <v>853</v>
      </c>
      <c r="Y241" s="49" t="s">
        <v>853</v>
      </c>
      <c r="Z241" s="38" t="s"/>
      <c r="AA241" s="49" t="s">
        <v>853</v>
      </c>
      <c r="AB241" s="37" t="s"/>
      <c r="AC241" s="37" t="s"/>
    </row>
    <row r="242" spans="1:29" ht="15" customHeight="true">
      <c r="A242" s="37" t="s">
        <v>170</v>
      </c>
      <c r="B242" s="37" t="s"/>
      <c r="C242" s="37" t="s">
        <v>830</v>
      </c>
      <c r="D242" s="37" t="s"/>
      <c r="E242" s="37" t="s">
        <v>42</v>
      </c>
      <c r="F242" s="37" t="s">
        <v>42</v>
      </c>
      <c r="G242" s="37" t="s">
        <v>42</v>
      </c>
      <c r="H242" s="37" t="s">
        <v>42</v>
      </c>
      <c r="I242" s="38" t="s">
        <v>854</v>
      </c>
      <c r="J242" s="38" t="s">
        <v>855</v>
      </c>
      <c r="K242" s="37" t="s">
        <v>174</v>
      </c>
      <c r="L242" s="37">
        <v>2</v>
      </c>
      <c r="M242" s="37" t="s"/>
      <c r="N242" s="37" t="s">
        <v>184</v>
      </c>
      <c r="O242" s="37" t="s"/>
      <c r="P242" s="37" t="s"/>
      <c r="Q242" s="37" t="s"/>
      <c r="R242" s="37" t="s"/>
      <c r="S242" s="37" t="s">
        <v>176</v>
      </c>
      <c r="T242" s="37" t="s">
        <v>177</v>
      </c>
      <c r="U242" s="40" t="s">
        <v>18</v>
      </c>
      <c r="V242" s="40" t="s"/>
      <c r="W242" s="49" t="s">
        <v>856</v>
      </c>
      <c r="X242" s="49" t="s">
        <v>856</v>
      </c>
      <c r="Y242" s="49" t="s">
        <v>856</v>
      </c>
      <c r="Z242" s="38" t="s"/>
      <c r="AA242" s="49" t="s">
        <v>856</v>
      </c>
      <c r="AB242" s="37" t="s"/>
      <c r="AC242" s="37" t="s"/>
    </row>
    <row r="243" spans="1:29" ht="15" customHeight="true">
      <c r="A243" s="37" t="s">
        <v>170</v>
      </c>
      <c r="B243" s="37" t="s"/>
      <c r="C243" s="37" t="s">
        <v>830</v>
      </c>
      <c r="D243" s="37" t="s"/>
      <c r="E243" s="37" t="s">
        <v>42</v>
      </c>
      <c r="F243" s="37" t="s">
        <v>42</v>
      </c>
      <c r="G243" s="37" t="s">
        <v>42</v>
      </c>
      <c r="H243" s="37" t="s">
        <v>42</v>
      </c>
      <c r="I243" s="38" t="s">
        <v>857</v>
      </c>
      <c r="J243" s="38" t="s">
        <v>858</v>
      </c>
      <c r="K243" s="37" t="s">
        <v>174</v>
      </c>
      <c r="L243" s="37">
        <v>2</v>
      </c>
      <c r="M243" s="37" t="s"/>
      <c r="N243" s="37" t="s">
        <v>184</v>
      </c>
      <c r="O243" s="37" t="s"/>
      <c r="P243" s="37" t="s"/>
      <c r="Q243" s="37" t="s"/>
      <c r="R243" s="37" t="s"/>
      <c r="S243" s="37" t="s">
        <v>176</v>
      </c>
      <c r="T243" s="37" t="s">
        <v>177</v>
      </c>
      <c r="U243" s="40" t="s">
        <v>18</v>
      </c>
      <c r="V243" s="40" t="s"/>
      <c r="W243" s="49" t="s">
        <v>859</v>
      </c>
      <c r="X243" s="49" t="s">
        <v>859</v>
      </c>
      <c r="Y243" s="49" t="s">
        <v>859</v>
      </c>
      <c r="Z243" s="38" t="s"/>
      <c r="AA243" s="49" t="s">
        <v>859</v>
      </c>
      <c r="AB243" s="37" t="s"/>
      <c r="AC243" s="37" t="s"/>
    </row>
    <row r="244" spans="1:29" ht="15" customHeight="true">
      <c r="A244" s="37" t="s">
        <v>170</v>
      </c>
      <c r="B244" s="37" t="s"/>
      <c r="C244" s="37" t="s">
        <v>830</v>
      </c>
      <c r="D244" s="37" t="s"/>
      <c r="E244" s="37" t="s">
        <v>42</v>
      </c>
      <c r="F244" s="37" t="s">
        <v>42</v>
      </c>
      <c r="G244" s="37" t="s">
        <v>42</v>
      </c>
      <c r="H244" s="37" t="s">
        <v>42</v>
      </c>
      <c r="I244" s="38" t="s">
        <v>860</v>
      </c>
      <c r="J244" s="38" t="s">
        <v>861</v>
      </c>
      <c r="K244" s="37" t="s">
        <v>174</v>
      </c>
      <c r="L244" s="37">
        <v>2</v>
      </c>
      <c r="M244" s="37" t="s"/>
      <c r="N244" s="37" t="s">
        <v>184</v>
      </c>
      <c r="O244" s="37" t="s"/>
      <c r="P244" s="37" t="s"/>
      <c r="Q244" s="37" t="s"/>
      <c r="R244" s="37" t="s"/>
      <c r="S244" s="37" t="s">
        <v>176</v>
      </c>
      <c r="T244" s="37" t="s">
        <v>177</v>
      </c>
      <c r="U244" s="40" t="s">
        <v>18</v>
      </c>
      <c r="V244" s="40" t="s"/>
      <c r="W244" s="49" t="s">
        <v>862</v>
      </c>
      <c r="X244" s="49" t="s">
        <v>862</v>
      </c>
      <c r="Y244" s="49" t="s">
        <v>862</v>
      </c>
      <c r="Z244" s="38" t="s"/>
      <c r="AA244" s="49" t="s">
        <v>862</v>
      </c>
      <c r="AB244" s="37" t="s"/>
      <c r="AC244" s="37" t="s"/>
    </row>
    <row r="245" spans="1:29" ht="15" customHeight="true">
      <c r="A245" s="37" t="s">
        <v>170</v>
      </c>
      <c r="B245" s="37" t="s"/>
      <c r="C245" s="37" t="s">
        <v>830</v>
      </c>
      <c r="D245" s="37" t="s"/>
      <c r="E245" s="37" t="s">
        <v>42</v>
      </c>
      <c r="F245" s="37" t="s">
        <v>42</v>
      </c>
      <c r="G245" s="37" t="s">
        <v>42</v>
      </c>
      <c r="H245" s="37" t="s">
        <v>42</v>
      </c>
      <c r="I245" s="38" t="s">
        <v>863</v>
      </c>
      <c r="J245" s="38" t="s">
        <v>864</v>
      </c>
      <c r="K245" s="37" t="s">
        <v>174</v>
      </c>
      <c r="L245" s="37">
        <v>2</v>
      </c>
      <c r="M245" s="37" t="s"/>
      <c r="N245" s="37" t="s">
        <v>184</v>
      </c>
      <c r="O245" s="37" t="s"/>
      <c r="P245" s="37" t="s"/>
      <c r="Q245" s="37" t="s"/>
      <c r="R245" s="37" t="s"/>
      <c r="S245" s="37" t="s">
        <v>176</v>
      </c>
      <c r="T245" s="37" t="s">
        <v>177</v>
      </c>
      <c r="U245" s="40" t="s">
        <v>18</v>
      </c>
      <c r="V245" s="40" t="s"/>
      <c r="W245" s="49" t="s">
        <v>865</v>
      </c>
      <c r="X245" s="49" t="s">
        <v>865</v>
      </c>
      <c r="Y245" s="49" t="s">
        <v>865</v>
      </c>
      <c r="Z245" s="38" t="s"/>
      <c r="AA245" s="49" t="s">
        <v>865</v>
      </c>
      <c r="AB245" s="37" t="s"/>
      <c r="AC245" s="37" t="s"/>
    </row>
    <row r="246" spans="1:29" ht="15" customHeight="true">
      <c r="A246" s="37" t="s">
        <v>170</v>
      </c>
      <c r="B246" s="37" t="s"/>
      <c r="C246" s="37" t="s">
        <v>830</v>
      </c>
      <c r="D246" s="37" t="s"/>
      <c r="E246" s="37" t="s">
        <v>42</v>
      </c>
      <c r="F246" s="37" t="s">
        <v>42</v>
      </c>
      <c r="G246" s="37" t="s">
        <v>42</v>
      </c>
      <c r="H246" s="37" t="s">
        <v>42</v>
      </c>
      <c r="I246" s="38" t="s">
        <v>866</v>
      </c>
      <c r="J246" s="38" t="s">
        <v>867</v>
      </c>
      <c r="K246" s="37" t="s">
        <v>174</v>
      </c>
      <c r="L246" s="37">
        <v>2</v>
      </c>
      <c r="M246" s="37" t="s"/>
      <c r="N246" s="37" t="s">
        <v>184</v>
      </c>
      <c r="O246" s="37" t="s"/>
      <c r="P246" s="37" t="s"/>
      <c r="Q246" s="37" t="s"/>
      <c r="R246" s="37" t="s"/>
      <c r="S246" s="37" t="s">
        <v>176</v>
      </c>
      <c r="T246" s="37" t="s">
        <v>177</v>
      </c>
      <c r="U246" s="40" t="s">
        <v>18</v>
      </c>
      <c r="V246" s="40" t="s"/>
      <c r="W246" s="49" t="s">
        <v>868</v>
      </c>
      <c r="X246" s="49" t="s">
        <v>868</v>
      </c>
      <c r="Y246" s="49" t="s">
        <v>868</v>
      </c>
      <c r="Z246" s="38" t="s"/>
      <c r="AA246" s="49" t="s">
        <v>868</v>
      </c>
      <c r="AB246" s="37" t="s"/>
      <c r="AC246" s="37" t="s"/>
    </row>
    <row r="247" spans="1:29" ht="15" customHeight="true">
      <c r="A247" s="37" t="s">
        <v>170</v>
      </c>
      <c r="B247" s="37" t="s"/>
      <c r="C247" s="37" t="s">
        <v>830</v>
      </c>
      <c r="D247" s="37" t="s"/>
      <c r="E247" s="37" t="s">
        <v>42</v>
      </c>
      <c r="F247" s="37" t="s">
        <v>42</v>
      </c>
      <c r="G247" s="37" t="s">
        <v>42</v>
      </c>
      <c r="H247" s="37" t="s">
        <v>42</v>
      </c>
      <c r="I247" s="38" t="s">
        <v>869</v>
      </c>
      <c r="J247" s="38" t="s">
        <v>870</v>
      </c>
      <c r="K247" s="37" t="s">
        <v>174</v>
      </c>
      <c r="L247" s="37">
        <v>2</v>
      </c>
      <c r="M247" s="37" t="s"/>
      <c r="N247" s="37" t="s">
        <v>184</v>
      </c>
      <c r="O247" s="37" t="s"/>
      <c r="P247" s="37" t="s"/>
      <c r="Q247" s="37" t="s"/>
      <c r="R247" s="37" t="s"/>
      <c r="S247" s="37" t="s">
        <v>176</v>
      </c>
      <c r="T247" s="37" t="s">
        <v>177</v>
      </c>
      <c r="U247" s="40" t="s">
        <v>18</v>
      </c>
      <c r="V247" s="40" t="s"/>
      <c r="W247" s="49" t="s">
        <v>871</v>
      </c>
      <c r="X247" s="49" t="s">
        <v>871</v>
      </c>
      <c r="Y247" s="49" t="s">
        <v>871</v>
      </c>
      <c r="Z247" s="38" t="s"/>
      <c r="AA247" s="49" t="s">
        <v>871</v>
      </c>
      <c r="AB247" s="37" t="s"/>
      <c r="AC247" s="37" t="s"/>
    </row>
    <row r="248" spans="1:29" ht="15" customHeight="true">
      <c r="A248" s="37" t="s">
        <v>170</v>
      </c>
      <c r="B248" s="37" t="s"/>
      <c r="C248" s="37" t="s">
        <v>830</v>
      </c>
      <c r="D248" s="37" t="s"/>
      <c r="E248" s="37" t="s">
        <v>42</v>
      </c>
      <c r="F248" s="37" t="s">
        <v>42</v>
      </c>
      <c r="G248" s="37" t="s">
        <v>42</v>
      </c>
      <c r="H248" s="37" t="s">
        <v>42</v>
      </c>
      <c r="I248" s="38" t="s">
        <v>872</v>
      </c>
      <c r="J248" s="38" t="s">
        <v>873</v>
      </c>
      <c r="K248" s="37" t="s">
        <v>174</v>
      </c>
      <c r="L248" s="37">
        <v>2</v>
      </c>
      <c r="M248" s="37" t="s"/>
      <c r="N248" s="37" t="s">
        <v>184</v>
      </c>
      <c r="O248" s="37" t="s"/>
      <c r="P248" s="37" t="s"/>
      <c r="Q248" s="37" t="s"/>
      <c r="R248" s="37" t="s"/>
      <c r="S248" s="37" t="s">
        <v>176</v>
      </c>
      <c r="T248" s="37" t="s">
        <v>177</v>
      </c>
      <c r="U248" s="40" t="s">
        <v>18</v>
      </c>
      <c r="V248" s="40" t="s"/>
      <c r="W248" s="49" t="s">
        <v>874</v>
      </c>
      <c r="X248" s="49" t="s">
        <v>874</v>
      </c>
      <c r="Y248" s="49" t="s">
        <v>874</v>
      </c>
      <c r="Z248" s="38" t="s"/>
      <c r="AA248" s="49" t="s">
        <v>874</v>
      </c>
      <c r="AB248" s="37" t="s"/>
      <c r="AC248" s="37" t="s"/>
    </row>
    <row r="249" spans="1:29" ht="15" customHeight="true">
      <c r="A249" s="37" t="s">
        <v>170</v>
      </c>
      <c r="B249" s="37" t="s"/>
      <c r="C249" s="37" t="s">
        <v>830</v>
      </c>
      <c r="D249" s="37" t="s"/>
      <c r="E249" s="37" t="s">
        <v>42</v>
      </c>
      <c r="F249" s="37" t="s">
        <v>42</v>
      </c>
      <c r="G249" s="37" t="s">
        <v>42</v>
      </c>
      <c r="H249" s="37" t="s">
        <v>42</v>
      </c>
      <c r="I249" s="38" t="s">
        <v>875</v>
      </c>
      <c r="J249" s="38" t="s">
        <v>876</v>
      </c>
      <c r="K249" s="37" t="s">
        <v>174</v>
      </c>
      <c r="L249" s="37">
        <v>2</v>
      </c>
      <c r="M249" s="37" t="s"/>
      <c r="N249" s="37" t="s">
        <v>184</v>
      </c>
      <c r="O249" s="37" t="s"/>
      <c r="P249" s="37" t="s"/>
      <c r="Q249" s="37" t="s"/>
      <c r="R249" s="37" t="s"/>
      <c r="S249" s="37" t="s">
        <v>176</v>
      </c>
      <c r="T249" s="37" t="s">
        <v>177</v>
      </c>
      <c r="U249" s="40" t="s">
        <v>18</v>
      </c>
      <c r="V249" s="40" t="s"/>
      <c r="W249" s="49" t="s">
        <v>877</v>
      </c>
      <c r="X249" s="49" t="s">
        <v>877</v>
      </c>
      <c r="Y249" s="49" t="s">
        <v>877</v>
      </c>
      <c r="Z249" s="38" t="s"/>
      <c r="AA249" s="49" t="s">
        <v>877</v>
      </c>
      <c r="AB249" s="37" t="s"/>
      <c r="AC249" s="37" t="s"/>
    </row>
    <row r="250" spans="1:29" ht="15" customHeight="true">
      <c r="A250" s="37" t="s">
        <v>170</v>
      </c>
      <c r="B250" s="37" t="s"/>
      <c r="C250" s="37" t="s">
        <v>830</v>
      </c>
      <c r="D250" s="37" t="s"/>
      <c r="E250" s="37" t="s">
        <v>42</v>
      </c>
      <c r="F250" s="37" t="s">
        <v>42</v>
      </c>
      <c r="G250" s="37" t="s">
        <v>42</v>
      </c>
      <c r="H250" s="37" t="s">
        <v>42</v>
      </c>
      <c r="I250" s="38" t="s">
        <v>878</v>
      </c>
      <c r="J250" s="38" t="s">
        <v>879</v>
      </c>
      <c r="K250" s="37" t="s">
        <v>174</v>
      </c>
      <c r="L250" s="37">
        <v>2</v>
      </c>
      <c r="M250" s="37" t="s"/>
      <c r="N250" s="37" t="s">
        <v>184</v>
      </c>
      <c r="O250" s="37" t="s"/>
      <c r="P250" s="37" t="s"/>
      <c r="Q250" s="37" t="s"/>
      <c r="R250" s="37" t="s"/>
      <c r="S250" s="37" t="s">
        <v>176</v>
      </c>
      <c r="T250" s="37" t="s">
        <v>177</v>
      </c>
      <c r="U250" s="40" t="s">
        <v>18</v>
      </c>
      <c r="V250" s="40" t="s"/>
      <c r="W250" s="49" t="s">
        <v>880</v>
      </c>
      <c r="X250" s="49" t="s">
        <v>880</v>
      </c>
      <c r="Y250" s="49" t="s">
        <v>880</v>
      </c>
      <c r="Z250" s="38" t="s"/>
      <c r="AA250" s="49" t="s">
        <v>880</v>
      </c>
      <c r="AB250" s="37" t="s"/>
      <c r="AC250" s="37" t="s"/>
    </row>
    <row r="251" spans="1:29" ht="15" customHeight="true">
      <c r="A251" s="37" t="s">
        <v>170</v>
      </c>
      <c r="B251" s="37" t="s"/>
      <c r="C251" s="37" t="s">
        <v>830</v>
      </c>
      <c r="D251" s="37" t="s"/>
      <c r="E251" s="37" t="s">
        <v>42</v>
      </c>
      <c r="F251" s="37" t="s">
        <v>42</v>
      </c>
      <c r="G251" s="37" t="s">
        <v>42</v>
      </c>
      <c r="H251" s="37" t="s">
        <v>42</v>
      </c>
      <c r="I251" s="38" t="s">
        <v>881</v>
      </c>
      <c r="J251" s="38" t="s">
        <v>882</v>
      </c>
      <c r="K251" s="37" t="s">
        <v>174</v>
      </c>
      <c r="L251" s="37">
        <v>2</v>
      </c>
      <c r="M251" s="37" t="s"/>
      <c r="N251" s="37" t="s">
        <v>184</v>
      </c>
      <c r="O251" s="37" t="s"/>
      <c r="P251" s="37" t="s"/>
      <c r="Q251" s="37" t="s"/>
      <c r="R251" s="37" t="s"/>
      <c r="S251" s="37" t="s">
        <v>176</v>
      </c>
      <c r="T251" s="37" t="s">
        <v>177</v>
      </c>
      <c r="U251" s="40" t="s">
        <v>18</v>
      </c>
      <c r="V251" s="40" t="s"/>
      <c r="W251" s="49" t="s">
        <v>883</v>
      </c>
      <c r="X251" s="49" t="s">
        <v>883</v>
      </c>
      <c r="Y251" s="49" t="s">
        <v>883</v>
      </c>
      <c r="Z251" s="38" t="s"/>
      <c r="AA251" s="49" t="s">
        <v>883</v>
      </c>
      <c r="AB251" s="37" t="s"/>
      <c r="AC251" s="37" t="s"/>
    </row>
    <row r="252" spans="1:29" ht="15" customHeight="true">
      <c r="A252" s="37" t="s">
        <v>170</v>
      </c>
      <c r="B252" s="37" t="s"/>
      <c r="C252" s="37" t="s">
        <v>830</v>
      </c>
      <c r="D252" s="37" t="s"/>
      <c r="E252" s="37" t="s">
        <v>42</v>
      </c>
      <c r="F252" s="37" t="s">
        <v>42</v>
      </c>
      <c r="G252" s="37" t="s">
        <v>42</v>
      </c>
      <c r="H252" s="37" t="s">
        <v>42</v>
      </c>
      <c r="I252" s="38" t="s">
        <v>884</v>
      </c>
      <c r="J252" s="38" t="s">
        <v>885</v>
      </c>
      <c r="K252" s="37" t="s">
        <v>174</v>
      </c>
      <c r="L252" s="37">
        <v>2</v>
      </c>
      <c r="M252" s="37" t="s"/>
      <c r="N252" s="37" t="s">
        <v>184</v>
      </c>
      <c r="O252" s="37" t="s"/>
      <c r="P252" s="37" t="s"/>
      <c r="Q252" s="37" t="s"/>
      <c r="R252" s="37" t="s"/>
      <c r="S252" s="37" t="s">
        <v>176</v>
      </c>
      <c r="T252" s="37" t="s">
        <v>177</v>
      </c>
      <c r="U252" s="40" t="s">
        <v>18</v>
      </c>
      <c r="V252" s="40" t="s"/>
      <c r="W252" s="49" t="s">
        <v>886</v>
      </c>
      <c r="X252" s="49" t="s">
        <v>886</v>
      </c>
      <c r="Y252" s="49" t="s">
        <v>886</v>
      </c>
      <c r="Z252" s="38" t="s"/>
      <c r="AA252" s="49" t="s">
        <v>886</v>
      </c>
      <c r="AB252" s="37" t="s"/>
      <c r="AC252" s="37" t="s"/>
    </row>
    <row r="253" spans="1:29" ht="15" customHeight="true">
      <c r="A253" s="37" t="s">
        <v>170</v>
      </c>
      <c r="B253" s="37" t="s"/>
      <c r="C253" s="37" t="s">
        <v>830</v>
      </c>
      <c r="D253" s="37" t="s"/>
      <c r="E253" s="37" t="s">
        <v>42</v>
      </c>
      <c r="F253" s="37" t="s">
        <v>42</v>
      </c>
      <c r="G253" s="37" t="s">
        <v>42</v>
      </c>
      <c r="H253" s="37" t="s">
        <v>42</v>
      </c>
      <c r="I253" s="38" t="s">
        <v>887</v>
      </c>
      <c r="J253" s="38" t="s">
        <v>888</v>
      </c>
      <c r="K253" s="37" t="s">
        <v>174</v>
      </c>
      <c r="L253" s="37">
        <v>2</v>
      </c>
      <c r="M253" s="37" t="s"/>
      <c r="N253" s="37" t="s">
        <v>184</v>
      </c>
      <c r="O253" s="37" t="s"/>
      <c r="P253" s="37" t="s"/>
      <c r="Q253" s="37" t="s"/>
      <c r="R253" s="37" t="s"/>
      <c r="S253" s="37" t="s">
        <v>176</v>
      </c>
      <c r="T253" s="37" t="s">
        <v>177</v>
      </c>
      <c r="U253" s="40" t="s">
        <v>18</v>
      </c>
      <c r="V253" s="40" t="s"/>
      <c r="W253" s="49" t="s">
        <v>889</v>
      </c>
      <c r="X253" s="49" t="s">
        <v>889</v>
      </c>
      <c r="Y253" s="49" t="s">
        <v>889</v>
      </c>
      <c r="Z253" s="38" t="s"/>
      <c r="AA253" s="49" t="s">
        <v>889</v>
      </c>
      <c r="AB253" s="37" t="s"/>
      <c r="AC253" s="37" t="s"/>
    </row>
    <row r="254" spans="1:29" ht="15" customHeight="true">
      <c r="A254" s="37" t="s">
        <v>170</v>
      </c>
      <c r="B254" s="37" t="s"/>
      <c r="C254" s="37" t="s">
        <v>830</v>
      </c>
      <c r="D254" s="37" t="s"/>
      <c r="E254" s="37" t="s">
        <v>42</v>
      </c>
      <c r="F254" s="37" t="s">
        <v>42</v>
      </c>
      <c r="G254" s="37" t="s">
        <v>42</v>
      </c>
      <c r="H254" s="37" t="s">
        <v>42</v>
      </c>
      <c r="I254" s="38" t="s">
        <v>890</v>
      </c>
      <c r="J254" s="38" t="s">
        <v>891</v>
      </c>
      <c r="K254" s="37" t="s">
        <v>174</v>
      </c>
      <c r="L254" s="37">
        <v>2</v>
      </c>
      <c r="M254" s="37" t="s"/>
      <c r="N254" s="37" t="s">
        <v>184</v>
      </c>
      <c r="O254" s="37" t="s"/>
      <c r="P254" s="37" t="s"/>
      <c r="Q254" s="37" t="s"/>
      <c r="R254" s="37" t="s"/>
      <c r="S254" s="37" t="s">
        <v>176</v>
      </c>
      <c r="T254" s="37" t="s">
        <v>177</v>
      </c>
      <c r="U254" s="40" t="s">
        <v>18</v>
      </c>
      <c r="V254" s="40" t="s"/>
      <c r="W254" s="49" t="s">
        <v>892</v>
      </c>
      <c r="X254" s="49" t="s">
        <v>892</v>
      </c>
      <c r="Y254" s="49" t="s">
        <v>892</v>
      </c>
      <c r="Z254" s="38" t="s"/>
      <c r="AA254" s="49" t="s">
        <v>892</v>
      </c>
      <c r="AB254" s="37" t="s"/>
      <c r="AC254" s="37" t="s"/>
    </row>
    <row r="255" spans="1:29" ht="15" customHeight="true">
      <c r="A255" s="37" t="s">
        <v>170</v>
      </c>
      <c r="B255" s="37" t="s"/>
      <c r="C255" s="37" t="s">
        <v>830</v>
      </c>
      <c r="D255" s="37" t="s"/>
      <c r="E255" s="37" t="s">
        <v>42</v>
      </c>
      <c r="F255" s="37" t="s">
        <v>42</v>
      </c>
      <c r="G255" s="37" t="s">
        <v>42</v>
      </c>
      <c r="H255" s="37" t="s">
        <v>42</v>
      </c>
      <c r="I255" s="38" t="s">
        <v>893</v>
      </c>
      <c r="J255" s="38" t="s">
        <v>894</v>
      </c>
      <c r="K255" s="37" t="s">
        <v>174</v>
      </c>
      <c r="L255" s="37">
        <v>2</v>
      </c>
      <c r="M255" s="37" t="s"/>
      <c r="N255" s="37" t="s">
        <v>184</v>
      </c>
      <c r="O255" s="37" t="s"/>
      <c r="P255" s="37" t="s"/>
      <c r="Q255" s="37" t="s"/>
      <c r="R255" s="37" t="s"/>
      <c r="S255" s="37" t="s">
        <v>176</v>
      </c>
      <c r="T255" s="37" t="s">
        <v>177</v>
      </c>
      <c r="U255" s="40" t="s">
        <v>18</v>
      </c>
      <c r="V255" s="40" t="s"/>
      <c r="W255" s="49" t="s">
        <v>895</v>
      </c>
      <c r="X255" s="49" t="s">
        <v>895</v>
      </c>
      <c r="Y255" s="49" t="s">
        <v>895</v>
      </c>
      <c r="Z255" s="38" t="s"/>
      <c r="AA255" s="49" t="s">
        <v>895</v>
      </c>
      <c r="AB255" s="37" t="s"/>
      <c r="AC255" s="37" t="s"/>
    </row>
    <row r="256" spans="1:29" ht="15" customHeight="true">
      <c r="A256" s="37" t="s">
        <v>170</v>
      </c>
      <c r="B256" s="37" t="s"/>
      <c r="C256" s="37" t="s">
        <v>830</v>
      </c>
      <c r="D256" s="37" t="s"/>
      <c r="E256" s="37" t="s">
        <v>42</v>
      </c>
      <c r="F256" s="37" t="s">
        <v>42</v>
      </c>
      <c r="G256" s="37" t="s">
        <v>42</v>
      </c>
      <c r="H256" s="37" t="s">
        <v>42</v>
      </c>
      <c r="I256" s="38" t="s">
        <v>896</v>
      </c>
      <c r="J256" s="38" t="s">
        <v>897</v>
      </c>
      <c r="K256" s="37" t="s">
        <v>174</v>
      </c>
      <c r="L256" s="37">
        <v>2</v>
      </c>
      <c r="M256" s="37" t="s"/>
      <c r="N256" s="37" t="s">
        <v>184</v>
      </c>
      <c r="O256" s="37" t="s"/>
      <c r="P256" s="37" t="s"/>
      <c r="Q256" s="37" t="s"/>
      <c r="R256" s="37" t="s"/>
      <c r="S256" s="37" t="s">
        <v>176</v>
      </c>
      <c r="T256" s="37" t="s">
        <v>177</v>
      </c>
      <c r="U256" s="40" t="s">
        <v>18</v>
      </c>
      <c r="V256" s="40" t="s"/>
      <c r="W256" s="49" t="s">
        <v>898</v>
      </c>
      <c r="X256" s="49" t="s">
        <v>898</v>
      </c>
      <c r="Y256" s="49" t="s">
        <v>898</v>
      </c>
      <c r="Z256" s="38" t="s"/>
      <c r="AA256" s="49" t="s">
        <v>898</v>
      </c>
      <c r="AB256" s="37" t="s"/>
      <c r="AC256" s="37" t="s"/>
    </row>
    <row r="257" spans="1:29" ht="15" customHeight="true">
      <c r="A257" s="37" t="s">
        <v>170</v>
      </c>
      <c r="B257" s="37" t="s"/>
      <c r="C257" s="37" t="s">
        <v>830</v>
      </c>
      <c r="D257" s="37" t="s"/>
      <c r="E257" s="37" t="s">
        <v>42</v>
      </c>
      <c r="F257" s="37" t="s">
        <v>42</v>
      </c>
      <c r="G257" s="37" t="s">
        <v>42</v>
      </c>
      <c r="H257" s="37" t="s">
        <v>42</v>
      </c>
      <c r="I257" s="38" t="s">
        <v>899</v>
      </c>
      <c r="J257" s="38" t="s">
        <v>900</v>
      </c>
      <c r="K257" s="37" t="s">
        <v>174</v>
      </c>
      <c r="L257" s="37">
        <v>2</v>
      </c>
      <c r="M257" s="37" t="s"/>
      <c r="N257" s="37" t="s">
        <v>184</v>
      </c>
      <c r="O257" s="37" t="s"/>
      <c r="P257" s="37" t="s"/>
      <c r="Q257" s="37" t="s"/>
      <c r="R257" s="37" t="s"/>
      <c r="S257" s="37" t="s">
        <v>176</v>
      </c>
      <c r="T257" s="37" t="s">
        <v>177</v>
      </c>
      <c r="U257" s="40" t="s">
        <v>18</v>
      </c>
      <c r="V257" s="40" t="s"/>
      <c r="W257" s="49" t="s">
        <v>901</v>
      </c>
      <c r="X257" s="49" t="s">
        <v>901</v>
      </c>
      <c r="Y257" s="49" t="s">
        <v>901</v>
      </c>
      <c r="Z257" s="38" t="s"/>
      <c r="AA257" s="49" t="s">
        <v>901</v>
      </c>
      <c r="AB257" s="37" t="s"/>
      <c r="AC257" s="37" t="s"/>
    </row>
    <row r="258" spans="1:29" ht="15" customHeight="true">
      <c r="A258" s="37" t="s">
        <v>170</v>
      </c>
      <c r="B258" s="37" t="s"/>
      <c r="C258" s="37" t="s">
        <v>830</v>
      </c>
      <c r="D258" s="37" t="s"/>
      <c r="E258" s="37" t="s">
        <v>42</v>
      </c>
      <c r="F258" s="37" t="s">
        <v>42</v>
      </c>
      <c r="G258" s="37" t="s">
        <v>42</v>
      </c>
      <c r="H258" s="37" t="s">
        <v>42</v>
      </c>
      <c r="I258" s="38" t="s">
        <v>902</v>
      </c>
      <c r="J258" s="38" t="s">
        <v>903</v>
      </c>
      <c r="K258" s="37" t="s">
        <v>174</v>
      </c>
      <c r="L258" s="37">
        <v>2</v>
      </c>
      <c r="M258" s="37" t="s"/>
      <c r="N258" s="37" t="s">
        <v>184</v>
      </c>
      <c r="O258" s="37" t="s"/>
      <c r="P258" s="37" t="s"/>
      <c r="Q258" s="37" t="s"/>
      <c r="R258" s="37" t="s"/>
      <c r="S258" s="37" t="s">
        <v>176</v>
      </c>
      <c r="T258" s="37" t="s">
        <v>177</v>
      </c>
      <c r="U258" s="40" t="s">
        <v>18</v>
      </c>
      <c r="V258" s="40" t="s"/>
      <c r="W258" s="49" t="s">
        <v>904</v>
      </c>
      <c r="X258" s="49" t="s">
        <v>904</v>
      </c>
      <c r="Y258" s="49" t="s">
        <v>904</v>
      </c>
      <c r="Z258" s="38" t="s"/>
      <c r="AA258" s="49" t="s">
        <v>904</v>
      </c>
      <c r="AB258" s="37" t="s"/>
      <c r="AC258" s="37" t="s"/>
    </row>
    <row r="259" spans="1:29" ht="15" customHeight="true">
      <c r="A259" s="37" t="s">
        <v>170</v>
      </c>
      <c r="B259" s="37" t="s"/>
      <c r="C259" s="37" t="s">
        <v>830</v>
      </c>
      <c r="D259" s="37" t="s"/>
      <c r="E259" s="37" t="s">
        <v>42</v>
      </c>
      <c r="F259" s="37" t="s">
        <v>42</v>
      </c>
      <c r="G259" s="37" t="s">
        <v>42</v>
      </c>
      <c r="H259" s="37" t="s">
        <v>42</v>
      </c>
      <c r="I259" s="38" t="s">
        <v>905</v>
      </c>
      <c r="J259" s="38" t="s">
        <v>906</v>
      </c>
      <c r="K259" s="37" t="s">
        <v>174</v>
      </c>
      <c r="L259" s="37">
        <v>2</v>
      </c>
      <c r="M259" s="37" t="s"/>
      <c r="N259" s="37" t="s">
        <v>184</v>
      </c>
      <c r="O259" s="37" t="s"/>
      <c r="P259" s="37" t="s"/>
      <c r="Q259" s="37" t="s"/>
      <c r="R259" s="37" t="s"/>
      <c r="S259" s="37" t="s">
        <v>176</v>
      </c>
      <c r="T259" s="37" t="s">
        <v>177</v>
      </c>
      <c r="U259" s="40" t="s">
        <v>18</v>
      </c>
      <c r="V259" s="40" t="s"/>
      <c r="W259" s="49" t="s">
        <v>907</v>
      </c>
      <c r="X259" s="49" t="s">
        <v>907</v>
      </c>
      <c r="Y259" s="49" t="s">
        <v>907</v>
      </c>
      <c r="Z259" s="38" t="s"/>
      <c r="AA259" s="49" t="s">
        <v>907</v>
      </c>
      <c r="AB259" s="37" t="s"/>
      <c r="AC259" s="37" t="s"/>
    </row>
    <row r="260" spans="1:29" ht="15" customHeight="true">
      <c r="A260" s="37" t="s">
        <v>170</v>
      </c>
      <c r="B260" s="37" t="s"/>
      <c r="C260" s="37" t="s">
        <v>830</v>
      </c>
      <c r="D260" s="37" t="s"/>
      <c r="E260" s="37" t="s">
        <v>42</v>
      </c>
      <c r="F260" s="37" t="s">
        <v>42</v>
      </c>
      <c r="G260" s="37" t="s">
        <v>42</v>
      </c>
      <c r="H260" s="37" t="s">
        <v>42</v>
      </c>
      <c r="I260" s="38" t="s">
        <v>908</v>
      </c>
      <c r="J260" s="38" t="s">
        <v>909</v>
      </c>
      <c r="K260" s="37" t="s">
        <v>174</v>
      </c>
      <c r="L260" s="37">
        <v>2</v>
      </c>
      <c r="M260" s="37" t="s"/>
      <c r="N260" s="37" t="s">
        <v>184</v>
      </c>
      <c r="O260" s="37" t="s"/>
      <c r="P260" s="37" t="s"/>
      <c r="Q260" s="37" t="s"/>
      <c r="R260" s="37" t="s"/>
      <c r="S260" s="37" t="s">
        <v>176</v>
      </c>
      <c r="T260" s="37" t="s">
        <v>177</v>
      </c>
      <c r="U260" s="40" t="s">
        <v>18</v>
      </c>
      <c r="V260" s="40" t="s"/>
      <c r="W260" s="49" t="s">
        <v>187</v>
      </c>
      <c r="X260" s="49" t="s">
        <v>187</v>
      </c>
      <c r="Y260" s="49" t="s">
        <v>187</v>
      </c>
      <c r="Z260" s="38" t="s"/>
      <c r="AA260" s="49" t="s">
        <v>187</v>
      </c>
      <c r="AB260" s="37" t="s"/>
      <c r="AC260" s="37" t="s"/>
    </row>
    <row r="261" spans="1:29" ht="15" customHeight="true">
      <c r="A261" s="37" t="s">
        <v>170</v>
      </c>
      <c r="B261" s="37" t="s"/>
      <c r="C261" s="37" t="s">
        <v>830</v>
      </c>
      <c r="D261" s="37" t="s"/>
      <c r="E261" s="37" t="s">
        <v>42</v>
      </c>
      <c r="F261" s="37" t="s">
        <v>42</v>
      </c>
      <c r="G261" s="37" t="s">
        <v>42</v>
      </c>
      <c r="H261" s="37" t="s">
        <v>42</v>
      </c>
      <c r="I261" s="38" t="s">
        <v>910</v>
      </c>
      <c r="J261" s="38" t="s">
        <v>911</v>
      </c>
      <c r="K261" s="37" t="s">
        <v>174</v>
      </c>
      <c r="L261" s="37">
        <v>2</v>
      </c>
      <c r="M261" s="37" t="s"/>
      <c r="N261" s="37" t="s">
        <v>184</v>
      </c>
      <c r="O261" s="37" t="s"/>
      <c r="P261" s="37" t="s"/>
      <c r="Q261" s="37" t="s"/>
      <c r="R261" s="37" t="s"/>
      <c r="S261" s="37" t="s">
        <v>176</v>
      </c>
      <c r="T261" s="37" t="s">
        <v>177</v>
      </c>
      <c r="U261" s="40" t="s">
        <v>18</v>
      </c>
      <c r="V261" s="40" t="s"/>
      <c r="W261" s="49" t="s">
        <v>912</v>
      </c>
      <c r="X261" s="49" t="s">
        <v>912</v>
      </c>
      <c r="Y261" s="49" t="s">
        <v>912</v>
      </c>
      <c r="Z261" s="38" t="s"/>
      <c r="AA261" s="49" t="s">
        <v>912</v>
      </c>
      <c r="AB261" s="37" t="s"/>
      <c r="AC261" s="37" t="s"/>
    </row>
    <row r="262" spans="1:29" ht="15" customHeight="true">
      <c r="A262" s="37" t="s">
        <v>170</v>
      </c>
      <c r="B262" s="37" t="s"/>
      <c r="C262" s="37" t="s">
        <v>830</v>
      </c>
      <c r="D262" s="37" t="s"/>
      <c r="E262" s="37" t="s">
        <v>42</v>
      </c>
      <c r="F262" s="37" t="s">
        <v>42</v>
      </c>
      <c r="G262" s="37" t="s">
        <v>42</v>
      </c>
      <c r="H262" s="37" t="s">
        <v>42</v>
      </c>
      <c r="I262" s="38" t="s">
        <v>913</v>
      </c>
      <c r="J262" s="38" t="s">
        <v>914</v>
      </c>
      <c r="K262" s="37" t="s">
        <v>174</v>
      </c>
      <c r="L262" s="37">
        <v>2</v>
      </c>
      <c r="M262" s="37" t="s"/>
      <c r="N262" s="37" t="s">
        <v>184</v>
      </c>
      <c r="O262" s="37" t="s"/>
      <c r="P262" s="37" t="s"/>
      <c r="Q262" s="37" t="s"/>
      <c r="R262" s="37" t="s"/>
      <c r="S262" s="37" t="s">
        <v>176</v>
      </c>
      <c r="T262" s="37" t="s">
        <v>177</v>
      </c>
      <c r="U262" s="40" t="s">
        <v>18</v>
      </c>
      <c r="V262" s="40" t="s"/>
      <c r="W262" s="49" t="s">
        <v>915</v>
      </c>
      <c r="X262" s="49" t="s">
        <v>915</v>
      </c>
      <c r="Y262" s="49" t="s">
        <v>915</v>
      </c>
      <c r="Z262" s="38" t="s"/>
      <c r="AA262" s="49" t="s">
        <v>915</v>
      </c>
      <c r="AB262" s="37" t="s"/>
      <c r="AC262" s="37" t="s"/>
    </row>
    <row r="263" spans="1:29" ht="15" customHeight="true">
      <c r="A263" s="37" t="s">
        <v>170</v>
      </c>
      <c r="B263" s="37" t="s"/>
      <c r="C263" s="37" t="s">
        <v>830</v>
      </c>
      <c r="D263" s="37" t="s"/>
      <c r="E263" s="37" t="s">
        <v>42</v>
      </c>
      <c r="F263" s="37" t="s">
        <v>42</v>
      </c>
      <c r="G263" s="37" t="s">
        <v>42</v>
      </c>
      <c r="H263" s="37" t="s">
        <v>42</v>
      </c>
      <c r="I263" s="38" t="s">
        <v>916</v>
      </c>
      <c r="J263" s="38" t="s">
        <v>917</v>
      </c>
      <c r="K263" s="37" t="s">
        <v>174</v>
      </c>
      <c r="L263" s="37">
        <v>2</v>
      </c>
      <c r="M263" s="37" t="s"/>
      <c r="N263" s="37" t="s">
        <v>184</v>
      </c>
      <c r="O263" s="37" t="s"/>
      <c r="P263" s="37" t="s"/>
      <c r="Q263" s="37" t="s"/>
      <c r="R263" s="37" t="s"/>
      <c r="S263" s="37" t="s">
        <v>176</v>
      </c>
      <c r="T263" s="37" t="s">
        <v>177</v>
      </c>
      <c r="U263" s="40" t="s">
        <v>18</v>
      </c>
      <c r="V263" s="40" t="s"/>
      <c r="W263" s="49" t="s">
        <v>918</v>
      </c>
      <c r="X263" s="49" t="s">
        <v>918</v>
      </c>
      <c r="Y263" s="49" t="s">
        <v>918</v>
      </c>
      <c r="Z263" s="38" t="s"/>
      <c r="AA263" s="49" t="s">
        <v>918</v>
      </c>
      <c r="AB263" s="37" t="s"/>
      <c r="AC263" s="37" t="s"/>
    </row>
    <row r="264" spans="1:29" ht="15" customHeight="true">
      <c r="A264" s="37" t="s">
        <v>170</v>
      </c>
      <c r="B264" s="37" t="s"/>
      <c r="C264" s="37" t="s">
        <v>830</v>
      </c>
      <c r="D264" s="37" t="s"/>
      <c r="E264" s="37" t="s">
        <v>42</v>
      </c>
      <c r="F264" s="37" t="s">
        <v>42</v>
      </c>
      <c r="G264" s="37" t="s">
        <v>42</v>
      </c>
      <c r="H264" s="37" t="s">
        <v>42</v>
      </c>
      <c r="I264" s="38" t="s">
        <v>919</v>
      </c>
      <c r="J264" s="38" t="s">
        <v>920</v>
      </c>
      <c r="K264" s="37" t="s">
        <v>174</v>
      </c>
      <c r="L264" s="37">
        <v>2</v>
      </c>
      <c r="M264" s="37" t="s"/>
      <c r="N264" s="37" t="s">
        <v>184</v>
      </c>
      <c r="O264" s="37" t="s"/>
      <c r="P264" s="37" t="s"/>
      <c r="Q264" s="37" t="s"/>
      <c r="R264" s="37" t="s"/>
      <c r="S264" s="37" t="s">
        <v>176</v>
      </c>
      <c r="T264" s="37" t="s">
        <v>177</v>
      </c>
      <c r="U264" s="40" t="s">
        <v>18</v>
      </c>
      <c r="V264" s="40" t="s"/>
      <c r="W264" s="49" t="s">
        <v>921</v>
      </c>
      <c r="X264" s="49" t="s">
        <v>921</v>
      </c>
      <c r="Y264" s="49" t="s">
        <v>921</v>
      </c>
      <c r="Z264" s="38" t="s"/>
      <c r="AA264" s="49" t="s">
        <v>921</v>
      </c>
      <c r="AB264" s="37" t="s"/>
      <c r="AC264" s="37" t="s"/>
    </row>
    <row r="265" spans="1:29" ht="15" customHeight="true">
      <c r="A265" s="37" t="s">
        <v>170</v>
      </c>
      <c r="B265" s="37" t="s"/>
      <c r="C265" s="37" t="s">
        <v>830</v>
      </c>
      <c r="D265" s="37" t="s"/>
      <c r="E265" s="37" t="s">
        <v>42</v>
      </c>
      <c r="F265" s="37" t="s">
        <v>42</v>
      </c>
      <c r="G265" s="37" t="s">
        <v>42</v>
      </c>
      <c r="H265" s="37" t="s">
        <v>42</v>
      </c>
      <c r="I265" s="38" t="s">
        <v>922</v>
      </c>
      <c r="J265" s="38" t="s">
        <v>923</v>
      </c>
      <c r="K265" s="37" t="s">
        <v>174</v>
      </c>
      <c r="L265" s="37">
        <v>2</v>
      </c>
      <c r="M265" s="37" t="s"/>
      <c r="N265" s="37" t="s">
        <v>184</v>
      </c>
      <c r="O265" s="37" t="s"/>
      <c r="P265" s="37" t="s"/>
      <c r="Q265" s="37" t="s"/>
      <c r="R265" s="37" t="s"/>
      <c r="S265" s="37" t="s">
        <v>176</v>
      </c>
      <c r="T265" s="37" t="s">
        <v>177</v>
      </c>
      <c r="U265" s="40" t="s">
        <v>18</v>
      </c>
      <c r="V265" s="40" t="s"/>
      <c r="W265" s="49" t="s">
        <v>924</v>
      </c>
      <c r="X265" s="49" t="s">
        <v>924</v>
      </c>
      <c r="Y265" s="49" t="s">
        <v>924</v>
      </c>
      <c r="Z265" s="38" t="s"/>
      <c r="AA265" s="49" t="s">
        <v>924</v>
      </c>
      <c r="AB265" s="37" t="s"/>
      <c r="AC265" s="37" t="s"/>
    </row>
    <row r="266" spans="1:29" ht="15" customHeight="true">
      <c r="A266" s="37" t="s">
        <v>170</v>
      </c>
      <c r="B266" s="37" t="s"/>
      <c r="C266" s="37" t="s">
        <v>830</v>
      </c>
      <c r="D266" s="37" t="s"/>
      <c r="E266" s="37" t="s">
        <v>42</v>
      </c>
      <c r="F266" s="37" t="s">
        <v>42</v>
      </c>
      <c r="G266" s="37" t="s">
        <v>42</v>
      </c>
      <c r="H266" s="37" t="s">
        <v>42</v>
      </c>
      <c r="I266" s="38" t="s">
        <v>925</v>
      </c>
      <c r="J266" s="38" t="s">
        <v>926</v>
      </c>
      <c r="K266" s="37" t="s">
        <v>174</v>
      </c>
      <c r="L266" s="37">
        <v>2</v>
      </c>
      <c r="M266" s="37" t="s"/>
      <c r="N266" s="37" t="s">
        <v>184</v>
      </c>
      <c r="O266" s="37" t="s"/>
      <c r="P266" s="37" t="s"/>
      <c r="Q266" s="37" t="s"/>
      <c r="R266" s="37" t="s"/>
      <c r="S266" s="37" t="s">
        <v>176</v>
      </c>
      <c r="T266" s="37" t="s">
        <v>177</v>
      </c>
      <c r="U266" s="40" t="s">
        <v>18</v>
      </c>
      <c r="V266" s="40" t="s"/>
      <c r="W266" s="49" t="s">
        <v>927</v>
      </c>
      <c r="X266" s="49" t="s">
        <v>927</v>
      </c>
      <c r="Y266" s="49" t="s">
        <v>927</v>
      </c>
      <c r="Z266" s="38" t="s"/>
      <c r="AA266" s="49" t="s">
        <v>927</v>
      </c>
      <c r="AB266" s="37" t="s"/>
      <c r="AC266" s="37" t="s"/>
    </row>
    <row r="267" spans="1:29" ht="15" customHeight="true">
      <c r="A267" s="37" t="s">
        <v>170</v>
      </c>
      <c r="B267" s="37" t="s"/>
      <c r="C267" s="37" t="s">
        <v>830</v>
      </c>
      <c r="D267" s="37" t="s"/>
      <c r="E267" s="37" t="s">
        <v>42</v>
      </c>
      <c r="F267" s="37" t="s">
        <v>42</v>
      </c>
      <c r="G267" s="37" t="s">
        <v>42</v>
      </c>
      <c r="H267" s="37" t="s">
        <v>42</v>
      </c>
      <c r="I267" s="38" t="s">
        <v>928</v>
      </c>
      <c r="J267" s="38" t="s">
        <v>929</v>
      </c>
      <c r="K267" s="37" t="s">
        <v>174</v>
      </c>
      <c r="L267" s="37">
        <v>2</v>
      </c>
      <c r="M267" s="37" t="s"/>
      <c r="N267" s="37" t="s">
        <v>184</v>
      </c>
      <c r="O267" s="37" t="s"/>
      <c r="P267" s="37" t="s"/>
      <c r="Q267" s="37" t="s"/>
      <c r="R267" s="37" t="s"/>
      <c r="S267" s="37" t="s">
        <v>176</v>
      </c>
      <c r="T267" s="37" t="s">
        <v>177</v>
      </c>
      <c r="U267" s="40" t="s">
        <v>18</v>
      </c>
      <c r="V267" s="40" t="s"/>
      <c r="W267" s="49" t="s">
        <v>930</v>
      </c>
      <c r="X267" s="49" t="s">
        <v>930</v>
      </c>
      <c r="Y267" s="49" t="s">
        <v>930</v>
      </c>
      <c r="Z267" s="38" t="s"/>
      <c r="AA267" s="49" t="s">
        <v>930</v>
      </c>
      <c r="AB267" s="37" t="s"/>
      <c r="AC267" s="37" t="s"/>
    </row>
    <row r="268" spans="1:29" ht="15" customHeight="true">
      <c r="A268" s="37" t="s">
        <v>170</v>
      </c>
      <c r="B268" s="37" t="s"/>
      <c r="C268" s="37" t="s">
        <v>830</v>
      </c>
      <c r="D268" s="37" t="s"/>
      <c r="E268" s="37" t="s">
        <v>42</v>
      </c>
      <c r="F268" s="37" t="s">
        <v>42</v>
      </c>
      <c r="G268" s="37" t="s">
        <v>42</v>
      </c>
      <c r="H268" s="37" t="s">
        <v>42</v>
      </c>
      <c r="I268" s="38" t="s">
        <v>931</v>
      </c>
      <c r="J268" s="38" t="s">
        <v>932</v>
      </c>
      <c r="K268" s="37" t="s">
        <v>174</v>
      </c>
      <c r="L268" s="37">
        <v>2</v>
      </c>
      <c r="M268" s="37" t="s"/>
      <c r="N268" s="37" t="s">
        <v>184</v>
      </c>
      <c r="O268" s="37" t="s"/>
      <c r="P268" s="37" t="s"/>
      <c r="Q268" s="37" t="s"/>
      <c r="R268" s="37" t="s"/>
      <c r="S268" s="37" t="s">
        <v>176</v>
      </c>
      <c r="T268" s="37" t="s">
        <v>177</v>
      </c>
      <c r="U268" s="40" t="s">
        <v>18</v>
      </c>
      <c r="V268" s="40" t="s"/>
      <c r="W268" s="49" t="s">
        <v>933</v>
      </c>
      <c r="X268" s="49" t="s">
        <v>933</v>
      </c>
      <c r="Y268" s="49" t="s">
        <v>933</v>
      </c>
      <c r="Z268" s="38" t="s"/>
      <c r="AA268" s="49" t="s">
        <v>933</v>
      </c>
      <c r="AB268" s="37" t="s"/>
      <c r="AC268" s="37" t="s"/>
    </row>
    <row r="269" spans="1:29" ht="15" customHeight="true">
      <c r="A269" s="37" t="s">
        <v>170</v>
      </c>
      <c r="B269" s="37" t="s"/>
      <c r="C269" s="37" t="s">
        <v>830</v>
      </c>
      <c r="D269" s="37" t="s"/>
      <c r="E269" s="37" t="s">
        <v>42</v>
      </c>
      <c r="F269" s="37" t="s">
        <v>42</v>
      </c>
      <c r="G269" s="37" t="s">
        <v>42</v>
      </c>
      <c r="H269" s="37" t="s">
        <v>42</v>
      </c>
      <c r="I269" s="38" t="s">
        <v>934</v>
      </c>
      <c r="J269" s="38" t="s">
        <v>935</v>
      </c>
      <c r="K269" s="37" t="s">
        <v>174</v>
      </c>
      <c r="L269" s="37">
        <v>2</v>
      </c>
      <c r="M269" s="37" t="s"/>
      <c r="N269" s="37" t="s">
        <v>184</v>
      </c>
      <c r="O269" s="37" t="s"/>
      <c r="P269" s="37" t="s"/>
      <c r="Q269" s="37" t="s"/>
      <c r="R269" s="37" t="s"/>
      <c r="S269" s="37" t="s">
        <v>176</v>
      </c>
      <c r="T269" s="37" t="s">
        <v>177</v>
      </c>
      <c r="U269" s="40" t="s">
        <v>18</v>
      </c>
      <c r="V269" s="40" t="s"/>
      <c r="W269" s="49" t="s">
        <v>936</v>
      </c>
      <c r="X269" s="49" t="s">
        <v>936</v>
      </c>
      <c r="Y269" s="49" t="s">
        <v>936</v>
      </c>
      <c r="Z269" s="38" t="s"/>
      <c r="AA269" s="49" t="s">
        <v>936</v>
      </c>
      <c r="AB269" s="37" t="s"/>
      <c r="AC269" s="37" t="s"/>
    </row>
    <row r="270" spans="1:29" ht="15" customHeight="true">
      <c r="A270" s="37" t="s">
        <v>170</v>
      </c>
      <c r="B270" s="37" t="s"/>
      <c r="C270" s="37" t="s">
        <v>830</v>
      </c>
      <c r="D270" s="37" t="s"/>
      <c r="E270" s="37" t="s">
        <v>42</v>
      </c>
      <c r="F270" s="37" t="s">
        <v>42</v>
      </c>
      <c r="G270" s="37" t="s">
        <v>42</v>
      </c>
      <c r="H270" s="37" t="s">
        <v>42</v>
      </c>
      <c r="I270" s="38" t="s">
        <v>937</v>
      </c>
      <c r="J270" s="38" t="s">
        <v>938</v>
      </c>
      <c r="K270" s="37" t="s">
        <v>174</v>
      </c>
      <c r="L270" s="37">
        <v>2</v>
      </c>
      <c r="M270" s="37" t="s"/>
      <c r="N270" s="37" t="s">
        <v>184</v>
      </c>
      <c r="O270" s="37" t="s"/>
      <c r="P270" s="37" t="s"/>
      <c r="Q270" s="37" t="s"/>
      <c r="R270" s="37" t="s"/>
      <c r="S270" s="37" t="s">
        <v>176</v>
      </c>
      <c r="T270" s="37" t="s">
        <v>177</v>
      </c>
      <c r="U270" s="40" t="s">
        <v>18</v>
      </c>
      <c r="V270" s="40" t="s"/>
      <c r="W270" s="49" t="s">
        <v>939</v>
      </c>
      <c r="X270" s="49" t="s">
        <v>939</v>
      </c>
      <c r="Y270" s="49" t="s">
        <v>939</v>
      </c>
      <c r="Z270" s="38" t="s"/>
      <c r="AA270" s="49" t="s">
        <v>939</v>
      </c>
      <c r="AB270" s="37" t="s"/>
      <c r="AC270" s="37" t="s"/>
    </row>
    <row r="271" spans="1:29" ht="15" customHeight="true">
      <c r="A271" s="37" t="s">
        <v>170</v>
      </c>
      <c r="B271" s="37" t="s"/>
      <c r="C271" s="37" t="s">
        <v>830</v>
      </c>
      <c r="D271" s="37" t="s"/>
      <c r="E271" s="37" t="s">
        <v>42</v>
      </c>
      <c r="F271" s="37" t="s">
        <v>42</v>
      </c>
      <c r="G271" s="37" t="s">
        <v>42</v>
      </c>
      <c r="H271" s="37" t="s">
        <v>42</v>
      </c>
      <c r="I271" s="38" t="s">
        <v>940</v>
      </c>
      <c r="J271" s="38" t="s">
        <v>941</v>
      </c>
      <c r="K271" s="37" t="s">
        <v>174</v>
      </c>
      <c r="L271" s="37">
        <v>2</v>
      </c>
      <c r="M271" s="37" t="s"/>
      <c r="N271" s="37" t="s">
        <v>184</v>
      </c>
      <c r="O271" s="37" t="s"/>
      <c r="P271" s="37" t="s"/>
      <c r="Q271" s="37" t="s"/>
      <c r="R271" s="37" t="s"/>
      <c r="S271" s="37" t="s">
        <v>176</v>
      </c>
      <c r="T271" s="37" t="s">
        <v>177</v>
      </c>
      <c r="U271" s="40" t="s">
        <v>18</v>
      </c>
      <c r="V271" s="40" t="s"/>
      <c r="W271" s="49" t="s">
        <v>942</v>
      </c>
      <c r="X271" s="49" t="s">
        <v>942</v>
      </c>
      <c r="Y271" s="49" t="s">
        <v>942</v>
      </c>
      <c r="Z271" s="38" t="s"/>
      <c r="AA271" s="49" t="s">
        <v>942</v>
      </c>
      <c r="AB271" s="37" t="s"/>
      <c r="AC271" s="37" t="s"/>
    </row>
    <row r="272" spans="1:29" ht="15" customHeight="true">
      <c r="A272" s="37" t="s">
        <v>170</v>
      </c>
      <c r="B272" s="37" t="s"/>
      <c r="C272" s="37" t="s">
        <v>830</v>
      </c>
      <c r="D272" s="37" t="s"/>
      <c r="E272" s="37" t="s">
        <v>42</v>
      </c>
      <c r="F272" s="37" t="s">
        <v>42</v>
      </c>
      <c r="G272" s="37" t="s">
        <v>42</v>
      </c>
      <c r="H272" s="37" t="s">
        <v>42</v>
      </c>
      <c r="I272" s="38" t="s">
        <v>943</v>
      </c>
      <c r="J272" s="38" t="s">
        <v>944</v>
      </c>
      <c r="K272" s="37" t="s">
        <v>174</v>
      </c>
      <c r="L272" s="37">
        <v>2</v>
      </c>
      <c r="M272" s="37" t="s"/>
      <c r="N272" s="37" t="s">
        <v>184</v>
      </c>
      <c r="O272" s="37" t="s"/>
      <c r="P272" s="37" t="s"/>
      <c r="Q272" s="37" t="s"/>
      <c r="R272" s="37" t="s"/>
      <c r="S272" s="37" t="s">
        <v>176</v>
      </c>
      <c r="T272" s="37" t="s">
        <v>177</v>
      </c>
      <c r="U272" s="40" t="s">
        <v>18</v>
      </c>
      <c r="V272" s="40" t="s"/>
      <c r="W272" s="49" t="s">
        <v>945</v>
      </c>
      <c r="X272" s="49" t="s">
        <v>945</v>
      </c>
      <c r="Y272" s="49" t="s">
        <v>945</v>
      </c>
      <c r="Z272" s="38" t="s"/>
      <c r="AA272" s="49" t="s">
        <v>945</v>
      </c>
      <c r="AB272" s="37" t="s"/>
      <c r="AC272" s="37" t="s"/>
    </row>
    <row r="273" spans="1:29" ht="15" customHeight="true">
      <c r="A273" s="37" t="s">
        <v>170</v>
      </c>
      <c r="B273" s="37" t="s"/>
      <c r="C273" s="37" t="s">
        <v>830</v>
      </c>
      <c r="D273" s="37" t="s"/>
      <c r="E273" s="37" t="s">
        <v>42</v>
      </c>
      <c r="F273" s="37" t="s">
        <v>42</v>
      </c>
      <c r="G273" s="37" t="s">
        <v>42</v>
      </c>
      <c r="H273" s="37" t="s">
        <v>42</v>
      </c>
      <c r="I273" s="38" t="s">
        <v>946</v>
      </c>
      <c r="J273" s="38" t="s">
        <v>947</v>
      </c>
      <c r="K273" s="37" t="s">
        <v>174</v>
      </c>
      <c r="L273" s="37">
        <v>2</v>
      </c>
      <c r="M273" s="37" t="s"/>
      <c r="N273" s="37" t="s">
        <v>184</v>
      </c>
      <c r="O273" s="37" t="s"/>
      <c r="P273" s="37" t="s"/>
      <c r="Q273" s="37" t="s"/>
      <c r="R273" s="37" t="s"/>
      <c r="S273" s="37" t="s">
        <v>176</v>
      </c>
      <c r="T273" s="37" t="s">
        <v>177</v>
      </c>
      <c r="U273" s="40" t="s">
        <v>18</v>
      </c>
      <c r="V273" s="40" t="s"/>
      <c r="W273" s="49" t="s">
        <v>948</v>
      </c>
      <c r="X273" s="49" t="s">
        <v>948</v>
      </c>
      <c r="Y273" s="49" t="s">
        <v>948</v>
      </c>
      <c r="Z273" s="38" t="s"/>
      <c r="AA273" s="49" t="s">
        <v>948</v>
      </c>
      <c r="AB273" s="37" t="s"/>
      <c r="AC273" s="37" t="s"/>
    </row>
    <row r="274" spans="1:29" ht="15" customHeight="true">
      <c r="A274" s="37" t="s">
        <v>170</v>
      </c>
      <c r="B274" s="37" t="s"/>
      <c r="C274" s="37" t="s">
        <v>830</v>
      </c>
      <c r="D274" s="37" t="s"/>
      <c r="E274" s="37" t="s">
        <v>42</v>
      </c>
      <c r="F274" s="37" t="s">
        <v>42</v>
      </c>
      <c r="G274" s="37" t="s">
        <v>42</v>
      </c>
      <c r="H274" s="37" t="s">
        <v>42</v>
      </c>
      <c r="I274" s="38" t="s">
        <v>949</v>
      </c>
      <c r="J274" s="38" t="s">
        <v>950</v>
      </c>
      <c r="K274" s="37" t="s">
        <v>174</v>
      </c>
      <c r="L274" s="37">
        <v>2</v>
      </c>
      <c r="M274" s="37" t="s"/>
      <c r="N274" s="37" t="s">
        <v>184</v>
      </c>
      <c r="O274" s="37" t="s"/>
      <c r="P274" s="37" t="s"/>
      <c r="Q274" s="37" t="s"/>
      <c r="R274" s="37" t="s"/>
      <c r="S274" s="37" t="s">
        <v>176</v>
      </c>
      <c r="T274" s="37" t="s">
        <v>177</v>
      </c>
      <c r="U274" s="40" t="s">
        <v>18</v>
      </c>
      <c r="V274" s="40" t="s"/>
      <c r="W274" s="49" t="s">
        <v>951</v>
      </c>
      <c r="X274" s="49" t="s">
        <v>951</v>
      </c>
      <c r="Y274" s="49" t="s">
        <v>951</v>
      </c>
      <c r="Z274" s="38" t="s"/>
      <c r="AA274" s="49" t="s">
        <v>951</v>
      </c>
      <c r="AB274" s="37" t="s"/>
      <c r="AC274" s="37" t="s"/>
    </row>
    <row r="275" spans="1:29" ht="15" customHeight="true">
      <c r="A275" s="37" t="s">
        <v>170</v>
      </c>
      <c r="B275" s="37" t="s"/>
      <c r="C275" s="37" t="s">
        <v>830</v>
      </c>
      <c r="D275" s="37" t="s"/>
      <c r="E275" s="37" t="s">
        <v>42</v>
      </c>
      <c r="F275" s="37" t="s">
        <v>42</v>
      </c>
      <c r="G275" s="37" t="s">
        <v>42</v>
      </c>
      <c r="H275" s="37" t="s">
        <v>42</v>
      </c>
      <c r="I275" s="38" t="s">
        <v>952</v>
      </c>
      <c r="J275" s="38" t="s">
        <v>953</v>
      </c>
      <c r="K275" s="37" t="s">
        <v>174</v>
      </c>
      <c r="L275" s="37">
        <v>2</v>
      </c>
      <c r="M275" s="37" t="s"/>
      <c r="N275" s="37" t="s">
        <v>184</v>
      </c>
      <c r="O275" s="37" t="s"/>
      <c r="P275" s="37" t="s"/>
      <c r="Q275" s="37" t="s"/>
      <c r="R275" s="37" t="s"/>
      <c r="S275" s="37" t="s">
        <v>176</v>
      </c>
      <c r="T275" s="37" t="s">
        <v>177</v>
      </c>
      <c r="U275" s="40" t="s">
        <v>18</v>
      </c>
      <c r="V275" s="40" t="s"/>
      <c r="W275" s="49" t="s">
        <v>954</v>
      </c>
      <c r="X275" s="49" t="s">
        <v>954</v>
      </c>
      <c r="Y275" s="49" t="s">
        <v>954</v>
      </c>
      <c r="Z275" s="38" t="s"/>
      <c r="AA275" s="49" t="s">
        <v>954</v>
      </c>
      <c r="AB275" s="37" t="s"/>
      <c r="AC275" s="37" t="s"/>
    </row>
    <row r="276" spans="1:29" ht="15" customHeight="true">
      <c r="A276" s="37" t="s">
        <v>170</v>
      </c>
      <c r="B276" s="37" t="s"/>
      <c r="C276" s="37" t="s">
        <v>830</v>
      </c>
      <c r="D276" s="37" t="s"/>
      <c r="E276" s="37" t="s">
        <v>42</v>
      </c>
      <c r="F276" s="37" t="s">
        <v>42</v>
      </c>
      <c r="G276" s="37" t="s">
        <v>42</v>
      </c>
      <c r="H276" s="37" t="s">
        <v>42</v>
      </c>
      <c r="I276" s="38" t="s">
        <v>955</v>
      </c>
      <c r="J276" s="38" t="s">
        <v>956</v>
      </c>
      <c r="K276" s="37" t="s">
        <v>174</v>
      </c>
      <c r="L276" s="37">
        <v>2</v>
      </c>
      <c r="M276" s="37" t="s"/>
      <c r="N276" s="37" t="s">
        <v>184</v>
      </c>
      <c r="O276" s="37" t="s"/>
      <c r="P276" s="37" t="s"/>
      <c r="Q276" s="37" t="s"/>
      <c r="R276" s="37" t="s"/>
      <c r="S276" s="37" t="s">
        <v>176</v>
      </c>
      <c r="T276" s="37" t="s">
        <v>177</v>
      </c>
      <c r="U276" s="40" t="s">
        <v>18</v>
      </c>
      <c r="V276" s="40" t="s"/>
      <c r="W276" s="49" t="s">
        <v>957</v>
      </c>
      <c r="X276" s="49" t="s">
        <v>957</v>
      </c>
      <c r="Y276" s="49" t="s">
        <v>957</v>
      </c>
      <c r="Z276" s="38" t="s"/>
      <c r="AA276" s="49" t="s">
        <v>957</v>
      </c>
      <c r="AB276" s="37" t="s"/>
      <c r="AC276" s="37" t="s"/>
    </row>
    <row r="277" spans="1:29" ht="15" customHeight="true">
      <c r="A277" s="37" t="s">
        <v>170</v>
      </c>
      <c r="B277" s="37" t="s"/>
      <c r="C277" s="37" t="s">
        <v>830</v>
      </c>
      <c r="D277" s="37" t="s"/>
      <c r="E277" s="37" t="s">
        <v>42</v>
      </c>
      <c r="F277" s="37" t="s">
        <v>42</v>
      </c>
      <c r="G277" s="37" t="s">
        <v>42</v>
      </c>
      <c r="H277" s="37" t="s">
        <v>42</v>
      </c>
      <c r="I277" s="38" t="s">
        <v>958</v>
      </c>
      <c r="J277" s="38" t="s">
        <v>959</v>
      </c>
      <c r="K277" s="37" t="s">
        <v>174</v>
      </c>
      <c r="L277" s="37">
        <v>2</v>
      </c>
      <c r="M277" s="37" t="s"/>
      <c r="N277" s="37" t="s">
        <v>184</v>
      </c>
      <c r="O277" s="37" t="s"/>
      <c r="P277" s="37" t="s"/>
      <c r="Q277" s="37" t="s"/>
      <c r="R277" s="37" t="s"/>
      <c r="S277" s="37" t="s">
        <v>176</v>
      </c>
      <c r="T277" s="37" t="s">
        <v>177</v>
      </c>
      <c r="U277" s="40" t="s">
        <v>18</v>
      </c>
      <c r="V277" s="40" t="s"/>
      <c r="W277" s="49" t="s">
        <v>960</v>
      </c>
      <c r="X277" s="49" t="s">
        <v>960</v>
      </c>
      <c r="Y277" s="49" t="s">
        <v>960</v>
      </c>
      <c r="Z277" s="38" t="s"/>
      <c r="AA277" s="49" t="s">
        <v>960</v>
      </c>
      <c r="AB277" s="37" t="s"/>
      <c r="AC277" s="37" t="s"/>
    </row>
    <row r="278" spans="1:29" ht="15" customHeight="true">
      <c r="A278" s="37" t="s">
        <v>170</v>
      </c>
      <c r="B278" s="37" t="s"/>
      <c r="C278" s="37" t="s">
        <v>830</v>
      </c>
      <c r="D278" s="37" t="s"/>
      <c r="E278" s="37" t="s">
        <v>42</v>
      </c>
      <c r="F278" s="37" t="s">
        <v>42</v>
      </c>
      <c r="G278" s="37" t="s">
        <v>42</v>
      </c>
      <c r="H278" s="37" t="s">
        <v>42</v>
      </c>
      <c r="I278" s="38" t="s">
        <v>961</v>
      </c>
      <c r="J278" s="38" t="s">
        <v>962</v>
      </c>
      <c r="K278" s="37" t="s">
        <v>174</v>
      </c>
      <c r="L278" s="37">
        <v>2</v>
      </c>
      <c r="M278" s="37" t="s"/>
      <c r="N278" s="37" t="s">
        <v>184</v>
      </c>
      <c r="O278" s="37" t="s"/>
      <c r="P278" s="37" t="s"/>
      <c r="Q278" s="37" t="s"/>
      <c r="R278" s="37" t="s"/>
      <c r="S278" s="37" t="s">
        <v>176</v>
      </c>
      <c r="T278" s="37" t="s">
        <v>177</v>
      </c>
      <c r="U278" s="40" t="s">
        <v>18</v>
      </c>
      <c r="V278" s="40" t="s"/>
      <c r="W278" s="49" t="s">
        <v>963</v>
      </c>
      <c r="X278" s="49" t="s">
        <v>963</v>
      </c>
      <c r="Y278" s="49" t="s">
        <v>963</v>
      </c>
      <c r="Z278" s="38" t="s"/>
      <c r="AA278" s="49" t="s">
        <v>963</v>
      </c>
      <c r="AB278" s="37" t="s"/>
      <c r="AC278" s="37" t="s"/>
    </row>
    <row r="279" spans="1:29" ht="15" customHeight="true">
      <c r="A279" s="37" t="s">
        <v>170</v>
      </c>
      <c r="B279" s="37" t="s"/>
      <c r="C279" s="37" t="s">
        <v>830</v>
      </c>
      <c r="D279" s="37" t="s"/>
      <c r="E279" s="37" t="s">
        <v>42</v>
      </c>
      <c r="F279" s="37" t="s">
        <v>42</v>
      </c>
      <c r="G279" s="37" t="s">
        <v>42</v>
      </c>
      <c r="H279" s="37" t="s">
        <v>42</v>
      </c>
      <c r="I279" s="38" t="s">
        <v>964</v>
      </c>
      <c r="J279" s="38" t="s">
        <v>965</v>
      </c>
      <c r="K279" s="37" t="s">
        <v>174</v>
      </c>
      <c r="L279" s="37">
        <v>2</v>
      </c>
      <c r="M279" s="37" t="s"/>
      <c r="N279" s="37" t="s">
        <v>184</v>
      </c>
      <c r="O279" s="37" t="s"/>
      <c r="P279" s="37" t="s"/>
      <c r="Q279" s="37" t="s"/>
      <c r="R279" s="37" t="s"/>
      <c r="S279" s="37" t="s">
        <v>176</v>
      </c>
      <c r="T279" s="37" t="s">
        <v>177</v>
      </c>
      <c r="U279" s="40" t="s">
        <v>18</v>
      </c>
      <c r="V279" s="40" t="s"/>
      <c r="W279" s="49" t="s">
        <v>966</v>
      </c>
      <c r="X279" s="49" t="s">
        <v>966</v>
      </c>
      <c r="Y279" s="49" t="s">
        <v>966</v>
      </c>
      <c r="Z279" s="38" t="s"/>
      <c r="AA279" s="49" t="s">
        <v>966</v>
      </c>
      <c r="AB279" s="37" t="s"/>
      <c r="AC279" s="37" t="s"/>
    </row>
    <row r="280" spans="1:29" ht="15" customHeight="true">
      <c r="A280" s="37" t="s">
        <v>170</v>
      </c>
      <c r="B280" s="37" t="s"/>
      <c r="C280" s="37" t="s">
        <v>830</v>
      </c>
      <c r="D280" s="37" t="s"/>
      <c r="E280" s="37" t="s">
        <v>42</v>
      </c>
      <c r="F280" s="37" t="s">
        <v>42</v>
      </c>
      <c r="G280" s="37" t="s">
        <v>42</v>
      </c>
      <c r="H280" s="37" t="s">
        <v>42</v>
      </c>
      <c r="I280" s="38" t="s">
        <v>967</v>
      </c>
      <c r="J280" s="38" t="s">
        <v>968</v>
      </c>
      <c r="K280" s="37" t="s">
        <v>174</v>
      </c>
      <c r="L280" s="37">
        <v>2</v>
      </c>
      <c r="M280" s="37" t="s"/>
      <c r="N280" s="37" t="s">
        <v>184</v>
      </c>
      <c r="O280" s="37" t="s"/>
      <c r="P280" s="37" t="s"/>
      <c r="Q280" s="37" t="s"/>
      <c r="R280" s="37" t="s"/>
      <c r="S280" s="37" t="s">
        <v>176</v>
      </c>
      <c r="T280" s="37" t="s">
        <v>177</v>
      </c>
      <c r="U280" s="40" t="s">
        <v>18</v>
      </c>
      <c r="V280" s="40" t="s"/>
      <c r="W280" s="49" t="s">
        <v>969</v>
      </c>
      <c r="X280" s="49" t="s">
        <v>969</v>
      </c>
      <c r="Y280" s="49" t="s">
        <v>969</v>
      </c>
      <c r="Z280" s="38" t="s"/>
      <c r="AA280" s="49" t="s">
        <v>969</v>
      </c>
      <c r="AB280" s="37" t="s"/>
      <c r="AC280" s="37" t="s"/>
    </row>
    <row r="281" spans="1:29" ht="15" customHeight="true">
      <c r="A281" s="37" t="s">
        <v>170</v>
      </c>
      <c r="B281" s="37" t="s"/>
      <c r="C281" s="37" t="s">
        <v>830</v>
      </c>
      <c r="D281" s="37" t="s"/>
      <c r="E281" s="37" t="s">
        <v>42</v>
      </c>
      <c r="F281" s="37" t="s">
        <v>42</v>
      </c>
      <c r="G281" s="37" t="s">
        <v>42</v>
      </c>
      <c r="H281" s="37" t="s">
        <v>42</v>
      </c>
      <c r="I281" s="38" t="s">
        <v>970</v>
      </c>
      <c r="J281" s="38" t="s">
        <v>971</v>
      </c>
      <c r="K281" s="37" t="s">
        <v>174</v>
      </c>
      <c r="L281" s="37">
        <v>2</v>
      </c>
      <c r="M281" s="37" t="s"/>
      <c r="N281" s="37" t="s">
        <v>184</v>
      </c>
      <c r="O281" s="37" t="s"/>
      <c r="P281" s="37" t="s"/>
      <c r="Q281" s="37" t="s"/>
      <c r="R281" s="37" t="s"/>
      <c r="S281" s="37" t="s">
        <v>176</v>
      </c>
      <c r="T281" s="37" t="s">
        <v>177</v>
      </c>
      <c r="U281" s="40" t="s">
        <v>18</v>
      </c>
      <c r="V281" s="40" t="s"/>
      <c r="W281" s="49" t="s">
        <v>972</v>
      </c>
      <c r="X281" s="49" t="s">
        <v>972</v>
      </c>
      <c r="Y281" s="49" t="s">
        <v>972</v>
      </c>
      <c r="Z281" s="38" t="s"/>
      <c r="AA281" s="49" t="s">
        <v>972</v>
      </c>
      <c r="AB281" s="37" t="s"/>
      <c r="AC281" s="37" t="s"/>
    </row>
    <row r="282" spans="1:29" ht="15" customHeight="true">
      <c r="A282" s="37" t="s">
        <v>170</v>
      </c>
      <c r="B282" s="37" t="s"/>
      <c r="C282" s="37" t="s">
        <v>830</v>
      </c>
      <c r="D282" s="37" t="s"/>
      <c r="E282" s="37" t="s">
        <v>42</v>
      </c>
      <c r="F282" s="37" t="s">
        <v>42</v>
      </c>
      <c r="G282" s="37" t="s">
        <v>42</v>
      </c>
      <c r="H282" s="37" t="s">
        <v>42</v>
      </c>
      <c r="I282" s="38" t="s">
        <v>973</v>
      </c>
      <c r="J282" s="38" t="s">
        <v>974</v>
      </c>
      <c r="K282" s="37" t="s">
        <v>174</v>
      </c>
      <c r="L282" s="37">
        <v>2</v>
      </c>
      <c r="M282" s="37" t="s"/>
      <c r="N282" s="37" t="s">
        <v>184</v>
      </c>
      <c r="O282" s="37" t="s"/>
      <c r="P282" s="37" t="s"/>
      <c r="Q282" s="37" t="s"/>
      <c r="R282" s="37" t="s"/>
      <c r="S282" s="37" t="s">
        <v>176</v>
      </c>
      <c r="T282" s="37" t="s">
        <v>177</v>
      </c>
      <c r="U282" s="40" t="s">
        <v>18</v>
      </c>
      <c r="V282" s="40" t="s"/>
      <c r="W282" s="49" t="s">
        <v>975</v>
      </c>
      <c r="X282" s="49" t="s">
        <v>975</v>
      </c>
      <c r="Y282" s="49" t="s">
        <v>975</v>
      </c>
      <c r="Z282" s="38" t="s"/>
      <c r="AA282" s="49" t="s">
        <v>975</v>
      </c>
      <c r="AB282" s="37" t="s"/>
      <c r="AC282" s="37" t="s"/>
    </row>
    <row r="283" spans="1:29" ht="15" customHeight="true">
      <c r="A283" s="37" t="s">
        <v>170</v>
      </c>
      <c r="B283" s="37" t="s"/>
      <c r="C283" s="37" t="s">
        <v>830</v>
      </c>
      <c r="D283" s="37" t="s"/>
      <c r="E283" s="37" t="s">
        <v>42</v>
      </c>
      <c r="F283" s="37" t="s">
        <v>42</v>
      </c>
      <c r="G283" s="37" t="s">
        <v>42</v>
      </c>
      <c r="H283" s="37" t="s">
        <v>42</v>
      </c>
      <c r="I283" s="38" t="s">
        <v>976</v>
      </c>
      <c r="J283" s="38" t="s">
        <v>977</v>
      </c>
      <c r="K283" s="37" t="s">
        <v>174</v>
      </c>
      <c r="L283" s="37">
        <v>2</v>
      </c>
      <c r="M283" s="37" t="s"/>
      <c r="N283" s="37" t="s">
        <v>184</v>
      </c>
      <c r="O283" s="37" t="s"/>
      <c r="P283" s="37" t="s"/>
      <c r="Q283" s="37" t="s"/>
      <c r="R283" s="37" t="s"/>
      <c r="S283" s="37" t="s">
        <v>176</v>
      </c>
      <c r="T283" s="37" t="s">
        <v>177</v>
      </c>
      <c r="U283" s="40" t="s">
        <v>18</v>
      </c>
      <c r="V283" s="40" t="s"/>
      <c r="W283" s="49" t="s">
        <v>978</v>
      </c>
      <c r="X283" s="49" t="s">
        <v>978</v>
      </c>
      <c r="Y283" s="49" t="s">
        <v>978</v>
      </c>
      <c r="Z283" s="38" t="s"/>
      <c r="AA283" s="49" t="s">
        <v>978</v>
      </c>
      <c r="AB283" s="37" t="s"/>
      <c r="AC283" s="37" t="s"/>
    </row>
    <row r="284" spans="1:29" ht="15" customHeight="true">
      <c r="A284" s="37" t="s">
        <v>170</v>
      </c>
      <c r="B284" s="37" t="s"/>
      <c r="C284" s="37" t="s">
        <v>830</v>
      </c>
      <c r="D284" s="37" t="s"/>
      <c r="E284" s="37" t="s">
        <v>42</v>
      </c>
      <c r="F284" s="37" t="s">
        <v>42</v>
      </c>
      <c r="G284" s="37" t="s">
        <v>42</v>
      </c>
      <c r="H284" s="37" t="s">
        <v>42</v>
      </c>
      <c r="I284" s="38" t="s">
        <v>979</v>
      </c>
      <c r="J284" s="38" t="s">
        <v>980</v>
      </c>
      <c r="K284" s="37" t="s">
        <v>174</v>
      </c>
      <c r="L284" s="37">
        <v>2</v>
      </c>
      <c r="M284" s="37" t="s"/>
      <c r="N284" s="37" t="s">
        <v>184</v>
      </c>
      <c r="O284" s="37" t="s"/>
      <c r="P284" s="37" t="s"/>
      <c r="Q284" s="37" t="s"/>
      <c r="R284" s="37" t="s"/>
      <c r="S284" s="37" t="s">
        <v>176</v>
      </c>
      <c r="T284" s="37" t="s">
        <v>177</v>
      </c>
      <c r="U284" s="40" t="s">
        <v>18</v>
      </c>
      <c r="V284" s="40" t="s"/>
      <c r="W284" s="49" t="s">
        <v>981</v>
      </c>
      <c r="X284" s="49" t="s">
        <v>981</v>
      </c>
      <c r="Y284" s="49" t="s">
        <v>981</v>
      </c>
      <c r="Z284" s="38" t="s"/>
      <c r="AA284" s="49" t="s">
        <v>981</v>
      </c>
      <c r="AB284" s="37" t="s"/>
      <c r="AC284" s="37" t="s"/>
    </row>
    <row r="285" spans="1:29" ht="15" customHeight="true">
      <c r="A285" s="37" t="s">
        <v>170</v>
      </c>
      <c r="B285" s="37" t="s"/>
      <c r="C285" s="37" t="s">
        <v>830</v>
      </c>
      <c r="D285" s="37" t="s"/>
      <c r="E285" s="37" t="s">
        <v>42</v>
      </c>
      <c r="F285" s="37" t="s">
        <v>42</v>
      </c>
      <c r="G285" s="37" t="s">
        <v>42</v>
      </c>
      <c r="H285" s="37" t="s">
        <v>42</v>
      </c>
      <c r="I285" s="38" t="s">
        <v>982</v>
      </c>
      <c r="J285" s="38" t="s">
        <v>983</v>
      </c>
      <c r="K285" s="37" t="s">
        <v>174</v>
      </c>
      <c r="L285" s="37">
        <v>2</v>
      </c>
      <c r="M285" s="37" t="s"/>
      <c r="N285" s="37" t="s">
        <v>184</v>
      </c>
      <c r="O285" s="37" t="s"/>
      <c r="P285" s="37" t="s"/>
      <c r="Q285" s="37" t="s"/>
      <c r="R285" s="37" t="s"/>
      <c r="S285" s="37" t="s">
        <v>176</v>
      </c>
      <c r="T285" s="37" t="s">
        <v>177</v>
      </c>
      <c r="U285" s="40" t="s">
        <v>18</v>
      </c>
      <c r="V285" s="40" t="s"/>
      <c r="W285" s="49" t="s">
        <v>984</v>
      </c>
      <c r="X285" s="49" t="s">
        <v>984</v>
      </c>
      <c r="Y285" s="49" t="s">
        <v>984</v>
      </c>
      <c r="Z285" s="38" t="s"/>
      <c r="AA285" s="49" t="s">
        <v>984</v>
      </c>
      <c r="AB285" s="37" t="s"/>
      <c r="AC285" s="37" t="s"/>
    </row>
    <row r="286" spans="1:29" ht="15" customHeight="true">
      <c r="A286" s="37" t="s">
        <v>170</v>
      </c>
      <c r="B286" s="37" t="s"/>
      <c r="C286" s="37" t="s">
        <v>830</v>
      </c>
      <c r="D286" s="37" t="s"/>
      <c r="E286" s="37" t="s">
        <v>42</v>
      </c>
      <c r="F286" s="37" t="s">
        <v>42</v>
      </c>
      <c r="G286" s="37" t="s">
        <v>42</v>
      </c>
      <c r="H286" s="37" t="s">
        <v>42</v>
      </c>
      <c r="I286" s="38" t="s">
        <v>985</v>
      </c>
      <c r="J286" s="38" t="s">
        <v>986</v>
      </c>
      <c r="K286" s="37" t="s">
        <v>174</v>
      </c>
      <c r="L286" s="37">
        <v>2</v>
      </c>
      <c r="M286" s="37" t="s"/>
      <c r="N286" s="37" t="s">
        <v>184</v>
      </c>
      <c r="O286" s="37" t="s"/>
      <c r="P286" s="37" t="s"/>
      <c r="Q286" s="37" t="s"/>
      <c r="R286" s="37" t="s"/>
      <c r="S286" s="37" t="s">
        <v>176</v>
      </c>
      <c r="T286" s="37" t="s">
        <v>177</v>
      </c>
      <c r="U286" s="40" t="s">
        <v>18</v>
      </c>
      <c r="V286" s="40" t="s"/>
      <c r="W286" s="49" t="s">
        <v>987</v>
      </c>
      <c r="X286" s="49" t="s">
        <v>987</v>
      </c>
      <c r="Y286" s="49" t="s">
        <v>987</v>
      </c>
      <c r="Z286" s="38" t="s"/>
      <c r="AA286" s="49" t="s">
        <v>987</v>
      </c>
      <c r="AB286" s="37" t="s"/>
      <c r="AC286" s="37" t="s"/>
    </row>
    <row r="287" spans="1:29" ht="15" customHeight="true">
      <c r="A287" s="37" t="s">
        <v>170</v>
      </c>
      <c r="B287" s="37" t="s"/>
      <c r="C287" s="37" t="s">
        <v>830</v>
      </c>
      <c r="D287" s="37" t="s"/>
      <c r="E287" s="37" t="s">
        <v>42</v>
      </c>
      <c r="F287" s="37" t="s">
        <v>42</v>
      </c>
      <c r="G287" s="37" t="s">
        <v>42</v>
      </c>
      <c r="H287" s="37" t="s">
        <v>42</v>
      </c>
      <c r="I287" s="38" t="s">
        <v>988</v>
      </c>
      <c r="J287" s="38" t="s">
        <v>989</v>
      </c>
      <c r="K287" s="37" t="s">
        <v>174</v>
      </c>
      <c r="L287" s="37">
        <v>2</v>
      </c>
      <c r="M287" s="37" t="s"/>
      <c r="N287" s="37" t="s">
        <v>184</v>
      </c>
      <c r="O287" s="37" t="s"/>
      <c r="P287" s="37" t="s"/>
      <c r="Q287" s="37" t="s"/>
      <c r="R287" s="37" t="s"/>
      <c r="S287" s="37" t="s">
        <v>176</v>
      </c>
      <c r="T287" s="37" t="s">
        <v>177</v>
      </c>
      <c r="U287" s="40" t="s">
        <v>18</v>
      </c>
      <c r="V287" s="40" t="s"/>
      <c r="W287" s="49" t="s">
        <v>990</v>
      </c>
      <c r="X287" s="49" t="s">
        <v>990</v>
      </c>
      <c r="Y287" s="49" t="s">
        <v>990</v>
      </c>
      <c r="Z287" s="38" t="s"/>
      <c r="AA287" s="49" t="s">
        <v>990</v>
      </c>
      <c r="AB287" s="37" t="s"/>
      <c r="AC287" s="37" t="s"/>
    </row>
    <row r="288" spans="1:29" ht="15" customHeight="true">
      <c r="A288" s="37" t="s">
        <v>170</v>
      </c>
      <c r="B288" s="37" t="s"/>
      <c r="C288" s="37" t="s">
        <v>830</v>
      </c>
      <c r="D288" s="37" t="s"/>
      <c r="E288" s="37" t="s">
        <v>42</v>
      </c>
      <c r="F288" s="37" t="s">
        <v>42</v>
      </c>
      <c r="G288" s="37" t="s">
        <v>42</v>
      </c>
      <c r="H288" s="37" t="s">
        <v>42</v>
      </c>
      <c r="I288" s="38" t="s">
        <v>991</v>
      </c>
      <c r="J288" s="38" t="s">
        <v>992</v>
      </c>
      <c r="K288" s="37" t="s">
        <v>174</v>
      </c>
      <c r="L288" s="37">
        <v>2</v>
      </c>
      <c r="M288" s="37" t="s"/>
      <c r="N288" s="37" t="s">
        <v>184</v>
      </c>
      <c r="O288" s="37" t="s"/>
      <c r="P288" s="37" t="s"/>
      <c r="Q288" s="37" t="s"/>
      <c r="R288" s="37" t="s"/>
      <c r="S288" s="37" t="s">
        <v>176</v>
      </c>
      <c r="T288" s="37" t="s">
        <v>177</v>
      </c>
      <c r="U288" s="40" t="s">
        <v>18</v>
      </c>
      <c r="V288" s="40" t="s"/>
      <c r="W288" s="49" t="s">
        <v>993</v>
      </c>
      <c r="X288" s="49" t="s">
        <v>993</v>
      </c>
      <c r="Y288" s="49" t="s">
        <v>993</v>
      </c>
      <c r="Z288" s="38" t="s"/>
      <c r="AA288" s="49" t="s">
        <v>993</v>
      </c>
      <c r="AB288" s="37" t="s"/>
      <c r="AC288" s="37" t="s"/>
    </row>
    <row r="289" spans="1:29" ht="15" customHeight="true">
      <c r="A289" s="37" t="s">
        <v>170</v>
      </c>
      <c r="B289" s="37" t="s"/>
      <c r="C289" s="37" t="s">
        <v>830</v>
      </c>
      <c r="D289" s="37" t="s"/>
      <c r="E289" s="37" t="s">
        <v>42</v>
      </c>
      <c r="F289" s="37" t="s">
        <v>42</v>
      </c>
      <c r="G289" s="37" t="s">
        <v>42</v>
      </c>
      <c r="H289" s="37" t="s">
        <v>42</v>
      </c>
      <c r="I289" s="38" t="s">
        <v>994</v>
      </c>
      <c r="J289" s="38" t="s">
        <v>995</v>
      </c>
      <c r="K289" s="37" t="s">
        <v>174</v>
      </c>
      <c r="L289" s="37">
        <v>2</v>
      </c>
      <c r="M289" s="37" t="s"/>
      <c r="N289" s="37" t="s">
        <v>184</v>
      </c>
      <c r="O289" s="37" t="s"/>
      <c r="P289" s="37" t="s"/>
      <c r="Q289" s="37" t="s"/>
      <c r="R289" s="37" t="s"/>
      <c r="S289" s="37" t="s">
        <v>176</v>
      </c>
      <c r="T289" s="37" t="s">
        <v>177</v>
      </c>
      <c r="U289" s="40" t="s">
        <v>18</v>
      </c>
      <c r="V289" s="40" t="s"/>
      <c r="W289" s="49" t="s">
        <v>996</v>
      </c>
      <c r="X289" s="49" t="s">
        <v>996</v>
      </c>
      <c r="Y289" s="49" t="s">
        <v>996</v>
      </c>
      <c r="Z289" s="38" t="s"/>
      <c r="AA289" s="49" t="s">
        <v>996</v>
      </c>
      <c r="AB289" s="37" t="s"/>
      <c r="AC289" s="37" t="s"/>
    </row>
    <row r="290" spans="1:29" ht="15" customHeight="true">
      <c r="A290" s="37" t="s">
        <v>170</v>
      </c>
      <c r="B290" s="37" t="s"/>
      <c r="C290" s="37" t="s">
        <v>830</v>
      </c>
      <c r="D290" s="37" t="s"/>
      <c r="E290" s="37" t="s">
        <v>42</v>
      </c>
      <c r="F290" s="37" t="s">
        <v>42</v>
      </c>
      <c r="G290" s="37" t="s">
        <v>42</v>
      </c>
      <c r="H290" s="37" t="s">
        <v>42</v>
      </c>
      <c r="I290" s="38" t="s">
        <v>997</v>
      </c>
      <c r="J290" s="38" t="s">
        <v>998</v>
      </c>
      <c r="K290" s="37" t="s">
        <v>174</v>
      </c>
      <c r="L290" s="37">
        <v>2</v>
      </c>
      <c r="M290" s="37" t="s"/>
      <c r="N290" s="37" t="s">
        <v>184</v>
      </c>
      <c r="O290" s="37" t="s"/>
      <c r="P290" s="37" t="s"/>
      <c r="Q290" s="37" t="s"/>
      <c r="R290" s="37" t="s"/>
      <c r="S290" s="37" t="s">
        <v>176</v>
      </c>
      <c r="T290" s="37" t="s">
        <v>177</v>
      </c>
      <c r="U290" s="40" t="s">
        <v>18</v>
      </c>
      <c r="V290" s="40" t="s"/>
      <c r="W290" s="49" t="s">
        <v>999</v>
      </c>
      <c r="X290" s="49" t="s">
        <v>999</v>
      </c>
      <c r="Y290" s="49" t="s">
        <v>999</v>
      </c>
      <c r="Z290" s="38" t="s"/>
      <c r="AA290" s="49" t="s">
        <v>999</v>
      </c>
      <c r="AB290" s="37" t="s"/>
      <c r="AC290" s="37" t="s"/>
    </row>
    <row r="291" spans="1:29" ht="15" customHeight="true">
      <c r="A291" s="37" t="s">
        <v>170</v>
      </c>
      <c r="B291" s="37" t="s"/>
      <c r="C291" s="37" t="s">
        <v>830</v>
      </c>
      <c r="D291" s="37" t="s"/>
      <c r="E291" s="37" t="s">
        <v>42</v>
      </c>
      <c r="F291" s="37" t="s">
        <v>42</v>
      </c>
      <c r="G291" s="37" t="s">
        <v>42</v>
      </c>
      <c r="H291" s="37" t="s">
        <v>42</v>
      </c>
      <c r="I291" s="38" t="s">
        <v>1000</v>
      </c>
      <c r="J291" s="38" t="s">
        <v>1001</v>
      </c>
      <c r="K291" s="37" t="s">
        <v>174</v>
      </c>
      <c r="L291" s="37">
        <v>2</v>
      </c>
      <c r="M291" s="37" t="s"/>
      <c r="N291" s="37" t="s">
        <v>184</v>
      </c>
      <c r="O291" s="37" t="s"/>
      <c r="P291" s="37" t="s"/>
      <c r="Q291" s="37" t="s"/>
      <c r="R291" s="37" t="s"/>
      <c r="S291" s="37" t="s">
        <v>176</v>
      </c>
      <c r="T291" s="37" t="s">
        <v>177</v>
      </c>
      <c r="U291" s="40" t="s">
        <v>18</v>
      </c>
      <c r="V291" s="40" t="s"/>
      <c r="W291" s="49" t="s">
        <v>1002</v>
      </c>
      <c r="X291" s="49" t="s">
        <v>1002</v>
      </c>
      <c r="Y291" s="49" t="s">
        <v>1002</v>
      </c>
      <c r="Z291" s="38" t="s"/>
      <c r="AA291" s="49" t="s">
        <v>1002</v>
      </c>
      <c r="AB291" s="37" t="s"/>
      <c r="AC291" s="37" t="s"/>
    </row>
    <row r="292" spans="1:29" ht="15" customHeight="true">
      <c r="A292" s="37" t="s">
        <v>170</v>
      </c>
      <c r="B292" s="37" t="s"/>
      <c r="C292" s="37" t="s">
        <v>830</v>
      </c>
      <c r="D292" s="37" t="s"/>
      <c r="E292" s="37" t="s">
        <v>42</v>
      </c>
      <c r="F292" s="37" t="s">
        <v>42</v>
      </c>
      <c r="G292" s="37" t="s">
        <v>42</v>
      </c>
      <c r="H292" s="37" t="s">
        <v>42</v>
      </c>
      <c r="I292" s="38" t="s">
        <v>1003</v>
      </c>
      <c r="J292" s="38" t="s">
        <v>1004</v>
      </c>
      <c r="K292" s="37" t="s">
        <v>174</v>
      </c>
      <c r="L292" s="37">
        <v>2</v>
      </c>
      <c r="M292" s="37" t="s"/>
      <c r="N292" s="37" t="s">
        <v>184</v>
      </c>
      <c r="O292" s="37" t="s"/>
      <c r="P292" s="37" t="s"/>
      <c r="Q292" s="37" t="s"/>
      <c r="R292" s="37" t="s"/>
      <c r="S292" s="37" t="s">
        <v>176</v>
      </c>
      <c r="T292" s="37" t="s">
        <v>177</v>
      </c>
      <c r="U292" s="40" t="s">
        <v>18</v>
      </c>
      <c r="V292" s="40" t="s"/>
      <c r="W292" s="49" t="s">
        <v>1005</v>
      </c>
      <c r="X292" s="49" t="s">
        <v>1005</v>
      </c>
      <c r="Y292" s="49" t="s">
        <v>1005</v>
      </c>
      <c r="Z292" s="38" t="s"/>
      <c r="AA292" s="49" t="s">
        <v>1005</v>
      </c>
      <c r="AB292" s="37" t="s"/>
      <c r="AC292" s="37" t="s"/>
    </row>
    <row r="293" spans="1:29" ht="15" customHeight="true">
      <c r="A293" s="37" t="s">
        <v>170</v>
      </c>
      <c r="B293" s="37" t="s"/>
      <c r="C293" s="37" t="s">
        <v>830</v>
      </c>
      <c r="D293" s="37" t="s"/>
      <c r="E293" s="37" t="s">
        <v>42</v>
      </c>
      <c r="F293" s="37" t="s">
        <v>42</v>
      </c>
      <c r="G293" s="37" t="s">
        <v>42</v>
      </c>
      <c r="H293" s="37" t="s">
        <v>42</v>
      </c>
      <c r="I293" s="38" t="s">
        <v>1006</v>
      </c>
      <c r="J293" s="38" t="s">
        <v>1007</v>
      </c>
      <c r="K293" s="37" t="s">
        <v>174</v>
      </c>
      <c r="L293" s="37">
        <v>2</v>
      </c>
      <c r="M293" s="37" t="s"/>
      <c r="N293" s="37" t="s">
        <v>184</v>
      </c>
      <c r="O293" s="37" t="s"/>
      <c r="P293" s="37" t="s"/>
      <c r="Q293" s="37" t="s"/>
      <c r="R293" s="37" t="s"/>
      <c r="S293" s="37" t="s">
        <v>176</v>
      </c>
      <c r="T293" s="37" t="s">
        <v>177</v>
      </c>
      <c r="U293" s="40" t="s">
        <v>18</v>
      </c>
      <c r="V293" s="40" t="s"/>
      <c r="W293" s="49" t="s">
        <v>1008</v>
      </c>
      <c r="X293" s="49" t="s">
        <v>1008</v>
      </c>
      <c r="Y293" s="49" t="s">
        <v>1008</v>
      </c>
      <c r="Z293" s="38" t="s"/>
      <c r="AA293" s="49" t="s">
        <v>1008</v>
      </c>
      <c r="AB293" s="37" t="s"/>
      <c r="AC293" s="37" t="s"/>
    </row>
    <row r="294" spans="1:29" ht="15" customHeight="true">
      <c r="A294" s="37" t="s">
        <v>170</v>
      </c>
      <c r="B294" s="37" t="s"/>
      <c r="C294" s="37" t="s">
        <v>830</v>
      </c>
      <c r="D294" s="37" t="s"/>
      <c r="E294" s="37" t="s">
        <v>42</v>
      </c>
      <c r="F294" s="37" t="s">
        <v>42</v>
      </c>
      <c r="G294" s="37" t="s">
        <v>42</v>
      </c>
      <c r="H294" s="37" t="s">
        <v>42</v>
      </c>
      <c r="I294" s="38" t="s">
        <v>1009</v>
      </c>
      <c r="J294" s="38" t="s">
        <v>1010</v>
      </c>
      <c r="K294" s="37" t="s">
        <v>174</v>
      </c>
      <c r="L294" s="37">
        <v>2</v>
      </c>
      <c r="M294" s="37" t="s"/>
      <c r="N294" s="37" t="s">
        <v>184</v>
      </c>
      <c r="O294" s="37" t="s"/>
      <c r="P294" s="37" t="s"/>
      <c r="Q294" s="37" t="s"/>
      <c r="R294" s="37" t="s"/>
      <c r="S294" s="37" t="s">
        <v>176</v>
      </c>
      <c r="T294" s="37" t="s">
        <v>177</v>
      </c>
      <c r="U294" s="40" t="s">
        <v>18</v>
      </c>
      <c r="V294" s="40" t="s"/>
      <c r="W294" s="49" t="s">
        <v>1011</v>
      </c>
      <c r="X294" s="49" t="s">
        <v>1011</v>
      </c>
      <c r="Y294" s="49" t="s">
        <v>1011</v>
      </c>
      <c r="Z294" s="38" t="s"/>
      <c r="AA294" s="49" t="s">
        <v>1011</v>
      </c>
      <c r="AB294" s="37" t="s"/>
      <c r="AC294" s="37" t="s"/>
    </row>
    <row r="295" spans="1:29" ht="15" customHeight="true">
      <c r="A295" s="37" t="s">
        <v>170</v>
      </c>
      <c r="B295" s="37" t="s"/>
      <c r="C295" s="37" t="s">
        <v>830</v>
      </c>
      <c r="D295" s="37" t="s"/>
      <c r="E295" s="37" t="s">
        <v>42</v>
      </c>
      <c r="F295" s="37" t="s">
        <v>42</v>
      </c>
      <c r="G295" s="37" t="s">
        <v>42</v>
      </c>
      <c r="H295" s="37" t="s">
        <v>42</v>
      </c>
      <c r="I295" s="38" t="s">
        <v>1012</v>
      </c>
      <c r="J295" s="38" t="s">
        <v>1013</v>
      </c>
      <c r="K295" s="37" t="s">
        <v>174</v>
      </c>
      <c r="L295" s="37">
        <v>2</v>
      </c>
      <c r="M295" s="37" t="s"/>
      <c r="N295" s="37" t="s">
        <v>184</v>
      </c>
      <c r="O295" s="37" t="s"/>
      <c r="P295" s="37" t="s"/>
      <c r="Q295" s="37" t="s"/>
      <c r="R295" s="37" t="s"/>
      <c r="S295" s="37" t="s">
        <v>176</v>
      </c>
      <c r="T295" s="37" t="s">
        <v>177</v>
      </c>
      <c r="U295" s="40" t="s">
        <v>18</v>
      </c>
      <c r="V295" s="40" t="s"/>
      <c r="W295" s="49" t="s">
        <v>1014</v>
      </c>
      <c r="X295" s="49" t="s">
        <v>1014</v>
      </c>
      <c r="Y295" s="49" t="s">
        <v>1014</v>
      </c>
      <c r="Z295" s="38" t="s"/>
      <c r="AA295" s="49" t="s">
        <v>1014</v>
      </c>
      <c r="AB295" s="37" t="s"/>
      <c r="AC295" s="37" t="s"/>
    </row>
    <row r="296" spans="1:29" ht="15" customHeight="true">
      <c r="A296" s="37" t="s">
        <v>170</v>
      </c>
      <c r="B296" s="37" t="s"/>
      <c r="C296" s="37" t="s">
        <v>830</v>
      </c>
      <c r="D296" s="37" t="s"/>
      <c r="E296" s="37" t="s">
        <v>42</v>
      </c>
      <c r="F296" s="37" t="s">
        <v>42</v>
      </c>
      <c r="G296" s="37" t="s">
        <v>42</v>
      </c>
      <c r="H296" s="37" t="s">
        <v>42</v>
      </c>
      <c r="I296" s="38" t="s">
        <v>1015</v>
      </c>
      <c r="J296" s="38" t="s">
        <v>1016</v>
      </c>
      <c r="K296" s="37" t="s">
        <v>174</v>
      </c>
      <c r="L296" s="37">
        <v>2</v>
      </c>
      <c r="M296" s="37" t="s"/>
      <c r="N296" s="37" t="s">
        <v>184</v>
      </c>
      <c r="O296" s="37" t="s"/>
      <c r="P296" s="37" t="s"/>
      <c r="Q296" s="37" t="s"/>
      <c r="R296" s="37" t="s"/>
      <c r="S296" s="37" t="s">
        <v>176</v>
      </c>
      <c r="T296" s="37" t="s">
        <v>177</v>
      </c>
      <c r="U296" s="40" t="s">
        <v>18</v>
      </c>
      <c r="V296" s="40" t="s"/>
      <c r="W296" s="49" t="s">
        <v>1017</v>
      </c>
      <c r="X296" s="49" t="s">
        <v>1017</v>
      </c>
      <c r="Y296" s="49" t="s">
        <v>1017</v>
      </c>
      <c r="Z296" s="38" t="s"/>
      <c r="AA296" s="49" t="s">
        <v>1017</v>
      </c>
      <c r="AB296" s="37" t="s"/>
      <c r="AC296" s="37" t="s"/>
    </row>
    <row r="297" spans="1:29" ht="15" customHeight="true">
      <c r="A297" s="37" t="s">
        <v>170</v>
      </c>
      <c r="B297" s="37" t="s"/>
      <c r="C297" s="37" t="s">
        <v>830</v>
      </c>
      <c r="D297" s="37" t="s"/>
      <c r="E297" s="37" t="s">
        <v>42</v>
      </c>
      <c r="F297" s="37" t="s">
        <v>42</v>
      </c>
      <c r="G297" s="37" t="s">
        <v>42</v>
      </c>
      <c r="H297" s="37" t="s">
        <v>42</v>
      </c>
      <c r="I297" s="38" t="s">
        <v>1018</v>
      </c>
      <c r="J297" s="38" t="s">
        <v>1019</v>
      </c>
      <c r="K297" s="37" t="s">
        <v>174</v>
      </c>
      <c r="L297" s="37">
        <v>2</v>
      </c>
      <c r="M297" s="37" t="s"/>
      <c r="N297" s="37" t="s">
        <v>184</v>
      </c>
      <c r="O297" s="37" t="s"/>
      <c r="P297" s="37" t="s"/>
      <c r="Q297" s="37" t="s"/>
      <c r="R297" s="37" t="s"/>
      <c r="S297" s="37" t="s">
        <v>176</v>
      </c>
      <c r="T297" s="37" t="s">
        <v>177</v>
      </c>
      <c r="U297" s="40" t="s">
        <v>18</v>
      </c>
      <c r="V297" s="40" t="s"/>
      <c r="W297" s="49" t="s">
        <v>1020</v>
      </c>
      <c r="X297" s="49" t="s">
        <v>1020</v>
      </c>
      <c r="Y297" s="49" t="s">
        <v>1020</v>
      </c>
      <c r="Z297" s="38" t="s"/>
      <c r="AA297" s="49" t="s">
        <v>1020</v>
      </c>
      <c r="AB297" s="37" t="s"/>
      <c r="AC297" s="37" t="s"/>
    </row>
    <row r="298" spans="1:29" ht="15" customHeight="true">
      <c r="A298" s="37" t="s">
        <v>170</v>
      </c>
      <c r="B298" s="37" t="s"/>
      <c r="C298" s="37" t="s">
        <v>830</v>
      </c>
      <c r="D298" s="37" t="s"/>
      <c r="E298" s="37" t="s">
        <v>42</v>
      </c>
      <c r="F298" s="37" t="s">
        <v>42</v>
      </c>
      <c r="G298" s="37" t="s">
        <v>42</v>
      </c>
      <c r="H298" s="37" t="s">
        <v>42</v>
      </c>
      <c r="I298" s="38" t="s">
        <v>1021</v>
      </c>
      <c r="J298" s="38" t="s">
        <v>1022</v>
      </c>
      <c r="K298" s="37" t="s">
        <v>174</v>
      </c>
      <c r="L298" s="37">
        <v>2</v>
      </c>
      <c r="M298" s="37" t="s"/>
      <c r="N298" s="37" t="s">
        <v>184</v>
      </c>
      <c r="O298" s="37" t="s"/>
      <c r="P298" s="37" t="s"/>
      <c r="Q298" s="37" t="s"/>
      <c r="R298" s="37" t="s"/>
      <c r="S298" s="37" t="s">
        <v>176</v>
      </c>
      <c r="T298" s="37" t="s">
        <v>177</v>
      </c>
      <c r="U298" s="40" t="s">
        <v>18</v>
      </c>
      <c r="V298" s="40" t="s"/>
      <c r="W298" s="49" t="s">
        <v>1023</v>
      </c>
      <c r="X298" s="49" t="s">
        <v>1023</v>
      </c>
      <c r="Y298" s="49" t="s">
        <v>1023</v>
      </c>
      <c r="Z298" s="38" t="s"/>
      <c r="AA298" s="49" t="s">
        <v>1023</v>
      </c>
      <c r="AB298" s="37" t="s"/>
      <c r="AC298" s="37" t="s"/>
    </row>
    <row r="299" spans="1:29" ht="15" customHeight="true">
      <c r="A299" s="37" t="s">
        <v>170</v>
      </c>
      <c r="B299" s="37" t="s"/>
      <c r="C299" s="37" t="s">
        <v>830</v>
      </c>
      <c r="D299" s="37" t="s"/>
      <c r="E299" s="37" t="s">
        <v>42</v>
      </c>
      <c r="F299" s="37" t="s">
        <v>42</v>
      </c>
      <c r="G299" s="37" t="s">
        <v>42</v>
      </c>
      <c r="H299" s="37" t="s">
        <v>42</v>
      </c>
      <c r="I299" s="38" t="s">
        <v>1024</v>
      </c>
      <c r="J299" s="38" t="s">
        <v>1025</v>
      </c>
      <c r="K299" s="37" t="s">
        <v>174</v>
      </c>
      <c r="L299" s="37">
        <v>2</v>
      </c>
      <c r="M299" s="37" t="s"/>
      <c r="N299" s="37" t="s">
        <v>184</v>
      </c>
      <c r="O299" s="37" t="s"/>
      <c r="P299" s="37" t="s"/>
      <c r="Q299" s="37" t="s"/>
      <c r="R299" s="37" t="s"/>
      <c r="S299" s="37" t="s">
        <v>176</v>
      </c>
      <c r="T299" s="37" t="s">
        <v>177</v>
      </c>
      <c r="U299" s="40" t="s">
        <v>18</v>
      </c>
      <c r="V299" s="40" t="s"/>
      <c r="W299" s="49" t="s">
        <v>1026</v>
      </c>
      <c r="X299" s="49" t="s">
        <v>1026</v>
      </c>
      <c r="Y299" s="49" t="s">
        <v>1026</v>
      </c>
      <c r="Z299" s="38" t="s"/>
      <c r="AA299" s="49" t="s">
        <v>1026</v>
      </c>
      <c r="AB299" s="37" t="s"/>
      <c r="AC299" s="37" t="s"/>
    </row>
    <row r="300" spans="1:29" ht="15" customHeight="true">
      <c r="A300" s="37" t="s">
        <v>170</v>
      </c>
      <c r="B300" s="37" t="s"/>
      <c r="C300" s="37" t="s">
        <v>830</v>
      </c>
      <c r="D300" s="37" t="s"/>
      <c r="E300" s="37" t="s">
        <v>42</v>
      </c>
      <c r="F300" s="37" t="s">
        <v>42</v>
      </c>
      <c r="G300" s="37" t="s">
        <v>42</v>
      </c>
      <c r="H300" s="37" t="s">
        <v>42</v>
      </c>
      <c r="I300" s="38" t="s">
        <v>1027</v>
      </c>
      <c r="J300" s="38" t="s">
        <v>1028</v>
      </c>
      <c r="K300" s="37" t="s">
        <v>174</v>
      </c>
      <c r="L300" s="37">
        <v>2</v>
      </c>
      <c r="M300" s="37" t="s"/>
      <c r="N300" s="37" t="s">
        <v>184</v>
      </c>
      <c r="O300" s="37" t="s"/>
      <c r="P300" s="37" t="s"/>
      <c r="Q300" s="37" t="s"/>
      <c r="R300" s="37" t="s"/>
      <c r="S300" s="37" t="s">
        <v>176</v>
      </c>
      <c r="T300" s="37" t="s">
        <v>177</v>
      </c>
      <c r="U300" s="40" t="s">
        <v>18</v>
      </c>
      <c r="V300" s="40" t="s"/>
      <c r="W300" s="49" t="s">
        <v>1029</v>
      </c>
      <c r="X300" s="49" t="s">
        <v>1029</v>
      </c>
      <c r="Y300" s="49" t="s">
        <v>1029</v>
      </c>
      <c r="Z300" s="38" t="s"/>
      <c r="AA300" s="49" t="s">
        <v>1029</v>
      </c>
      <c r="AB300" s="37" t="s"/>
      <c r="AC300" s="37" t="s"/>
    </row>
    <row r="301" spans="1:29" ht="15" customHeight="true">
      <c r="A301" s="37" t="s">
        <v>170</v>
      </c>
      <c r="B301" s="37" t="s"/>
      <c r="C301" s="37" t="s">
        <v>830</v>
      </c>
      <c r="D301" s="37" t="s"/>
      <c r="E301" s="37" t="s">
        <v>42</v>
      </c>
      <c r="F301" s="37" t="s">
        <v>42</v>
      </c>
      <c r="G301" s="37" t="s">
        <v>42</v>
      </c>
      <c r="H301" s="37" t="s">
        <v>42</v>
      </c>
      <c r="I301" s="38" t="s">
        <v>1030</v>
      </c>
      <c r="J301" s="38" t="s">
        <v>1031</v>
      </c>
      <c r="K301" s="37" t="s">
        <v>174</v>
      </c>
      <c r="L301" s="37">
        <v>2</v>
      </c>
      <c r="M301" s="37" t="s"/>
      <c r="N301" s="37" t="s">
        <v>184</v>
      </c>
      <c r="O301" s="37" t="s"/>
      <c r="P301" s="37" t="s"/>
      <c r="Q301" s="37" t="s"/>
      <c r="R301" s="37" t="s"/>
      <c r="S301" s="37" t="s">
        <v>176</v>
      </c>
      <c r="T301" s="37" t="s">
        <v>177</v>
      </c>
      <c r="U301" s="40" t="s">
        <v>18</v>
      </c>
      <c r="V301" s="40" t="s"/>
      <c r="W301" s="49" t="s">
        <v>1032</v>
      </c>
      <c r="X301" s="49" t="s">
        <v>1032</v>
      </c>
      <c r="Y301" s="49" t="s">
        <v>1032</v>
      </c>
      <c r="Z301" s="38" t="s"/>
      <c r="AA301" s="49" t="s">
        <v>1032</v>
      </c>
      <c r="AB301" s="37" t="s"/>
      <c r="AC301" s="37" t="s"/>
    </row>
    <row r="302" spans="1:29" ht="15" customHeight="true">
      <c r="A302" s="37" t="s">
        <v>170</v>
      </c>
      <c r="B302" s="37" t="s"/>
      <c r="C302" s="37" t="s">
        <v>830</v>
      </c>
      <c r="D302" s="37" t="s"/>
      <c r="E302" s="37" t="s">
        <v>42</v>
      </c>
      <c r="F302" s="37" t="s">
        <v>42</v>
      </c>
      <c r="G302" s="37" t="s">
        <v>42</v>
      </c>
      <c r="H302" s="37" t="s">
        <v>42</v>
      </c>
      <c r="I302" s="38" t="s">
        <v>1033</v>
      </c>
      <c r="J302" s="38" t="s">
        <v>1034</v>
      </c>
      <c r="K302" s="37" t="s">
        <v>174</v>
      </c>
      <c r="L302" s="37">
        <v>2</v>
      </c>
      <c r="M302" s="37" t="s"/>
      <c r="N302" s="37" t="s">
        <v>184</v>
      </c>
      <c r="O302" s="37" t="s"/>
      <c r="P302" s="37" t="s"/>
      <c r="Q302" s="37" t="s"/>
      <c r="R302" s="37" t="s"/>
      <c r="S302" s="37" t="s">
        <v>176</v>
      </c>
      <c r="T302" s="37" t="s">
        <v>177</v>
      </c>
      <c r="U302" s="40" t="s">
        <v>18</v>
      </c>
      <c r="V302" s="40" t="s"/>
      <c r="W302" s="49" t="s">
        <v>1035</v>
      </c>
      <c r="X302" s="49" t="s">
        <v>1035</v>
      </c>
      <c r="Y302" s="49" t="s">
        <v>1035</v>
      </c>
      <c r="Z302" s="38" t="s"/>
      <c r="AA302" s="49" t="s">
        <v>1035</v>
      </c>
      <c r="AB302" s="37" t="s"/>
      <c r="AC302" s="37" t="s"/>
    </row>
    <row r="303" spans="1:29" ht="15" customHeight="true">
      <c r="A303" s="37" t="s">
        <v>170</v>
      </c>
      <c r="B303" s="37" t="s"/>
      <c r="C303" s="37" t="s">
        <v>830</v>
      </c>
      <c r="D303" s="37" t="s"/>
      <c r="E303" s="37" t="s">
        <v>42</v>
      </c>
      <c r="F303" s="37" t="s">
        <v>42</v>
      </c>
      <c r="G303" s="37" t="s">
        <v>42</v>
      </c>
      <c r="H303" s="37" t="s">
        <v>42</v>
      </c>
      <c r="I303" s="38" t="s">
        <v>1036</v>
      </c>
      <c r="J303" s="38" t="s">
        <v>1037</v>
      </c>
      <c r="K303" s="37" t="s">
        <v>174</v>
      </c>
      <c r="L303" s="37">
        <v>2</v>
      </c>
      <c r="M303" s="37" t="s"/>
      <c r="N303" s="37" t="s">
        <v>184</v>
      </c>
      <c r="O303" s="37" t="s"/>
      <c r="P303" s="37" t="s"/>
      <c r="Q303" s="37" t="s"/>
      <c r="R303" s="37" t="s"/>
      <c r="S303" s="37" t="s">
        <v>176</v>
      </c>
      <c r="T303" s="37" t="s">
        <v>177</v>
      </c>
      <c r="U303" s="40" t="s">
        <v>18</v>
      </c>
      <c r="V303" s="40" t="s"/>
      <c r="W303" s="49" t="s">
        <v>1038</v>
      </c>
      <c r="X303" s="49" t="s">
        <v>1038</v>
      </c>
      <c r="Y303" s="49" t="s">
        <v>1038</v>
      </c>
      <c r="Z303" s="38" t="s"/>
      <c r="AA303" s="49" t="s">
        <v>1038</v>
      </c>
      <c r="AB303" s="37" t="s"/>
      <c r="AC303" s="37" t="s"/>
    </row>
    <row r="304" spans="1:29" ht="15" customHeight="true">
      <c r="A304" s="37" t="s">
        <v>170</v>
      </c>
      <c r="B304" s="37" t="s"/>
      <c r="C304" s="37" t="s">
        <v>830</v>
      </c>
      <c r="D304" s="37" t="s"/>
      <c r="E304" s="37" t="s">
        <v>42</v>
      </c>
      <c r="F304" s="37" t="s">
        <v>42</v>
      </c>
      <c r="G304" s="37" t="s">
        <v>42</v>
      </c>
      <c r="H304" s="37" t="s">
        <v>42</v>
      </c>
      <c r="I304" s="38" t="s">
        <v>1039</v>
      </c>
      <c r="J304" s="38" t="s">
        <v>1040</v>
      </c>
      <c r="K304" s="37" t="s">
        <v>174</v>
      </c>
      <c r="L304" s="37">
        <v>2</v>
      </c>
      <c r="M304" s="37" t="s"/>
      <c r="N304" s="37" t="s">
        <v>184</v>
      </c>
      <c r="O304" s="37" t="s"/>
      <c r="P304" s="37" t="s"/>
      <c r="Q304" s="37" t="s"/>
      <c r="R304" s="37" t="s"/>
      <c r="S304" s="37" t="s">
        <v>176</v>
      </c>
      <c r="T304" s="37" t="s">
        <v>177</v>
      </c>
      <c r="U304" s="40" t="s">
        <v>18</v>
      </c>
      <c r="V304" s="40" t="s"/>
      <c r="W304" s="49" t="s">
        <v>1041</v>
      </c>
      <c r="X304" s="49" t="s">
        <v>1041</v>
      </c>
      <c r="Y304" s="49" t="s">
        <v>1041</v>
      </c>
      <c r="Z304" s="38" t="s"/>
      <c r="AA304" s="49" t="s">
        <v>1041</v>
      </c>
      <c r="AB304" s="37" t="s"/>
      <c r="AC304" s="37" t="s"/>
    </row>
    <row r="305" spans="1:29" ht="15" customHeight="true">
      <c r="A305" s="37" t="s">
        <v>170</v>
      </c>
      <c r="B305" s="37" t="s"/>
      <c r="C305" s="37" t="s">
        <v>830</v>
      </c>
      <c r="D305" s="37" t="s"/>
      <c r="E305" s="37" t="s">
        <v>42</v>
      </c>
      <c r="F305" s="37" t="s">
        <v>42</v>
      </c>
      <c r="G305" s="37" t="s">
        <v>42</v>
      </c>
      <c r="H305" s="37" t="s">
        <v>42</v>
      </c>
      <c r="I305" s="38" t="s">
        <v>1042</v>
      </c>
      <c r="J305" s="38" t="s">
        <v>1043</v>
      </c>
      <c r="K305" s="37" t="s">
        <v>174</v>
      </c>
      <c r="L305" s="37">
        <v>2</v>
      </c>
      <c r="M305" s="37" t="s"/>
      <c r="N305" s="37" t="s">
        <v>184</v>
      </c>
      <c r="O305" s="37" t="s"/>
      <c r="P305" s="37" t="s"/>
      <c r="Q305" s="37" t="s"/>
      <c r="R305" s="37" t="s"/>
      <c r="S305" s="37" t="s">
        <v>176</v>
      </c>
      <c r="T305" s="37" t="s">
        <v>177</v>
      </c>
      <c r="U305" s="40" t="s">
        <v>18</v>
      </c>
      <c r="V305" s="40" t="s"/>
      <c r="W305" s="49" t="s">
        <v>1044</v>
      </c>
      <c r="X305" s="49" t="s">
        <v>1044</v>
      </c>
      <c r="Y305" s="49" t="s">
        <v>1044</v>
      </c>
      <c r="Z305" s="38" t="s"/>
      <c r="AA305" s="49" t="s">
        <v>1044</v>
      </c>
      <c r="AB305" s="37" t="s"/>
      <c r="AC305" s="37" t="s"/>
    </row>
    <row r="306" spans="1:29" ht="15" customHeight="true">
      <c r="A306" s="37" t="s">
        <v>170</v>
      </c>
      <c r="B306" s="37" t="s"/>
      <c r="C306" s="37" t="s">
        <v>830</v>
      </c>
      <c r="D306" s="37" t="s"/>
      <c r="E306" s="37" t="s">
        <v>42</v>
      </c>
      <c r="F306" s="37" t="s">
        <v>42</v>
      </c>
      <c r="G306" s="37" t="s">
        <v>42</v>
      </c>
      <c r="H306" s="37" t="s">
        <v>42</v>
      </c>
      <c r="I306" s="38" t="s">
        <v>1045</v>
      </c>
      <c r="J306" s="38" t="s">
        <v>932</v>
      </c>
      <c r="K306" s="37" t="s">
        <v>174</v>
      </c>
      <c r="L306" s="37">
        <v>2</v>
      </c>
      <c r="M306" s="37" t="s"/>
      <c r="N306" s="37" t="s">
        <v>184</v>
      </c>
      <c r="O306" s="37" t="s"/>
      <c r="P306" s="37" t="s"/>
      <c r="Q306" s="37" t="s"/>
      <c r="R306" s="37" t="s"/>
      <c r="S306" s="37" t="s">
        <v>176</v>
      </c>
      <c r="T306" s="37" t="s">
        <v>177</v>
      </c>
      <c r="U306" s="40" t="s">
        <v>18</v>
      </c>
      <c r="V306" s="40" t="s"/>
      <c r="W306" s="49" t="s">
        <v>933</v>
      </c>
      <c r="X306" s="49" t="s">
        <v>933</v>
      </c>
      <c r="Y306" s="49" t="s">
        <v>933</v>
      </c>
      <c r="Z306" s="38" t="s"/>
      <c r="AA306" s="49" t="s">
        <v>933</v>
      </c>
      <c r="AB306" s="37" t="s"/>
      <c r="AC306" s="37" t="s"/>
    </row>
    <row r="307" spans="1:29" ht="15" customHeight="true">
      <c r="A307" s="37" t="s">
        <v>170</v>
      </c>
      <c r="B307" s="37" t="s"/>
      <c r="C307" s="37" t="s">
        <v>830</v>
      </c>
      <c r="D307" s="37" t="s"/>
      <c r="E307" s="37" t="s">
        <v>42</v>
      </c>
      <c r="F307" s="37" t="s">
        <v>42</v>
      </c>
      <c r="G307" s="37" t="s">
        <v>42</v>
      </c>
      <c r="H307" s="37" t="s">
        <v>42</v>
      </c>
      <c r="I307" s="38" t="s">
        <v>1046</v>
      </c>
      <c r="J307" s="38" t="s">
        <v>935</v>
      </c>
      <c r="K307" s="37" t="s">
        <v>174</v>
      </c>
      <c r="L307" s="37">
        <v>2</v>
      </c>
      <c r="M307" s="37" t="s"/>
      <c r="N307" s="37" t="s">
        <v>184</v>
      </c>
      <c r="O307" s="37" t="s"/>
      <c r="P307" s="37" t="s"/>
      <c r="Q307" s="37" t="s"/>
      <c r="R307" s="37" t="s"/>
      <c r="S307" s="37" t="s">
        <v>176</v>
      </c>
      <c r="T307" s="37" t="s">
        <v>177</v>
      </c>
      <c r="U307" s="40" t="s">
        <v>18</v>
      </c>
      <c r="V307" s="40" t="s"/>
      <c r="W307" s="49" t="s">
        <v>936</v>
      </c>
      <c r="X307" s="49" t="s">
        <v>936</v>
      </c>
      <c r="Y307" s="49" t="s">
        <v>936</v>
      </c>
      <c r="Z307" s="38" t="s"/>
      <c r="AA307" s="49" t="s">
        <v>936</v>
      </c>
      <c r="AB307" s="37" t="s"/>
      <c r="AC307" s="37" t="s"/>
    </row>
    <row r="308" spans="1:29" ht="15" customHeight="true">
      <c r="A308" s="37" t="s">
        <v>170</v>
      </c>
      <c r="B308" s="37" t="s"/>
      <c r="C308" s="37" t="s">
        <v>830</v>
      </c>
      <c r="D308" s="37" t="s"/>
      <c r="E308" s="37" t="s">
        <v>42</v>
      </c>
      <c r="F308" s="37" t="s">
        <v>42</v>
      </c>
      <c r="G308" s="37" t="s">
        <v>42</v>
      </c>
      <c r="H308" s="37" t="s">
        <v>42</v>
      </c>
      <c r="I308" s="38" t="s">
        <v>1047</v>
      </c>
      <c r="J308" s="38" t="s">
        <v>938</v>
      </c>
      <c r="K308" s="37" t="s">
        <v>174</v>
      </c>
      <c r="L308" s="37">
        <v>2</v>
      </c>
      <c r="M308" s="37" t="s"/>
      <c r="N308" s="37" t="s">
        <v>184</v>
      </c>
      <c r="O308" s="37" t="s"/>
      <c r="P308" s="37" t="s"/>
      <c r="Q308" s="37" t="s"/>
      <c r="R308" s="37" t="s"/>
      <c r="S308" s="37" t="s">
        <v>176</v>
      </c>
      <c r="T308" s="37" t="s">
        <v>177</v>
      </c>
      <c r="U308" s="40" t="s">
        <v>18</v>
      </c>
      <c r="V308" s="40" t="s"/>
      <c r="W308" s="49" t="s">
        <v>939</v>
      </c>
      <c r="X308" s="49" t="s">
        <v>939</v>
      </c>
      <c r="Y308" s="49" t="s">
        <v>939</v>
      </c>
      <c r="Z308" s="38" t="s"/>
      <c r="AA308" s="49" t="s">
        <v>939</v>
      </c>
      <c r="AB308" s="37" t="s"/>
      <c r="AC308" s="37" t="s"/>
    </row>
    <row r="309" spans="1:29" ht="15" customHeight="true">
      <c r="A309" s="37" t="s">
        <v>170</v>
      </c>
      <c r="B309" s="37" t="s"/>
      <c r="C309" s="37" t="s">
        <v>830</v>
      </c>
      <c r="D309" s="37" t="s"/>
      <c r="E309" s="37" t="s">
        <v>42</v>
      </c>
      <c r="F309" s="37" t="s">
        <v>42</v>
      </c>
      <c r="G309" s="37" t="s">
        <v>42</v>
      </c>
      <c r="H309" s="37" t="s">
        <v>42</v>
      </c>
      <c r="I309" s="38" t="s">
        <v>1048</v>
      </c>
      <c r="J309" s="38" t="s">
        <v>941</v>
      </c>
      <c r="K309" s="37" t="s">
        <v>174</v>
      </c>
      <c r="L309" s="37">
        <v>2</v>
      </c>
      <c r="M309" s="37" t="s"/>
      <c r="N309" s="37" t="s">
        <v>184</v>
      </c>
      <c r="O309" s="37" t="s"/>
      <c r="P309" s="37" t="s"/>
      <c r="Q309" s="37" t="s"/>
      <c r="R309" s="37" t="s"/>
      <c r="S309" s="37" t="s">
        <v>176</v>
      </c>
      <c r="T309" s="37" t="s">
        <v>177</v>
      </c>
      <c r="U309" s="40" t="s">
        <v>18</v>
      </c>
      <c r="V309" s="40" t="s"/>
      <c r="W309" s="49" t="s">
        <v>942</v>
      </c>
      <c r="X309" s="49" t="s">
        <v>942</v>
      </c>
      <c r="Y309" s="49" t="s">
        <v>942</v>
      </c>
      <c r="Z309" s="38" t="s"/>
      <c r="AA309" s="49" t="s">
        <v>942</v>
      </c>
      <c r="AB309" s="37" t="s"/>
      <c r="AC309" s="37" t="s"/>
    </row>
    <row r="310" spans="1:29" ht="15" customHeight="true">
      <c r="A310" s="37" t="s">
        <v>170</v>
      </c>
      <c r="B310" s="37" t="s"/>
      <c r="C310" s="37" t="s">
        <v>830</v>
      </c>
      <c r="D310" s="37" t="s"/>
      <c r="E310" s="37" t="s">
        <v>42</v>
      </c>
      <c r="F310" s="37" t="s">
        <v>42</v>
      </c>
      <c r="G310" s="37" t="s">
        <v>42</v>
      </c>
      <c r="H310" s="37" t="s">
        <v>42</v>
      </c>
      <c r="I310" s="38" t="s">
        <v>1049</v>
      </c>
      <c r="J310" s="38" t="s">
        <v>1050</v>
      </c>
      <c r="K310" s="37" t="s">
        <v>174</v>
      </c>
      <c r="L310" s="37">
        <v>2</v>
      </c>
      <c r="M310" s="37" t="s"/>
      <c r="N310" s="37" t="s">
        <v>184</v>
      </c>
      <c r="O310" s="37" t="s"/>
      <c r="P310" s="37" t="s"/>
      <c r="Q310" s="37" t="s"/>
      <c r="R310" s="37" t="s"/>
      <c r="S310" s="37" t="s">
        <v>176</v>
      </c>
      <c r="T310" s="37" t="s">
        <v>177</v>
      </c>
      <c r="U310" s="40" t="s">
        <v>18</v>
      </c>
      <c r="V310" s="40" t="s"/>
      <c r="W310" s="49" t="s">
        <v>1051</v>
      </c>
      <c r="X310" s="49" t="s">
        <v>1051</v>
      </c>
      <c r="Y310" s="49" t="s">
        <v>1051</v>
      </c>
      <c r="Z310" s="38" t="s"/>
      <c r="AA310" s="49" t="s">
        <v>1051</v>
      </c>
      <c r="AB310" s="37" t="s"/>
      <c r="AC310" s="37" t="s"/>
    </row>
    <row r="311" spans="1:29" ht="15" customHeight="true">
      <c r="A311" s="37" t="s">
        <v>170</v>
      </c>
      <c r="B311" s="37" t="s"/>
      <c r="C311" s="37" t="s">
        <v>830</v>
      </c>
      <c r="D311" s="37" t="s"/>
      <c r="E311" s="37" t="s">
        <v>42</v>
      </c>
      <c r="F311" s="37" t="s">
        <v>42</v>
      </c>
      <c r="G311" s="37" t="s">
        <v>42</v>
      </c>
      <c r="H311" s="37" t="s">
        <v>42</v>
      </c>
      <c r="I311" s="38" t="s">
        <v>1052</v>
      </c>
      <c r="J311" s="38" t="s">
        <v>1053</v>
      </c>
      <c r="K311" s="37" t="s">
        <v>174</v>
      </c>
      <c r="L311" s="37">
        <v>2</v>
      </c>
      <c r="M311" s="37" t="s"/>
      <c r="N311" s="37" t="s">
        <v>184</v>
      </c>
      <c r="O311" s="37" t="s"/>
      <c r="P311" s="37" t="s"/>
      <c r="Q311" s="37" t="s"/>
      <c r="R311" s="37" t="s"/>
      <c r="S311" s="37" t="s">
        <v>176</v>
      </c>
      <c r="T311" s="37" t="s">
        <v>177</v>
      </c>
      <c r="U311" s="40" t="s">
        <v>18</v>
      </c>
      <c r="V311" s="40" t="s"/>
      <c r="W311" s="49" t="s">
        <v>1054</v>
      </c>
      <c r="X311" s="49" t="s">
        <v>1054</v>
      </c>
      <c r="Y311" s="49" t="s">
        <v>1054</v>
      </c>
      <c r="Z311" s="38" t="s"/>
      <c r="AA311" s="49" t="s">
        <v>1054</v>
      </c>
      <c r="AB311" s="37" t="s"/>
      <c r="AC311" s="37" t="s"/>
    </row>
    <row r="312" spans="1:29" ht="15" customHeight="true">
      <c r="A312" s="37" t="s">
        <v>170</v>
      </c>
      <c r="B312" s="37" t="s"/>
      <c r="C312" s="37" t="s">
        <v>830</v>
      </c>
      <c r="D312" s="37" t="s"/>
      <c r="E312" s="37" t="s">
        <v>42</v>
      </c>
      <c r="F312" s="37" t="s">
        <v>42</v>
      </c>
      <c r="G312" s="37" t="s">
        <v>42</v>
      </c>
      <c r="H312" s="37" t="s">
        <v>42</v>
      </c>
      <c r="I312" s="38" t="s">
        <v>1055</v>
      </c>
      <c r="J312" s="38" t="s">
        <v>1056</v>
      </c>
      <c r="K312" s="37" t="s">
        <v>174</v>
      </c>
      <c r="L312" s="37">
        <v>2</v>
      </c>
      <c r="M312" s="37" t="s"/>
      <c r="N312" s="37" t="s">
        <v>184</v>
      </c>
      <c r="O312" s="37" t="s"/>
      <c r="P312" s="37" t="s"/>
      <c r="Q312" s="37" t="s"/>
      <c r="R312" s="37" t="s"/>
      <c r="S312" s="37" t="s">
        <v>176</v>
      </c>
      <c r="T312" s="37" t="s">
        <v>177</v>
      </c>
      <c r="U312" s="40" t="s">
        <v>18</v>
      </c>
      <c r="V312" s="40" t="s"/>
      <c r="W312" s="49" t="s">
        <v>1057</v>
      </c>
      <c r="X312" s="49" t="s">
        <v>1057</v>
      </c>
      <c r="Y312" s="49" t="s">
        <v>1057</v>
      </c>
      <c r="Z312" s="38" t="s"/>
      <c r="AA312" s="49" t="s">
        <v>1057</v>
      </c>
      <c r="AB312" s="37" t="s"/>
      <c r="AC312" s="37" t="s"/>
    </row>
    <row r="313" spans="1:29" ht="15" customHeight="true">
      <c r="A313" s="37" t="s">
        <v>170</v>
      </c>
      <c r="B313" s="37" t="s"/>
      <c r="C313" s="37" t="s">
        <v>830</v>
      </c>
      <c r="D313" s="37" t="s"/>
      <c r="E313" s="37" t="s">
        <v>42</v>
      </c>
      <c r="F313" s="37" t="s">
        <v>42</v>
      </c>
      <c r="G313" s="37" t="s">
        <v>42</v>
      </c>
      <c r="H313" s="37" t="s">
        <v>42</v>
      </c>
      <c r="I313" s="38" t="s">
        <v>1058</v>
      </c>
      <c r="J313" s="38" t="s">
        <v>1059</v>
      </c>
      <c r="K313" s="37" t="s">
        <v>174</v>
      </c>
      <c r="L313" s="37">
        <v>2</v>
      </c>
      <c r="M313" s="37" t="s"/>
      <c r="N313" s="37" t="s">
        <v>184</v>
      </c>
      <c r="O313" s="37" t="s"/>
      <c r="P313" s="37" t="s"/>
      <c r="Q313" s="37" t="s"/>
      <c r="R313" s="37" t="s"/>
      <c r="S313" s="37" t="s">
        <v>176</v>
      </c>
      <c r="T313" s="37" t="s">
        <v>177</v>
      </c>
      <c r="U313" s="40" t="s">
        <v>18</v>
      </c>
      <c r="V313" s="40" t="s"/>
      <c r="W313" s="49" t="s">
        <v>1060</v>
      </c>
      <c r="X313" s="49" t="s">
        <v>1060</v>
      </c>
      <c r="Y313" s="49" t="s">
        <v>1060</v>
      </c>
      <c r="Z313" s="38" t="s"/>
      <c r="AA313" s="49" t="s">
        <v>1060</v>
      </c>
      <c r="AB313" s="37" t="s"/>
      <c r="AC313" s="37" t="s"/>
    </row>
    <row r="314" spans="1:29" ht="15" customHeight="true">
      <c r="A314" s="37" t="s">
        <v>170</v>
      </c>
      <c r="B314" s="37" t="s"/>
      <c r="C314" s="37" t="s">
        <v>830</v>
      </c>
      <c r="D314" s="37" t="s"/>
      <c r="E314" s="37" t="s">
        <v>42</v>
      </c>
      <c r="F314" s="37" t="s">
        <v>42</v>
      </c>
      <c r="G314" s="37" t="s">
        <v>42</v>
      </c>
      <c r="H314" s="37" t="s">
        <v>42</v>
      </c>
      <c r="I314" s="38" t="s">
        <v>1061</v>
      </c>
      <c r="J314" s="38" t="s">
        <v>956</v>
      </c>
      <c r="K314" s="37" t="s">
        <v>174</v>
      </c>
      <c r="L314" s="37">
        <v>2</v>
      </c>
      <c r="M314" s="37" t="s"/>
      <c r="N314" s="37" t="s">
        <v>184</v>
      </c>
      <c r="O314" s="37" t="s"/>
      <c r="P314" s="37" t="s"/>
      <c r="Q314" s="37" t="s"/>
      <c r="R314" s="37" t="s"/>
      <c r="S314" s="37" t="s">
        <v>176</v>
      </c>
      <c r="T314" s="37" t="s">
        <v>177</v>
      </c>
      <c r="U314" s="40" t="s">
        <v>18</v>
      </c>
      <c r="V314" s="40" t="s"/>
      <c r="W314" s="49" t="s">
        <v>957</v>
      </c>
      <c r="X314" s="49" t="s">
        <v>957</v>
      </c>
      <c r="Y314" s="49" t="s">
        <v>957</v>
      </c>
      <c r="Z314" s="38" t="s"/>
      <c r="AA314" s="49" t="s">
        <v>957</v>
      </c>
      <c r="AB314" s="37" t="s"/>
      <c r="AC314" s="37" t="s"/>
    </row>
    <row r="315" spans="1:29" ht="15" customHeight="true">
      <c r="A315" s="37" t="s">
        <v>170</v>
      </c>
      <c r="B315" s="37" t="s"/>
      <c r="C315" s="37" t="s">
        <v>830</v>
      </c>
      <c r="D315" s="37" t="s"/>
      <c r="E315" s="37" t="s">
        <v>42</v>
      </c>
      <c r="F315" s="37" t="s">
        <v>42</v>
      </c>
      <c r="G315" s="37" t="s">
        <v>42</v>
      </c>
      <c r="H315" s="37" t="s">
        <v>42</v>
      </c>
      <c r="I315" s="38" t="s">
        <v>1062</v>
      </c>
      <c r="J315" s="38" t="s">
        <v>959</v>
      </c>
      <c r="K315" s="37" t="s">
        <v>174</v>
      </c>
      <c r="L315" s="37">
        <v>2</v>
      </c>
      <c r="M315" s="37" t="s"/>
      <c r="N315" s="37" t="s">
        <v>184</v>
      </c>
      <c r="O315" s="37" t="s"/>
      <c r="P315" s="37" t="s"/>
      <c r="Q315" s="37" t="s"/>
      <c r="R315" s="37" t="s"/>
      <c r="S315" s="37" t="s">
        <v>176</v>
      </c>
      <c r="T315" s="37" t="s">
        <v>177</v>
      </c>
      <c r="U315" s="40" t="s">
        <v>18</v>
      </c>
      <c r="V315" s="40" t="s"/>
      <c r="W315" s="49" t="s">
        <v>960</v>
      </c>
      <c r="X315" s="49" t="s">
        <v>960</v>
      </c>
      <c r="Y315" s="49" t="s">
        <v>960</v>
      </c>
      <c r="Z315" s="38" t="s"/>
      <c r="AA315" s="49" t="s">
        <v>960</v>
      </c>
      <c r="AB315" s="37" t="s"/>
      <c r="AC315" s="37" t="s"/>
    </row>
    <row r="316" spans="1:29" ht="15" customHeight="true">
      <c r="A316" s="37" t="s">
        <v>170</v>
      </c>
      <c r="B316" s="37" t="s"/>
      <c r="C316" s="37" t="s">
        <v>830</v>
      </c>
      <c r="D316" s="37" t="s"/>
      <c r="E316" s="37" t="s">
        <v>42</v>
      </c>
      <c r="F316" s="37" t="s">
        <v>42</v>
      </c>
      <c r="G316" s="37" t="s">
        <v>42</v>
      </c>
      <c r="H316" s="37" t="s">
        <v>42</v>
      </c>
      <c r="I316" s="38" t="s">
        <v>1063</v>
      </c>
      <c r="J316" s="38" t="s">
        <v>1064</v>
      </c>
      <c r="K316" s="37" t="s">
        <v>174</v>
      </c>
      <c r="L316" s="37">
        <v>2</v>
      </c>
      <c r="M316" s="37" t="s"/>
      <c r="N316" s="37" t="s">
        <v>184</v>
      </c>
      <c r="O316" s="37" t="s"/>
      <c r="P316" s="37" t="s"/>
      <c r="Q316" s="37" t="s"/>
      <c r="R316" s="37" t="s"/>
      <c r="S316" s="37" t="s">
        <v>176</v>
      </c>
      <c r="T316" s="37" t="s">
        <v>177</v>
      </c>
      <c r="U316" s="40" t="s">
        <v>18</v>
      </c>
      <c r="V316" s="40" t="s"/>
      <c r="W316" s="49" t="s">
        <v>1065</v>
      </c>
      <c r="X316" s="49" t="s">
        <v>1065</v>
      </c>
      <c r="Y316" s="49" t="s">
        <v>1065</v>
      </c>
      <c r="Z316" s="38" t="s"/>
      <c r="AA316" s="49" t="s">
        <v>1065</v>
      </c>
      <c r="AB316" s="37" t="s"/>
      <c r="AC316" s="37" t="s"/>
    </row>
    <row r="317" spans="1:29" ht="15" customHeight="true">
      <c r="A317" s="37" t="s">
        <v>170</v>
      </c>
      <c r="B317" s="37" t="s"/>
      <c r="C317" s="37" t="s">
        <v>830</v>
      </c>
      <c r="D317" s="37" t="s"/>
      <c r="E317" s="37" t="s">
        <v>42</v>
      </c>
      <c r="F317" s="37" t="s">
        <v>42</v>
      </c>
      <c r="G317" s="37" t="s">
        <v>42</v>
      </c>
      <c r="H317" s="37" t="s">
        <v>42</v>
      </c>
      <c r="I317" s="38" t="s">
        <v>1066</v>
      </c>
      <c r="J317" s="38" t="s">
        <v>1067</v>
      </c>
      <c r="K317" s="37" t="s">
        <v>174</v>
      </c>
      <c r="L317" s="37">
        <v>2</v>
      </c>
      <c r="M317" s="37" t="s"/>
      <c r="N317" s="37" t="s">
        <v>184</v>
      </c>
      <c r="O317" s="37" t="s"/>
      <c r="P317" s="37" t="s"/>
      <c r="Q317" s="37" t="s"/>
      <c r="R317" s="37" t="s"/>
      <c r="S317" s="37" t="s">
        <v>176</v>
      </c>
      <c r="T317" s="37" t="s">
        <v>177</v>
      </c>
      <c r="U317" s="40" t="s">
        <v>18</v>
      </c>
      <c r="V317" s="40" t="s"/>
      <c r="W317" s="49" t="s">
        <v>1068</v>
      </c>
      <c r="X317" s="49" t="s">
        <v>1068</v>
      </c>
      <c r="Y317" s="49" t="s">
        <v>1068</v>
      </c>
      <c r="Z317" s="38" t="s"/>
      <c r="AA317" s="49" t="s">
        <v>1068</v>
      </c>
      <c r="AB317" s="37" t="s"/>
      <c r="AC317" s="37" t="s"/>
    </row>
    <row r="318" spans="1:29" ht="15" customHeight="true">
      <c r="A318" s="37" t="s">
        <v>170</v>
      </c>
      <c r="B318" s="37" t="s"/>
      <c r="C318" s="37" t="s">
        <v>830</v>
      </c>
      <c r="D318" s="37" t="s"/>
      <c r="E318" s="37" t="s">
        <v>42</v>
      </c>
      <c r="F318" s="37" t="s">
        <v>42</v>
      </c>
      <c r="G318" s="37" t="s">
        <v>42</v>
      </c>
      <c r="H318" s="37" t="s">
        <v>42</v>
      </c>
      <c r="I318" s="38" t="s">
        <v>1069</v>
      </c>
      <c r="J318" s="38" t="s">
        <v>1070</v>
      </c>
      <c r="K318" s="37" t="s">
        <v>174</v>
      </c>
      <c r="L318" s="37">
        <v>2</v>
      </c>
      <c r="M318" s="37" t="s"/>
      <c r="N318" s="37" t="s">
        <v>184</v>
      </c>
      <c r="O318" s="37" t="s"/>
      <c r="P318" s="37" t="s"/>
      <c r="Q318" s="37" t="s"/>
      <c r="R318" s="37" t="s"/>
      <c r="S318" s="37" t="s">
        <v>176</v>
      </c>
      <c r="T318" s="37" t="s">
        <v>177</v>
      </c>
      <c r="U318" s="40" t="s">
        <v>18</v>
      </c>
      <c r="V318" s="40" t="s"/>
      <c r="W318" s="49" t="s">
        <v>1071</v>
      </c>
      <c r="X318" s="49" t="s">
        <v>1071</v>
      </c>
      <c r="Y318" s="49" t="s">
        <v>1071</v>
      </c>
      <c r="Z318" s="38" t="s"/>
      <c r="AA318" s="49" t="s">
        <v>1071</v>
      </c>
      <c r="AB318" s="37" t="s"/>
      <c r="AC318" s="37" t="s"/>
    </row>
    <row r="319" spans="1:29" ht="15" customHeight="true">
      <c r="A319" s="37" t="s">
        <v>170</v>
      </c>
      <c r="B319" s="37" t="s"/>
      <c r="C319" s="37" t="s">
        <v>830</v>
      </c>
      <c r="D319" s="37" t="s"/>
      <c r="E319" s="37" t="s">
        <v>42</v>
      </c>
      <c r="F319" s="37" t="s">
        <v>42</v>
      </c>
      <c r="G319" s="37" t="s">
        <v>42</v>
      </c>
      <c r="H319" s="37" t="s">
        <v>42</v>
      </c>
      <c r="I319" s="38" t="s">
        <v>1072</v>
      </c>
      <c r="J319" s="38" t="s">
        <v>1073</v>
      </c>
      <c r="K319" s="37" t="s">
        <v>174</v>
      </c>
      <c r="L319" s="37">
        <v>2</v>
      </c>
      <c r="M319" s="37" t="s"/>
      <c r="N319" s="37" t="s">
        <v>184</v>
      </c>
      <c r="O319" s="37" t="s"/>
      <c r="P319" s="37" t="s"/>
      <c r="Q319" s="37" t="s"/>
      <c r="R319" s="37" t="s"/>
      <c r="S319" s="37" t="s">
        <v>176</v>
      </c>
      <c r="T319" s="37" t="s">
        <v>177</v>
      </c>
      <c r="U319" s="40" t="s">
        <v>18</v>
      </c>
      <c r="V319" s="40" t="s"/>
      <c r="W319" s="49" t="s">
        <v>1074</v>
      </c>
      <c r="X319" s="49" t="s">
        <v>1074</v>
      </c>
      <c r="Y319" s="49" t="s">
        <v>1074</v>
      </c>
      <c r="Z319" s="38" t="s"/>
      <c r="AA319" s="49" t="s">
        <v>1074</v>
      </c>
      <c r="AB319" s="37" t="s"/>
      <c r="AC319" s="37" t="s"/>
    </row>
    <row r="320" spans="1:29" ht="15" customHeight="true">
      <c r="A320" s="37" t="s">
        <v>170</v>
      </c>
      <c r="B320" s="37" t="s"/>
      <c r="C320" s="37" t="s">
        <v>830</v>
      </c>
      <c r="D320" s="37" t="s"/>
      <c r="E320" s="37" t="s">
        <v>42</v>
      </c>
      <c r="F320" s="37" t="s">
        <v>42</v>
      </c>
      <c r="G320" s="37" t="s">
        <v>42</v>
      </c>
      <c r="H320" s="37" t="s">
        <v>42</v>
      </c>
      <c r="I320" s="38" t="s">
        <v>1075</v>
      </c>
      <c r="J320" s="38" t="s">
        <v>1076</v>
      </c>
      <c r="K320" s="37" t="s">
        <v>174</v>
      </c>
      <c r="L320" s="37">
        <v>2</v>
      </c>
      <c r="M320" s="37" t="s"/>
      <c r="N320" s="37" t="s">
        <v>184</v>
      </c>
      <c r="O320" s="37" t="s"/>
      <c r="P320" s="37" t="s"/>
      <c r="Q320" s="37" t="s"/>
      <c r="R320" s="37" t="s"/>
      <c r="S320" s="37" t="s">
        <v>176</v>
      </c>
      <c r="T320" s="37" t="s">
        <v>177</v>
      </c>
      <c r="U320" s="40" t="s">
        <v>18</v>
      </c>
      <c r="V320" s="40" t="s"/>
      <c r="W320" s="49" t="s">
        <v>1077</v>
      </c>
      <c r="X320" s="49" t="s">
        <v>1077</v>
      </c>
      <c r="Y320" s="49" t="s">
        <v>1077</v>
      </c>
      <c r="Z320" s="38" t="s"/>
      <c r="AA320" s="49" t="s">
        <v>1077</v>
      </c>
      <c r="AB320" s="37" t="s"/>
      <c r="AC320" s="37" t="s"/>
    </row>
    <row r="321" spans="1:29" ht="15" customHeight="true">
      <c r="A321" s="37" t="s">
        <v>170</v>
      </c>
      <c r="B321" s="37" t="s"/>
      <c r="C321" s="37" t="s">
        <v>830</v>
      </c>
      <c r="D321" s="37" t="s"/>
      <c r="E321" s="37" t="s">
        <v>42</v>
      </c>
      <c r="F321" s="37" t="s">
        <v>42</v>
      </c>
      <c r="G321" s="37" t="s">
        <v>42</v>
      </c>
      <c r="H321" s="37" t="s">
        <v>42</v>
      </c>
      <c r="I321" s="38" t="s">
        <v>1078</v>
      </c>
      <c r="J321" s="38" t="s">
        <v>1079</v>
      </c>
      <c r="K321" s="37" t="s">
        <v>174</v>
      </c>
      <c r="L321" s="37">
        <v>2</v>
      </c>
      <c r="M321" s="37" t="s"/>
      <c r="N321" s="37" t="s">
        <v>184</v>
      </c>
      <c r="O321" s="37" t="s"/>
      <c r="P321" s="37" t="s"/>
      <c r="Q321" s="37" t="s"/>
      <c r="R321" s="37" t="s"/>
      <c r="S321" s="37" t="s">
        <v>176</v>
      </c>
      <c r="T321" s="37" t="s">
        <v>177</v>
      </c>
      <c r="U321" s="40" t="s">
        <v>18</v>
      </c>
      <c r="V321" s="40" t="s"/>
      <c r="W321" s="49" t="s">
        <v>1080</v>
      </c>
      <c r="X321" s="49" t="s">
        <v>1080</v>
      </c>
      <c r="Y321" s="49" t="s">
        <v>1080</v>
      </c>
      <c r="Z321" s="38" t="s"/>
      <c r="AA321" s="49" t="s">
        <v>1080</v>
      </c>
      <c r="AB321" s="37" t="s"/>
      <c r="AC321" s="37" t="s"/>
    </row>
    <row r="322" spans="1:29" ht="15" customHeight="true">
      <c r="A322" s="37" t="s">
        <v>170</v>
      </c>
      <c r="B322" s="37" t="s"/>
      <c r="C322" s="37" t="s">
        <v>830</v>
      </c>
      <c r="D322" s="37" t="s"/>
      <c r="E322" s="37" t="s">
        <v>42</v>
      </c>
      <c r="F322" s="37" t="s">
        <v>42</v>
      </c>
      <c r="G322" s="37" t="s">
        <v>42</v>
      </c>
      <c r="H322" s="37" t="s">
        <v>42</v>
      </c>
      <c r="I322" s="38" t="s">
        <v>1081</v>
      </c>
      <c r="J322" s="38" t="s">
        <v>1082</v>
      </c>
      <c r="K322" s="37" t="s">
        <v>174</v>
      </c>
      <c r="L322" s="37">
        <v>2</v>
      </c>
      <c r="M322" s="37" t="s"/>
      <c r="N322" s="37" t="s">
        <v>184</v>
      </c>
      <c r="O322" s="37" t="s"/>
      <c r="P322" s="37" t="s"/>
      <c r="Q322" s="37" t="s"/>
      <c r="R322" s="37" t="s"/>
      <c r="S322" s="37" t="s">
        <v>176</v>
      </c>
      <c r="T322" s="37" t="s">
        <v>177</v>
      </c>
      <c r="U322" s="40" t="s">
        <v>18</v>
      </c>
      <c r="V322" s="40" t="s"/>
      <c r="W322" s="49" t="s">
        <v>1083</v>
      </c>
      <c r="X322" s="49" t="s">
        <v>1083</v>
      </c>
      <c r="Y322" s="49" t="s">
        <v>1083</v>
      </c>
      <c r="Z322" s="38" t="s"/>
      <c r="AA322" s="49" t="s">
        <v>1083</v>
      </c>
      <c r="AB322" s="37" t="s"/>
      <c r="AC322" s="37" t="s"/>
    </row>
    <row r="323" spans="1:29" ht="15" customHeight="true">
      <c r="A323" s="37" t="s">
        <v>170</v>
      </c>
      <c r="B323" s="37" t="s"/>
      <c r="C323" s="37" t="s">
        <v>830</v>
      </c>
      <c r="D323" s="37" t="s"/>
      <c r="E323" s="37" t="s">
        <v>42</v>
      </c>
      <c r="F323" s="37" t="s">
        <v>42</v>
      </c>
      <c r="G323" s="37" t="s">
        <v>42</v>
      </c>
      <c r="H323" s="37" t="s">
        <v>42</v>
      </c>
      <c r="I323" s="38" t="s">
        <v>1084</v>
      </c>
      <c r="J323" s="38" t="s">
        <v>1085</v>
      </c>
      <c r="K323" s="37" t="s">
        <v>174</v>
      </c>
      <c r="L323" s="37">
        <v>2</v>
      </c>
      <c r="M323" s="37" t="s"/>
      <c r="N323" s="37" t="s">
        <v>184</v>
      </c>
      <c r="O323" s="37" t="s"/>
      <c r="P323" s="37" t="s"/>
      <c r="Q323" s="37" t="s"/>
      <c r="R323" s="37" t="s"/>
      <c r="S323" s="37" t="s">
        <v>176</v>
      </c>
      <c r="T323" s="37" t="s">
        <v>177</v>
      </c>
      <c r="U323" s="40" t="s">
        <v>18</v>
      </c>
      <c r="V323" s="40" t="s"/>
      <c r="W323" s="49" t="s">
        <v>1086</v>
      </c>
      <c r="X323" s="49" t="s">
        <v>1086</v>
      </c>
      <c r="Y323" s="49" t="s">
        <v>1086</v>
      </c>
      <c r="Z323" s="38" t="s"/>
      <c r="AA323" s="49" t="s">
        <v>1086</v>
      </c>
      <c r="AB323" s="37" t="s"/>
      <c r="AC323" s="37" t="s"/>
    </row>
    <row r="324" spans="1:29" ht="15" customHeight="true">
      <c r="A324" s="37" t="s">
        <v>170</v>
      </c>
      <c r="B324" s="37" t="s"/>
      <c r="C324" s="37" t="s">
        <v>830</v>
      </c>
      <c r="D324" s="37" t="s"/>
      <c r="E324" s="37" t="s">
        <v>42</v>
      </c>
      <c r="F324" s="37" t="s">
        <v>42</v>
      </c>
      <c r="G324" s="37" t="s">
        <v>42</v>
      </c>
      <c r="H324" s="37" t="s">
        <v>42</v>
      </c>
      <c r="I324" s="38" t="s">
        <v>1087</v>
      </c>
      <c r="J324" s="38" t="s">
        <v>1088</v>
      </c>
      <c r="K324" s="37" t="s">
        <v>174</v>
      </c>
      <c r="L324" s="37">
        <v>2</v>
      </c>
      <c r="M324" s="37" t="s"/>
      <c r="N324" s="37" t="s">
        <v>184</v>
      </c>
      <c r="O324" s="37" t="s"/>
      <c r="P324" s="37" t="s"/>
      <c r="Q324" s="37" t="s"/>
      <c r="R324" s="37" t="s"/>
      <c r="S324" s="37" t="s">
        <v>176</v>
      </c>
      <c r="T324" s="37" t="s">
        <v>177</v>
      </c>
      <c r="U324" s="40" t="s">
        <v>18</v>
      </c>
      <c r="V324" s="40" t="s"/>
      <c r="W324" s="49" t="s">
        <v>1089</v>
      </c>
      <c r="X324" s="49" t="s">
        <v>1089</v>
      </c>
      <c r="Y324" s="49" t="s">
        <v>1089</v>
      </c>
      <c r="Z324" s="38" t="s"/>
      <c r="AA324" s="49" t="s">
        <v>1089</v>
      </c>
      <c r="AB324" s="37" t="s"/>
      <c r="AC324" s="37" t="s"/>
    </row>
    <row r="325" spans="1:29" ht="15" customHeight="true">
      <c r="A325" s="37" t="s">
        <v>170</v>
      </c>
      <c r="B325" s="37" t="s"/>
      <c r="C325" s="37" t="s">
        <v>830</v>
      </c>
      <c r="D325" s="37" t="s"/>
      <c r="E325" s="37" t="s">
        <v>42</v>
      </c>
      <c r="F325" s="37" t="s">
        <v>42</v>
      </c>
      <c r="G325" s="37" t="s">
        <v>42</v>
      </c>
      <c r="H325" s="37" t="s">
        <v>42</v>
      </c>
      <c r="I325" s="38" t="s">
        <v>1090</v>
      </c>
      <c r="J325" s="38" t="s">
        <v>1091</v>
      </c>
      <c r="K325" s="37" t="s">
        <v>174</v>
      </c>
      <c r="L325" s="37">
        <v>2</v>
      </c>
      <c r="M325" s="37" t="s"/>
      <c r="N325" s="37" t="s">
        <v>184</v>
      </c>
      <c r="O325" s="37" t="s"/>
      <c r="P325" s="37" t="s"/>
      <c r="Q325" s="37" t="s"/>
      <c r="R325" s="37" t="s"/>
      <c r="S325" s="37" t="s">
        <v>176</v>
      </c>
      <c r="T325" s="37" t="s">
        <v>177</v>
      </c>
      <c r="U325" s="40" t="s">
        <v>18</v>
      </c>
      <c r="V325" s="40" t="s"/>
      <c r="W325" s="49" t="s">
        <v>1092</v>
      </c>
      <c r="X325" s="49" t="s">
        <v>1092</v>
      </c>
      <c r="Y325" s="49" t="s">
        <v>1092</v>
      </c>
      <c r="Z325" s="38" t="s"/>
      <c r="AA325" s="49" t="s">
        <v>1092</v>
      </c>
      <c r="AB325" s="37" t="s"/>
      <c r="AC325" s="37" t="s"/>
    </row>
    <row r="326" spans="1:29" ht="15" customHeight="true">
      <c r="A326" s="37" t="s">
        <v>170</v>
      </c>
      <c r="B326" s="37" t="s"/>
      <c r="C326" s="37" t="s">
        <v>830</v>
      </c>
      <c r="D326" s="37" t="s"/>
      <c r="E326" s="37" t="s">
        <v>42</v>
      </c>
      <c r="F326" s="37" t="s">
        <v>42</v>
      </c>
      <c r="G326" s="37" t="s">
        <v>42</v>
      </c>
      <c r="H326" s="37" t="s">
        <v>42</v>
      </c>
      <c r="I326" s="38" t="s">
        <v>1093</v>
      </c>
      <c r="J326" s="38" t="s">
        <v>1094</v>
      </c>
      <c r="K326" s="37" t="s">
        <v>174</v>
      </c>
      <c r="L326" s="37">
        <v>2</v>
      </c>
      <c r="M326" s="37" t="s"/>
      <c r="N326" s="37" t="s">
        <v>184</v>
      </c>
      <c r="O326" s="37" t="s"/>
      <c r="P326" s="37" t="s"/>
      <c r="Q326" s="37" t="s"/>
      <c r="R326" s="37" t="s"/>
      <c r="S326" s="37" t="s">
        <v>176</v>
      </c>
      <c r="T326" s="37" t="s">
        <v>177</v>
      </c>
      <c r="U326" s="40" t="s">
        <v>18</v>
      </c>
      <c r="V326" s="40" t="s"/>
      <c r="W326" s="49" t="s">
        <v>1095</v>
      </c>
      <c r="X326" s="49" t="s">
        <v>1095</v>
      </c>
      <c r="Y326" s="49" t="s">
        <v>1095</v>
      </c>
      <c r="Z326" s="38" t="s"/>
      <c r="AA326" s="49" t="s">
        <v>1095</v>
      </c>
      <c r="AB326" s="37" t="s"/>
      <c r="AC326" s="37" t="s"/>
    </row>
    <row r="327" spans="1:29" ht="15" customHeight="true">
      <c r="A327" s="37" t="s">
        <v>170</v>
      </c>
      <c r="B327" s="37" t="s"/>
      <c r="C327" s="37" t="s">
        <v>830</v>
      </c>
      <c r="D327" s="37" t="s"/>
      <c r="E327" s="37" t="s">
        <v>42</v>
      </c>
      <c r="F327" s="37" t="s">
        <v>42</v>
      </c>
      <c r="G327" s="37" t="s">
        <v>42</v>
      </c>
      <c r="H327" s="37" t="s">
        <v>42</v>
      </c>
      <c r="I327" s="38" t="s">
        <v>1096</v>
      </c>
      <c r="J327" s="38" t="s">
        <v>1097</v>
      </c>
      <c r="K327" s="37" t="s">
        <v>174</v>
      </c>
      <c r="L327" s="37">
        <v>2</v>
      </c>
      <c r="M327" s="37" t="s"/>
      <c r="N327" s="37" t="s">
        <v>184</v>
      </c>
      <c r="O327" s="37" t="s"/>
      <c r="P327" s="37" t="s"/>
      <c r="Q327" s="37" t="s"/>
      <c r="R327" s="37" t="s"/>
      <c r="S327" s="37" t="s">
        <v>176</v>
      </c>
      <c r="T327" s="37" t="s">
        <v>177</v>
      </c>
      <c r="U327" s="40" t="s">
        <v>18</v>
      </c>
      <c r="V327" s="40" t="s"/>
      <c r="W327" s="49" t="s">
        <v>1098</v>
      </c>
      <c r="X327" s="49" t="s">
        <v>1098</v>
      </c>
      <c r="Y327" s="49" t="s">
        <v>1098</v>
      </c>
      <c r="Z327" s="38" t="s"/>
      <c r="AA327" s="49" t="s">
        <v>1098</v>
      </c>
      <c r="AB327" s="37" t="s"/>
      <c r="AC327" s="37" t="s"/>
    </row>
    <row r="328" spans="1:29" ht="15" customHeight="true">
      <c r="A328" s="37" t="s">
        <v>170</v>
      </c>
      <c r="B328" s="37" t="s"/>
      <c r="C328" s="37" t="s">
        <v>830</v>
      </c>
      <c r="D328" s="37" t="s"/>
      <c r="E328" s="37" t="s">
        <v>42</v>
      </c>
      <c r="F328" s="37" t="s">
        <v>42</v>
      </c>
      <c r="G328" s="37" t="s">
        <v>42</v>
      </c>
      <c r="H328" s="37" t="s">
        <v>42</v>
      </c>
      <c r="I328" s="38" t="s">
        <v>1099</v>
      </c>
      <c r="J328" s="38" t="s">
        <v>1100</v>
      </c>
      <c r="K328" s="37" t="s">
        <v>174</v>
      </c>
      <c r="L328" s="37">
        <v>2</v>
      </c>
      <c r="M328" s="37" t="s"/>
      <c r="N328" s="37" t="s">
        <v>184</v>
      </c>
      <c r="O328" s="37" t="s"/>
      <c r="P328" s="37" t="s"/>
      <c r="Q328" s="37" t="s"/>
      <c r="R328" s="37" t="s"/>
      <c r="S328" s="37" t="s">
        <v>176</v>
      </c>
      <c r="T328" s="37" t="s">
        <v>177</v>
      </c>
      <c r="U328" s="40" t="s">
        <v>18</v>
      </c>
      <c r="V328" s="40" t="s"/>
      <c r="W328" s="49" t="s">
        <v>1101</v>
      </c>
      <c r="X328" s="49" t="s">
        <v>1101</v>
      </c>
      <c r="Y328" s="49" t="s">
        <v>1101</v>
      </c>
      <c r="Z328" s="38" t="s"/>
      <c r="AA328" s="49" t="s">
        <v>1101</v>
      </c>
      <c r="AB328" s="37" t="s"/>
      <c r="AC328" s="37" t="s"/>
    </row>
    <row r="329" spans="1:29" ht="15" customHeight="true">
      <c r="A329" s="37" t="s">
        <v>170</v>
      </c>
      <c r="B329" s="37" t="s"/>
      <c r="C329" s="37" t="s">
        <v>830</v>
      </c>
      <c r="D329" s="37" t="s"/>
      <c r="E329" s="37" t="s">
        <v>42</v>
      </c>
      <c r="F329" s="37" t="s">
        <v>42</v>
      </c>
      <c r="G329" s="37" t="s">
        <v>42</v>
      </c>
      <c r="H329" s="37" t="s">
        <v>42</v>
      </c>
      <c r="I329" s="38" t="s">
        <v>1102</v>
      </c>
      <c r="J329" s="38" t="s">
        <v>1103</v>
      </c>
      <c r="K329" s="37" t="s">
        <v>174</v>
      </c>
      <c r="L329" s="37">
        <v>2</v>
      </c>
      <c r="M329" s="37" t="s"/>
      <c r="N329" s="37" t="s">
        <v>184</v>
      </c>
      <c r="O329" s="37" t="s"/>
      <c r="P329" s="37" t="s"/>
      <c r="Q329" s="37" t="s"/>
      <c r="R329" s="37" t="s"/>
      <c r="S329" s="37" t="s">
        <v>176</v>
      </c>
      <c r="T329" s="37" t="s">
        <v>177</v>
      </c>
      <c r="U329" s="40" t="s">
        <v>18</v>
      </c>
      <c r="V329" s="40" t="s"/>
      <c r="W329" s="49" t="s">
        <v>1104</v>
      </c>
      <c r="X329" s="49" t="s">
        <v>1104</v>
      </c>
      <c r="Y329" s="49" t="s">
        <v>1104</v>
      </c>
      <c r="Z329" s="38" t="s"/>
      <c r="AA329" s="49" t="s">
        <v>1104</v>
      </c>
      <c r="AB329" s="37" t="s"/>
      <c r="AC329" s="37" t="s"/>
    </row>
    <row r="330" spans="1:29" ht="15" customHeight="true">
      <c r="A330" s="37" t="s">
        <v>170</v>
      </c>
      <c r="B330" s="37" t="s"/>
      <c r="C330" s="37" t="s">
        <v>830</v>
      </c>
      <c r="D330" s="37" t="s"/>
      <c r="E330" s="37" t="s">
        <v>42</v>
      </c>
      <c r="F330" s="37" t="s">
        <v>42</v>
      </c>
      <c r="G330" s="37" t="s">
        <v>42</v>
      </c>
      <c r="H330" s="37" t="s">
        <v>42</v>
      </c>
      <c r="I330" s="38" t="s">
        <v>1105</v>
      </c>
      <c r="J330" s="38" t="s">
        <v>1106</v>
      </c>
      <c r="K330" s="37" t="s">
        <v>174</v>
      </c>
      <c r="L330" s="37">
        <v>2</v>
      </c>
      <c r="M330" s="37" t="s"/>
      <c r="N330" s="37" t="s">
        <v>184</v>
      </c>
      <c r="O330" s="37" t="s"/>
      <c r="P330" s="37" t="s"/>
      <c r="Q330" s="37" t="s"/>
      <c r="R330" s="37" t="s"/>
      <c r="S330" s="37" t="s">
        <v>176</v>
      </c>
      <c r="T330" s="37" t="s">
        <v>177</v>
      </c>
      <c r="U330" s="40" t="s">
        <v>18</v>
      </c>
      <c r="V330" s="40" t="s"/>
      <c r="W330" s="49" t="s">
        <v>1107</v>
      </c>
      <c r="X330" s="49" t="s">
        <v>1107</v>
      </c>
      <c r="Y330" s="49" t="s">
        <v>1107</v>
      </c>
      <c r="Z330" s="38" t="s"/>
      <c r="AA330" s="49" t="s">
        <v>1107</v>
      </c>
      <c r="AB330" s="37" t="s"/>
      <c r="AC330" s="37" t="s"/>
    </row>
    <row r="331" spans="1:29" ht="15" customHeight="true">
      <c r="A331" s="37" t="s">
        <v>170</v>
      </c>
      <c r="B331" s="37" t="s"/>
      <c r="C331" s="37" t="s">
        <v>830</v>
      </c>
      <c r="D331" s="37" t="s"/>
      <c r="E331" s="37" t="s">
        <v>42</v>
      </c>
      <c r="F331" s="37" t="s">
        <v>42</v>
      </c>
      <c r="G331" s="37" t="s">
        <v>42</v>
      </c>
      <c r="H331" s="37" t="s">
        <v>42</v>
      </c>
      <c r="I331" s="38" t="s">
        <v>1108</v>
      </c>
      <c r="J331" s="38" t="s">
        <v>1109</v>
      </c>
      <c r="K331" s="37" t="s">
        <v>174</v>
      </c>
      <c r="L331" s="37">
        <v>2</v>
      </c>
      <c r="M331" s="37" t="s"/>
      <c r="N331" s="37" t="s">
        <v>184</v>
      </c>
      <c r="O331" s="37" t="s"/>
      <c r="P331" s="37" t="s"/>
      <c r="Q331" s="37" t="s"/>
      <c r="R331" s="37" t="s"/>
      <c r="S331" s="37" t="s">
        <v>176</v>
      </c>
      <c r="T331" s="37" t="s">
        <v>177</v>
      </c>
      <c r="U331" s="40" t="s">
        <v>18</v>
      </c>
      <c r="V331" s="40" t="s"/>
      <c r="W331" s="49" t="s">
        <v>1110</v>
      </c>
      <c r="X331" s="49" t="s">
        <v>1110</v>
      </c>
      <c r="Y331" s="49" t="s">
        <v>1110</v>
      </c>
      <c r="Z331" s="38" t="s"/>
      <c r="AA331" s="49" t="s">
        <v>1110</v>
      </c>
      <c r="AB331" s="37" t="s"/>
      <c r="AC331" s="37" t="s"/>
    </row>
    <row r="332" spans="1:29" ht="15" customHeight="true">
      <c r="A332" s="37" t="s">
        <v>170</v>
      </c>
      <c r="B332" s="37" t="s"/>
      <c r="C332" s="37" t="s">
        <v>830</v>
      </c>
      <c r="D332" s="37" t="s"/>
      <c r="E332" s="37" t="s">
        <v>42</v>
      </c>
      <c r="F332" s="37" t="s">
        <v>42</v>
      </c>
      <c r="G332" s="37" t="s">
        <v>42</v>
      </c>
      <c r="H332" s="37" t="s">
        <v>42</v>
      </c>
      <c r="I332" s="38" t="s">
        <v>1111</v>
      </c>
      <c r="J332" s="38" t="s">
        <v>1112</v>
      </c>
      <c r="K332" s="37" t="s">
        <v>174</v>
      </c>
      <c r="L332" s="37">
        <v>2</v>
      </c>
      <c r="M332" s="37" t="s"/>
      <c r="N332" s="37" t="s">
        <v>184</v>
      </c>
      <c r="O332" s="37" t="s"/>
      <c r="P332" s="37" t="s"/>
      <c r="Q332" s="37" t="s"/>
      <c r="R332" s="37" t="s"/>
      <c r="S332" s="37" t="s">
        <v>176</v>
      </c>
      <c r="T332" s="37" t="s">
        <v>177</v>
      </c>
      <c r="U332" s="40" t="s">
        <v>18</v>
      </c>
      <c r="V332" s="40" t="s"/>
      <c r="W332" s="49" t="s">
        <v>1113</v>
      </c>
      <c r="X332" s="49" t="s">
        <v>1113</v>
      </c>
      <c r="Y332" s="49" t="s">
        <v>1113</v>
      </c>
      <c r="Z332" s="38" t="s"/>
      <c r="AA332" s="49" t="s">
        <v>1113</v>
      </c>
      <c r="AB332" s="37" t="s"/>
      <c r="AC332" s="37" t="s"/>
    </row>
    <row r="333" spans="1:29" ht="15" customHeight="true">
      <c r="A333" s="37" t="s">
        <v>170</v>
      </c>
      <c r="B333" s="37" t="s"/>
      <c r="C333" s="37" t="s">
        <v>830</v>
      </c>
      <c r="D333" s="37" t="s"/>
      <c r="E333" s="37" t="s">
        <v>42</v>
      </c>
      <c r="F333" s="37" t="s">
        <v>42</v>
      </c>
      <c r="G333" s="37" t="s">
        <v>42</v>
      </c>
      <c r="H333" s="37" t="s">
        <v>42</v>
      </c>
      <c r="I333" s="38" t="s">
        <v>1114</v>
      </c>
      <c r="J333" s="38" t="s">
        <v>1115</v>
      </c>
      <c r="K333" s="37" t="s">
        <v>174</v>
      </c>
      <c r="L333" s="37">
        <v>2</v>
      </c>
      <c r="M333" s="37" t="s"/>
      <c r="N333" s="37" t="s">
        <v>184</v>
      </c>
      <c r="O333" s="37" t="s"/>
      <c r="P333" s="37" t="s"/>
      <c r="Q333" s="37" t="s"/>
      <c r="R333" s="37" t="s"/>
      <c r="S333" s="37" t="s">
        <v>176</v>
      </c>
      <c r="T333" s="37" t="s">
        <v>177</v>
      </c>
      <c r="U333" s="40" t="s">
        <v>18</v>
      </c>
      <c r="V333" s="40" t="s"/>
      <c r="W333" s="49" t="s">
        <v>1116</v>
      </c>
      <c r="X333" s="49" t="s">
        <v>1116</v>
      </c>
      <c r="Y333" s="49" t="s">
        <v>1116</v>
      </c>
      <c r="Z333" s="38" t="s"/>
      <c r="AA333" s="49" t="s">
        <v>1116</v>
      </c>
      <c r="AB333" s="37" t="s"/>
      <c r="AC333" s="37" t="s"/>
    </row>
    <row r="334" spans="1:29" ht="15" customHeight="true">
      <c r="A334" s="37" t="s">
        <v>170</v>
      </c>
      <c r="B334" s="37" t="s"/>
      <c r="C334" s="37" t="s">
        <v>830</v>
      </c>
      <c r="D334" s="37" t="s"/>
      <c r="E334" s="37" t="s">
        <v>42</v>
      </c>
      <c r="F334" s="37" t="s">
        <v>42</v>
      </c>
      <c r="G334" s="37" t="s">
        <v>42</v>
      </c>
      <c r="H334" s="37" t="s">
        <v>42</v>
      </c>
      <c r="I334" s="38" t="s">
        <v>1117</v>
      </c>
      <c r="J334" s="38" t="s">
        <v>1118</v>
      </c>
      <c r="K334" s="37" t="s">
        <v>174</v>
      </c>
      <c r="L334" s="37">
        <v>2</v>
      </c>
      <c r="M334" s="37" t="s"/>
      <c r="N334" s="37" t="s">
        <v>184</v>
      </c>
      <c r="O334" s="37" t="s"/>
      <c r="P334" s="37" t="s"/>
      <c r="Q334" s="37" t="s"/>
      <c r="R334" s="37" t="s"/>
      <c r="S334" s="37" t="s">
        <v>176</v>
      </c>
      <c r="T334" s="37" t="s">
        <v>177</v>
      </c>
      <c r="U334" s="40" t="s">
        <v>18</v>
      </c>
      <c r="V334" s="40" t="s"/>
      <c r="W334" s="49" t="s">
        <v>1119</v>
      </c>
      <c r="X334" s="49" t="s">
        <v>1119</v>
      </c>
      <c r="Y334" s="49" t="s">
        <v>1119</v>
      </c>
      <c r="Z334" s="38" t="s"/>
      <c r="AA334" s="49" t="s">
        <v>1119</v>
      </c>
      <c r="AB334" s="37" t="s"/>
      <c r="AC334" s="37" t="s"/>
    </row>
    <row r="335" spans="1:29" ht="15" customHeight="true">
      <c r="A335" s="37" t="s">
        <v>170</v>
      </c>
      <c r="B335" s="37" t="s"/>
      <c r="C335" s="37" t="s">
        <v>830</v>
      </c>
      <c r="D335" s="37" t="s"/>
      <c r="E335" s="37" t="s">
        <v>42</v>
      </c>
      <c r="F335" s="37" t="s">
        <v>42</v>
      </c>
      <c r="G335" s="37" t="s">
        <v>42</v>
      </c>
      <c r="H335" s="37" t="s">
        <v>42</v>
      </c>
      <c r="I335" s="38" t="s">
        <v>1120</v>
      </c>
      <c r="J335" s="38" t="s">
        <v>1121</v>
      </c>
      <c r="K335" s="37" t="s">
        <v>174</v>
      </c>
      <c r="L335" s="37">
        <v>2</v>
      </c>
      <c r="M335" s="37" t="s"/>
      <c r="N335" s="37" t="s">
        <v>184</v>
      </c>
      <c r="O335" s="37" t="s"/>
      <c r="P335" s="37" t="s"/>
      <c r="Q335" s="37" t="s"/>
      <c r="R335" s="37" t="s"/>
      <c r="S335" s="37" t="s">
        <v>176</v>
      </c>
      <c r="T335" s="37" t="s">
        <v>177</v>
      </c>
      <c r="U335" s="40" t="s">
        <v>18</v>
      </c>
      <c r="V335" s="40" t="s"/>
      <c r="W335" s="49" t="s">
        <v>1122</v>
      </c>
      <c r="X335" s="49" t="s">
        <v>1122</v>
      </c>
      <c r="Y335" s="49" t="s">
        <v>1122</v>
      </c>
      <c r="Z335" s="38" t="s"/>
      <c r="AA335" s="49" t="s">
        <v>1122</v>
      </c>
      <c r="AB335" s="37" t="s"/>
      <c r="AC335" s="37" t="s"/>
    </row>
    <row r="336" spans="1:29" ht="15" customHeight="true">
      <c r="A336" s="37" t="s">
        <v>170</v>
      </c>
      <c r="B336" s="37" t="s"/>
      <c r="C336" s="37" t="s">
        <v>830</v>
      </c>
      <c r="D336" s="37" t="s"/>
      <c r="E336" s="37" t="s">
        <v>42</v>
      </c>
      <c r="F336" s="37" t="s">
        <v>42</v>
      </c>
      <c r="G336" s="37" t="s">
        <v>42</v>
      </c>
      <c r="H336" s="37" t="s">
        <v>42</v>
      </c>
      <c r="I336" s="38" t="s">
        <v>1123</v>
      </c>
      <c r="J336" s="38" t="s">
        <v>1124</v>
      </c>
      <c r="K336" s="37" t="s">
        <v>174</v>
      </c>
      <c r="L336" s="37">
        <v>2</v>
      </c>
      <c r="M336" s="37" t="s"/>
      <c r="N336" s="37" t="s">
        <v>184</v>
      </c>
      <c r="O336" s="37" t="s"/>
      <c r="P336" s="37" t="s"/>
      <c r="Q336" s="37" t="s"/>
      <c r="R336" s="37" t="s"/>
      <c r="S336" s="37" t="s">
        <v>176</v>
      </c>
      <c r="T336" s="37" t="s">
        <v>177</v>
      </c>
      <c r="U336" s="40" t="s">
        <v>18</v>
      </c>
      <c r="V336" s="40" t="s"/>
      <c r="W336" s="49" t="s">
        <v>1125</v>
      </c>
      <c r="X336" s="49" t="s">
        <v>1125</v>
      </c>
      <c r="Y336" s="49" t="s">
        <v>1125</v>
      </c>
      <c r="Z336" s="38" t="s"/>
      <c r="AA336" s="49" t="s">
        <v>1125</v>
      </c>
      <c r="AB336" s="37" t="s"/>
      <c r="AC336" s="37" t="s"/>
    </row>
    <row r="337" spans="1:29" ht="15" customHeight="true">
      <c r="A337" s="37" t="s">
        <v>170</v>
      </c>
      <c r="B337" s="37" t="s"/>
      <c r="C337" s="37" t="s">
        <v>830</v>
      </c>
      <c r="D337" s="37" t="s"/>
      <c r="E337" s="37" t="s">
        <v>42</v>
      </c>
      <c r="F337" s="37" t="s">
        <v>42</v>
      </c>
      <c r="G337" s="37" t="s">
        <v>42</v>
      </c>
      <c r="H337" s="37" t="s">
        <v>42</v>
      </c>
      <c r="I337" s="38" t="s">
        <v>1126</v>
      </c>
      <c r="J337" s="38" t="s">
        <v>1127</v>
      </c>
      <c r="K337" s="37" t="s">
        <v>174</v>
      </c>
      <c r="L337" s="37">
        <v>2</v>
      </c>
      <c r="M337" s="37" t="s"/>
      <c r="N337" s="37" t="s">
        <v>184</v>
      </c>
      <c r="O337" s="37" t="s"/>
      <c r="P337" s="37" t="s"/>
      <c r="Q337" s="37" t="s"/>
      <c r="R337" s="37" t="s"/>
      <c r="S337" s="37" t="s">
        <v>176</v>
      </c>
      <c r="T337" s="37" t="s">
        <v>177</v>
      </c>
      <c r="U337" s="40" t="s">
        <v>18</v>
      </c>
      <c r="V337" s="40" t="s"/>
      <c r="W337" s="49" t="s">
        <v>1128</v>
      </c>
      <c r="X337" s="49" t="s">
        <v>1128</v>
      </c>
      <c r="Y337" s="49" t="s">
        <v>1128</v>
      </c>
      <c r="Z337" s="38" t="s"/>
      <c r="AA337" s="49" t="s">
        <v>1128</v>
      </c>
      <c r="AB337" s="37" t="s"/>
      <c r="AC337" s="37" t="s"/>
    </row>
    <row r="338" spans="1:29" ht="15" customHeight="true">
      <c r="A338" s="37" t="s">
        <v>170</v>
      </c>
      <c r="B338" s="37" t="s"/>
      <c r="C338" s="37" t="s">
        <v>830</v>
      </c>
      <c r="D338" s="37" t="s"/>
      <c r="E338" s="37" t="s">
        <v>42</v>
      </c>
      <c r="F338" s="37" t="s">
        <v>42</v>
      </c>
      <c r="G338" s="37" t="s">
        <v>42</v>
      </c>
      <c r="H338" s="37" t="s">
        <v>42</v>
      </c>
      <c r="I338" s="38" t="s">
        <v>1129</v>
      </c>
      <c r="J338" s="38" t="s">
        <v>1130</v>
      </c>
      <c r="K338" s="37" t="s">
        <v>174</v>
      </c>
      <c r="L338" s="37">
        <v>2</v>
      </c>
      <c r="M338" s="37" t="s"/>
      <c r="N338" s="37" t="s">
        <v>184</v>
      </c>
      <c r="O338" s="37" t="s"/>
      <c r="P338" s="37" t="s"/>
      <c r="Q338" s="37" t="s"/>
      <c r="R338" s="37" t="s"/>
      <c r="S338" s="37" t="s">
        <v>176</v>
      </c>
      <c r="T338" s="37" t="s">
        <v>177</v>
      </c>
      <c r="U338" s="40" t="s">
        <v>18</v>
      </c>
      <c r="V338" s="40" t="s"/>
      <c r="W338" s="49" t="s">
        <v>1131</v>
      </c>
      <c r="X338" s="49" t="s">
        <v>1131</v>
      </c>
      <c r="Y338" s="49" t="s">
        <v>1131</v>
      </c>
      <c r="Z338" s="38" t="s"/>
      <c r="AA338" s="49" t="s">
        <v>1131</v>
      </c>
      <c r="AB338" s="37" t="s"/>
      <c r="AC338" s="37" t="s"/>
    </row>
    <row r="339" spans="1:29" ht="15" customHeight="true">
      <c r="A339" s="37" t="s">
        <v>170</v>
      </c>
      <c r="B339" s="37" t="s"/>
      <c r="C339" s="37" t="s">
        <v>830</v>
      </c>
      <c r="D339" s="37" t="s"/>
      <c r="E339" s="37" t="s">
        <v>42</v>
      </c>
      <c r="F339" s="37" t="s">
        <v>42</v>
      </c>
      <c r="G339" s="37" t="s">
        <v>42</v>
      </c>
      <c r="H339" s="37" t="s">
        <v>42</v>
      </c>
      <c r="I339" s="38" t="s">
        <v>1132</v>
      </c>
      <c r="J339" s="38" t="s">
        <v>1133</v>
      </c>
      <c r="K339" s="37" t="s">
        <v>174</v>
      </c>
      <c r="L339" s="37">
        <v>2</v>
      </c>
      <c r="M339" s="37" t="s"/>
      <c r="N339" s="37" t="s">
        <v>184</v>
      </c>
      <c r="O339" s="37" t="s"/>
      <c r="P339" s="37" t="s"/>
      <c r="Q339" s="37" t="s"/>
      <c r="R339" s="37" t="s"/>
      <c r="S339" s="37" t="s">
        <v>176</v>
      </c>
      <c r="T339" s="37" t="s">
        <v>177</v>
      </c>
      <c r="U339" s="40" t="s">
        <v>18</v>
      </c>
      <c r="V339" s="40" t="s"/>
      <c r="W339" s="49" t="s">
        <v>1134</v>
      </c>
      <c r="X339" s="49" t="s">
        <v>1134</v>
      </c>
      <c r="Y339" s="49" t="s">
        <v>1134</v>
      </c>
      <c r="Z339" s="38" t="s"/>
      <c r="AA339" s="49" t="s">
        <v>1134</v>
      </c>
      <c r="AB339" s="37" t="s"/>
      <c r="AC339" s="37" t="s"/>
    </row>
    <row r="340" spans="1:29" ht="15" customHeight="true">
      <c r="A340" s="37" t="s">
        <v>170</v>
      </c>
      <c r="B340" s="37" t="s"/>
      <c r="C340" s="37" t="s">
        <v>830</v>
      </c>
      <c r="D340" s="37" t="s"/>
      <c r="E340" s="37" t="s">
        <v>42</v>
      </c>
      <c r="F340" s="37" t="s">
        <v>42</v>
      </c>
      <c r="G340" s="37" t="s">
        <v>42</v>
      </c>
      <c r="H340" s="37" t="s">
        <v>42</v>
      </c>
      <c r="I340" s="38" t="s">
        <v>1135</v>
      </c>
      <c r="J340" s="38" t="s">
        <v>1136</v>
      </c>
      <c r="K340" s="37" t="s">
        <v>174</v>
      </c>
      <c r="L340" s="37">
        <v>2</v>
      </c>
      <c r="M340" s="37" t="s"/>
      <c r="N340" s="37" t="s">
        <v>184</v>
      </c>
      <c r="O340" s="37" t="s"/>
      <c r="P340" s="37" t="s"/>
      <c r="Q340" s="37" t="s"/>
      <c r="R340" s="37" t="s"/>
      <c r="S340" s="37" t="s">
        <v>176</v>
      </c>
      <c r="T340" s="37" t="s">
        <v>177</v>
      </c>
      <c r="U340" s="40" t="s">
        <v>18</v>
      </c>
      <c r="V340" s="40" t="s"/>
      <c r="W340" s="49" t="s">
        <v>1137</v>
      </c>
      <c r="X340" s="49" t="s">
        <v>1137</v>
      </c>
      <c r="Y340" s="49" t="s">
        <v>1137</v>
      </c>
      <c r="Z340" s="38" t="s"/>
      <c r="AA340" s="49" t="s">
        <v>1137</v>
      </c>
      <c r="AB340" s="37" t="s"/>
      <c r="AC340" s="37" t="s"/>
    </row>
    <row r="341" spans="1:29" ht="15" customHeight="true">
      <c r="A341" s="37" t="s">
        <v>170</v>
      </c>
      <c r="B341" s="37" t="s"/>
      <c r="C341" s="37" t="s">
        <v>830</v>
      </c>
      <c r="D341" s="37" t="s"/>
      <c r="E341" s="37" t="s">
        <v>42</v>
      </c>
      <c r="F341" s="37" t="s">
        <v>42</v>
      </c>
      <c r="G341" s="37" t="s">
        <v>42</v>
      </c>
      <c r="H341" s="37" t="s">
        <v>42</v>
      </c>
      <c r="I341" s="38" t="s">
        <v>1138</v>
      </c>
      <c r="J341" s="38" t="s">
        <v>1139</v>
      </c>
      <c r="K341" s="37" t="s">
        <v>174</v>
      </c>
      <c r="L341" s="37">
        <v>2</v>
      </c>
      <c r="M341" s="37" t="s"/>
      <c r="N341" s="37" t="s">
        <v>184</v>
      </c>
      <c r="O341" s="37" t="s"/>
      <c r="P341" s="37" t="s"/>
      <c r="Q341" s="37" t="s"/>
      <c r="R341" s="37" t="s"/>
      <c r="S341" s="37" t="s">
        <v>176</v>
      </c>
      <c r="T341" s="37" t="s">
        <v>177</v>
      </c>
      <c r="U341" s="40" t="s">
        <v>18</v>
      </c>
      <c r="V341" s="40" t="s"/>
      <c r="W341" s="49" t="s">
        <v>1140</v>
      </c>
      <c r="X341" s="49" t="s">
        <v>1140</v>
      </c>
      <c r="Y341" s="49" t="s">
        <v>1140</v>
      </c>
      <c r="Z341" s="38" t="s"/>
      <c r="AA341" s="49" t="s">
        <v>1140</v>
      </c>
      <c r="AB341" s="37" t="s"/>
      <c r="AC341" s="37" t="s"/>
    </row>
    <row r="342" spans="1:29" ht="15" customHeight="true">
      <c r="A342" s="37" t="s">
        <v>170</v>
      </c>
      <c r="B342" s="37" t="s"/>
      <c r="C342" s="37" t="s">
        <v>830</v>
      </c>
      <c r="D342" s="37" t="s"/>
      <c r="E342" s="37" t="s">
        <v>42</v>
      </c>
      <c r="F342" s="37" t="s">
        <v>42</v>
      </c>
      <c r="G342" s="37" t="s">
        <v>42</v>
      </c>
      <c r="H342" s="37" t="s">
        <v>42</v>
      </c>
      <c r="I342" s="38" t="s">
        <v>1141</v>
      </c>
      <c r="J342" s="38" t="s">
        <v>1142</v>
      </c>
      <c r="K342" s="37" t="s">
        <v>174</v>
      </c>
      <c r="L342" s="37">
        <v>2</v>
      </c>
      <c r="M342" s="37" t="s"/>
      <c r="N342" s="37" t="s">
        <v>184</v>
      </c>
      <c r="O342" s="37" t="s"/>
      <c r="P342" s="37" t="s"/>
      <c r="Q342" s="37" t="s"/>
      <c r="R342" s="37" t="s"/>
      <c r="S342" s="37" t="s">
        <v>176</v>
      </c>
      <c r="T342" s="37" t="s">
        <v>177</v>
      </c>
      <c r="U342" s="40" t="s">
        <v>18</v>
      </c>
      <c r="V342" s="40" t="s"/>
      <c r="W342" s="49" t="s">
        <v>1143</v>
      </c>
      <c r="X342" s="49" t="s">
        <v>1143</v>
      </c>
      <c r="Y342" s="49" t="s">
        <v>1143</v>
      </c>
      <c r="Z342" s="38" t="s"/>
      <c r="AA342" s="49" t="s">
        <v>1143</v>
      </c>
      <c r="AB342" s="37" t="s"/>
      <c r="AC342" s="37" t="s"/>
    </row>
    <row r="343" spans="1:29" ht="15" customHeight="true">
      <c r="A343" s="37" t="s">
        <v>170</v>
      </c>
      <c r="B343" s="37" t="s"/>
      <c r="C343" s="37" t="s">
        <v>830</v>
      </c>
      <c r="D343" s="37" t="s"/>
      <c r="E343" s="37" t="s">
        <v>42</v>
      </c>
      <c r="F343" s="37" t="s">
        <v>42</v>
      </c>
      <c r="G343" s="37" t="s">
        <v>42</v>
      </c>
      <c r="H343" s="37" t="s">
        <v>42</v>
      </c>
      <c r="I343" s="38" t="s">
        <v>1144</v>
      </c>
      <c r="J343" s="38" t="s">
        <v>1145</v>
      </c>
      <c r="K343" s="37" t="s">
        <v>174</v>
      </c>
      <c r="L343" s="37">
        <v>2</v>
      </c>
      <c r="M343" s="37" t="s"/>
      <c r="N343" s="37" t="s">
        <v>184</v>
      </c>
      <c r="O343" s="37" t="s"/>
      <c r="P343" s="37" t="s"/>
      <c r="Q343" s="37" t="s"/>
      <c r="R343" s="37" t="s"/>
      <c r="S343" s="37" t="s">
        <v>176</v>
      </c>
      <c r="T343" s="37" t="s">
        <v>177</v>
      </c>
      <c r="U343" s="40" t="s">
        <v>18</v>
      </c>
      <c r="V343" s="40" t="s"/>
      <c r="W343" s="49" t="s">
        <v>1146</v>
      </c>
      <c r="X343" s="49" t="s">
        <v>1146</v>
      </c>
      <c r="Y343" s="49" t="s">
        <v>1146</v>
      </c>
      <c r="Z343" s="38" t="s"/>
      <c r="AA343" s="49" t="s">
        <v>1146</v>
      </c>
      <c r="AB343" s="37" t="s"/>
      <c r="AC343" s="37" t="s"/>
    </row>
    <row r="344" spans="1:29" ht="15" customHeight="true">
      <c r="A344" s="37" t="s">
        <v>170</v>
      </c>
      <c r="B344" s="37" t="s"/>
      <c r="C344" s="37" t="s">
        <v>830</v>
      </c>
      <c r="D344" s="37" t="s"/>
      <c r="E344" s="37" t="s">
        <v>42</v>
      </c>
      <c r="F344" s="37" t="s">
        <v>42</v>
      </c>
      <c r="G344" s="37" t="s">
        <v>42</v>
      </c>
      <c r="H344" s="37" t="s">
        <v>42</v>
      </c>
      <c r="I344" s="38" t="s">
        <v>1147</v>
      </c>
      <c r="J344" s="38" t="s">
        <v>1148</v>
      </c>
      <c r="K344" s="37" t="s">
        <v>174</v>
      </c>
      <c r="L344" s="37">
        <v>2</v>
      </c>
      <c r="M344" s="37" t="s"/>
      <c r="N344" s="37" t="s">
        <v>184</v>
      </c>
      <c r="O344" s="37" t="s"/>
      <c r="P344" s="37" t="s"/>
      <c r="Q344" s="37" t="s"/>
      <c r="R344" s="37" t="s"/>
      <c r="S344" s="37" t="s">
        <v>176</v>
      </c>
      <c r="T344" s="37" t="s">
        <v>177</v>
      </c>
      <c r="U344" s="40" t="s">
        <v>18</v>
      </c>
      <c r="V344" s="40" t="s"/>
      <c r="W344" s="49" t="s">
        <v>1149</v>
      </c>
      <c r="X344" s="49" t="s">
        <v>1149</v>
      </c>
      <c r="Y344" s="49" t="s">
        <v>1149</v>
      </c>
      <c r="Z344" s="38" t="s"/>
      <c r="AA344" s="49" t="s">
        <v>1149</v>
      </c>
      <c r="AB344" s="37" t="s"/>
      <c r="AC344" s="37" t="s"/>
    </row>
    <row r="345" spans="1:29" ht="15" customHeight="true">
      <c r="A345" s="37" t="s">
        <v>170</v>
      </c>
      <c r="B345" s="37" t="s"/>
      <c r="C345" s="37" t="s">
        <v>830</v>
      </c>
      <c r="D345" s="37" t="s"/>
      <c r="E345" s="37" t="s">
        <v>42</v>
      </c>
      <c r="F345" s="37" t="s">
        <v>42</v>
      </c>
      <c r="G345" s="37" t="s">
        <v>42</v>
      </c>
      <c r="H345" s="37" t="s">
        <v>42</v>
      </c>
      <c r="I345" s="38" t="s">
        <v>1150</v>
      </c>
      <c r="J345" s="38" t="s">
        <v>1151</v>
      </c>
      <c r="K345" s="37" t="s">
        <v>174</v>
      </c>
      <c r="L345" s="37">
        <v>2</v>
      </c>
      <c r="M345" s="37" t="s"/>
      <c r="N345" s="37" t="s">
        <v>184</v>
      </c>
      <c r="O345" s="37" t="s"/>
      <c r="P345" s="37" t="s"/>
      <c r="Q345" s="37" t="s"/>
      <c r="R345" s="37" t="s"/>
      <c r="S345" s="37" t="s">
        <v>176</v>
      </c>
      <c r="T345" s="37" t="s">
        <v>177</v>
      </c>
      <c r="U345" s="40" t="s">
        <v>18</v>
      </c>
      <c r="V345" s="40" t="s"/>
      <c r="W345" s="49" t="s">
        <v>1152</v>
      </c>
      <c r="X345" s="49" t="s">
        <v>1152</v>
      </c>
      <c r="Y345" s="49" t="s">
        <v>1152</v>
      </c>
      <c r="Z345" s="38" t="s"/>
      <c r="AA345" s="49" t="s">
        <v>1152</v>
      </c>
      <c r="AB345" s="37" t="s"/>
      <c r="AC345" s="37" t="s"/>
    </row>
    <row r="346" spans="1:29" ht="15" customHeight="true">
      <c r="A346" s="37" t="s">
        <v>170</v>
      </c>
      <c r="B346" s="37" t="s"/>
      <c r="C346" s="37" t="s">
        <v>830</v>
      </c>
      <c r="D346" s="37" t="s"/>
      <c r="E346" s="37" t="s">
        <v>42</v>
      </c>
      <c r="F346" s="37" t="s">
        <v>42</v>
      </c>
      <c r="G346" s="37" t="s">
        <v>42</v>
      </c>
      <c r="H346" s="37" t="s">
        <v>42</v>
      </c>
      <c r="I346" s="38" t="s">
        <v>1153</v>
      </c>
      <c r="J346" s="38" t="s">
        <v>1154</v>
      </c>
      <c r="K346" s="37" t="s">
        <v>174</v>
      </c>
      <c r="L346" s="37">
        <v>2</v>
      </c>
      <c r="M346" s="37" t="s"/>
      <c r="N346" s="37" t="s">
        <v>184</v>
      </c>
      <c r="O346" s="37" t="s"/>
      <c r="P346" s="37" t="s"/>
      <c r="Q346" s="37" t="s"/>
      <c r="R346" s="37" t="s"/>
      <c r="S346" s="37" t="s">
        <v>176</v>
      </c>
      <c r="T346" s="37" t="s">
        <v>177</v>
      </c>
      <c r="U346" s="40" t="s">
        <v>18</v>
      </c>
      <c r="V346" s="40" t="s"/>
      <c r="W346" s="49" t="s">
        <v>1155</v>
      </c>
      <c r="X346" s="49" t="s">
        <v>1155</v>
      </c>
      <c r="Y346" s="49" t="s">
        <v>1155</v>
      </c>
      <c r="Z346" s="38" t="s"/>
      <c r="AA346" s="49" t="s">
        <v>1155</v>
      </c>
      <c r="AB346" s="37" t="s"/>
      <c r="AC346" s="37" t="s"/>
    </row>
    <row r="347" spans="1:29" ht="15" customHeight="true">
      <c r="A347" s="37" t="s">
        <v>170</v>
      </c>
      <c r="B347" s="37" t="s"/>
      <c r="C347" s="37" t="s">
        <v>830</v>
      </c>
      <c r="D347" s="37" t="s"/>
      <c r="E347" s="37" t="s">
        <v>42</v>
      </c>
      <c r="F347" s="37" t="s">
        <v>42</v>
      </c>
      <c r="G347" s="37" t="s">
        <v>42</v>
      </c>
      <c r="H347" s="37" t="s">
        <v>42</v>
      </c>
      <c r="I347" s="38" t="s">
        <v>1156</v>
      </c>
      <c r="J347" s="38" t="s">
        <v>1157</v>
      </c>
      <c r="K347" s="37" t="s">
        <v>174</v>
      </c>
      <c r="L347" s="37">
        <v>2</v>
      </c>
      <c r="M347" s="37" t="s"/>
      <c r="N347" s="37" t="s">
        <v>184</v>
      </c>
      <c r="O347" s="37" t="s"/>
      <c r="P347" s="37" t="s"/>
      <c r="Q347" s="37" t="s"/>
      <c r="R347" s="37" t="s"/>
      <c r="S347" s="37" t="s">
        <v>176</v>
      </c>
      <c r="T347" s="37" t="s">
        <v>177</v>
      </c>
      <c r="U347" s="40" t="s">
        <v>18</v>
      </c>
      <c r="V347" s="40" t="s"/>
      <c r="W347" s="49" t="s">
        <v>1158</v>
      </c>
      <c r="X347" s="49" t="s">
        <v>1158</v>
      </c>
      <c r="Y347" s="49" t="s">
        <v>1158</v>
      </c>
      <c r="Z347" s="38" t="s"/>
      <c r="AA347" s="49" t="s">
        <v>1158</v>
      </c>
      <c r="AB347" s="37" t="s"/>
      <c r="AC347" s="37" t="s"/>
    </row>
    <row r="348" spans="1:29" ht="15" customHeight="true">
      <c r="A348" s="37" t="s">
        <v>170</v>
      </c>
      <c r="B348" s="37" t="s"/>
      <c r="C348" s="37" t="s">
        <v>830</v>
      </c>
      <c r="D348" s="37" t="s"/>
      <c r="E348" s="37" t="s">
        <v>42</v>
      </c>
      <c r="F348" s="37" t="s">
        <v>42</v>
      </c>
      <c r="G348" s="37" t="s">
        <v>42</v>
      </c>
      <c r="H348" s="37" t="s">
        <v>42</v>
      </c>
      <c r="I348" s="38" t="s">
        <v>1159</v>
      </c>
      <c r="J348" s="38" t="s">
        <v>1160</v>
      </c>
      <c r="K348" s="37" t="s">
        <v>174</v>
      </c>
      <c r="L348" s="37">
        <v>2</v>
      </c>
      <c r="M348" s="37" t="s"/>
      <c r="N348" s="37" t="s">
        <v>184</v>
      </c>
      <c r="O348" s="37" t="s"/>
      <c r="P348" s="37" t="s"/>
      <c r="Q348" s="37" t="s"/>
      <c r="R348" s="37" t="s"/>
      <c r="S348" s="37" t="s">
        <v>176</v>
      </c>
      <c r="T348" s="37" t="s">
        <v>177</v>
      </c>
      <c r="U348" s="40" t="s">
        <v>18</v>
      </c>
      <c r="V348" s="40" t="s"/>
      <c r="W348" s="49" t="s">
        <v>1161</v>
      </c>
      <c r="X348" s="49" t="s">
        <v>1161</v>
      </c>
      <c r="Y348" s="49" t="s">
        <v>1161</v>
      </c>
      <c r="Z348" s="38" t="s"/>
      <c r="AA348" s="49" t="s">
        <v>1161</v>
      </c>
      <c r="AB348" s="37" t="s"/>
      <c r="AC348" s="37" t="s"/>
    </row>
    <row r="349" spans="1:29" ht="15" customHeight="true">
      <c r="A349" s="37" t="s">
        <v>170</v>
      </c>
      <c r="B349" s="37" t="s"/>
      <c r="C349" s="37" t="s">
        <v>830</v>
      </c>
      <c r="D349" s="37" t="s"/>
      <c r="E349" s="37" t="s">
        <v>42</v>
      </c>
      <c r="F349" s="37" t="s">
        <v>42</v>
      </c>
      <c r="G349" s="37" t="s">
        <v>42</v>
      </c>
      <c r="H349" s="37" t="s">
        <v>42</v>
      </c>
      <c r="I349" s="38" t="s">
        <v>1162</v>
      </c>
      <c r="J349" s="38" t="s">
        <v>1163</v>
      </c>
      <c r="K349" s="37" t="s">
        <v>174</v>
      </c>
      <c r="L349" s="37">
        <v>2</v>
      </c>
      <c r="M349" s="37" t="s"/>
      <c r="N349" s="37" t="s">
        <v>184</v>
      </c>
      <c r="O349" s="37" t="s"/>
      <c r="P349" s="37" t="s"/>
      <c r="Q349" s="37" t="s"/>
      <c r="R349" s="37" t="s"/>
      <c r="S349" s="37" t="s">
        <v>176</v>
      </c>
      <c r="T349" s="37" t="s">
        <v>177</v>
      </c>
      <c r="U349" s="40" t="s">
        <v>18</v>
      </c>
      <c r="V349" s="40" t="s"/>
      <c r="W349" s="49" t="s">
        <v>1164</v>
      </c>
      <c r="X349" s="49" t="s">
        <v>1164</v>
      </c>
      <c r="Y349" s="49" t="s">
        <v>1164</v>
      </c>
      <c r="Z349" s="38" t="s"/>
      <c r="AA349" s="49" t="s">
        <v>1164</v>
      </c>
      <c r="AB349" s="37" t="s"/>
      <c r="AC349" s="37" t="s"/>
    </row>
    <row r="350" spans="1:29" ht="15" customHeight="true">
      <c r="A350" s="37" t="s">
        <v>170</v>
      </c>
      <c r="B350" s="37" t="s"/>
      <c r="C350" s="37" t="s">
        <v>830</v>
      </c>
      <c r="D350" s="37" t="s"/>
      <c r="E350" s="37" t="s">
        <v>42</v>
      </c>
      <c r="F350" s="37" t="s">
        <v>42</v>
      </c>
      <c r="G350" s="37" t="s">
        <v>42</v>
      </c>
      <c r="H350" s="37" t="s">
        <v>42</v>
      </c>
      <c r="I350" s="38" t="s">
        <v>1165</v>
      </c>
      <c r="J350" s="38" t="s">
        <v>1166</v>
      </c>
      <c r="K350" s="37" t="s">
        <v>174</v>
      </c>
      <c r="L350" s="37">
        <v>2</v>
      </c>
      <c r="M350" s="37" t="s"/>
      <c r="N350" s="37" t="s">
        <v>184</v>
      </c>
      <c r="O350" s="37" t="s"/>
      <c r="P350" s="37" t="s"/>
      <c r="Q350" s="37" t="s"/>
      <c r="R350" s="37" t="s"/>
      <c r="S350" s="37" t="s">
        <v>176</v>
      </c>
      <c r="T350" s="37" t="s">
        <v>177</v>
      </c>
      <c r="U350" s="40" t="s">
        <v>18</v>
      </c>
      <c r="V350" s="40" t="s"/>
      <c r="W350" s="49" t="s">
        <v>1167</v>
      </c>
      <c r="X350" s="49" t="s">
        <v>1167</v>
      </c>
      <c r="Y350" s="49" t="s">
        <v>1167</v>
      </c>
      <c r="Z350" s="38" t="s"/>
      <c r="AA350" s="49" t="s">
        <v>1167</v>
      </c>
      <c r="AB350" s="37" t="s"/>
      <c r="AC350" s="37" t="s"/>
    </row>
    <row r="351" spans="1:29" ht="15" customHeight="true">
      <c r="A351" s="37" t="s">
        <v>170</v>
      </c>
      <c r="B351" s="37" t="s"/>
      <c r="C351" s="37" t="s">
        <v>830</v>
      </c>
      <c r="D351" s="37" t="s"/>
      <c r="E351" s="37" t="s">
        <v>42</v>
      </c>
      <c r="F351" s="37" t="s">
        <v>42</v>
      </c>
      <c r="G351" s="37" t="s">
        <v>42</v>
      </c>
      <c r="H351" s="37" t="s">
        <v>42</v>
      </c>
      <c r="I351" s="38" t="s">
        <v>1168</v>
      </c>
      <c r="J351" s="38" t="s">
        <v>1169</v>
      </c>
      <c r="K351" s="37" t="s">
        <v>174</v>
      </c>
      <c r="L351" s="37">
        <v>2</v>
      </c>
      <c r="M351" s="37" t="s"/>
      <c r="N351" s="37" t="s">
        <v>184</v>
      </c>
      <c r="O351" s="37" t="s"/>
      <c r="P351" s="37" t="s"/>
      <c r="Q351" s="37" t="s"/>
      <c r="R351" s="37" t="s"/>
      <c r="S351" s="37" t="s">
        <v>176</v>
      </c>
      <c r="T351" s="37" t="s">
        <v>177</v>
      </c>
      <c r="U351" s="40" t="s">
        <v>18</v>
      </c>
      <c r="V351" s="40" t="s"/>
      <c r="W351" s="49" t="s">
        <v>1170</v>
      </c>
      <c r="X351" s="49" t="s">
        <v>1170</v>
      </c>
      <c r="Y351" s="49" t="s">
        <v>1170</v>
      </c>
      <c r="Z351" s="38" t="s"/>
      <c r="AA351" s="49" t="s">
        <v>1170</v>
      </c>
      <c r="AB351" s="37" t="s"/>
      <c r="AC351" s="37" t="s"/>
    </row>
    <row r="352" spans="1:29" ht="15" customHeight="true">
      <c r="A352" s="37" t="s">
        <v>170</v>
      </c>
      <c r="B352" s="37" t="s"/>
      <c r="C352" s="37" t="s">
        <v>830</v>
      </c>
      <c r="D352" s="37" t="s"/>
      <c r="E352" s="37" t="s">
        <v>42</v>
      </c>
      <c r="F352" s="37" t="s">
        <v>42</v>
      </c>
      <c r="G352" s="37" t="s">
        <v>42</v>
      </c>
      <c r="H352" s="37" t="s">
        <v>42</v>
      </c>
      <c r="I352" s="38" t="s">
        <v>1171</v>
      </c>
      <c r="J352" s="38" t="s">
        <v>1172</v>
      </c>
      <c r="K352" s="37" t="s">
        <v>174</v>
      </c>
      <c r="L352" s="37">
        <v>2</v>
      </c>
      <c r="M352" s="37" t="s"/>
      <c r="N352" s="37" t="s">
        <v>184</v>
      </c>
      <c r="O352" s="37" t="s"/>
      <c r="P352" s="37" t="s"/>
      <c r="Q352" s="37" t="s"/>
      <c r="R352" s="37" t="s"/>
      <c r="S352" s="37" t="s">
        <v>176</v>
      </c>
      <c r="T352" s="37" t="s">
        <v>177</v>
      </c>
      <c r="U352" s="40" t="s">
        <v>18</v>
      </c>
      <c r="V352" s="40" t="s"/>
      <c r="W352" s="49" t="s">
        <v>1173</v>
      </c>
      <c r="X352" s="49" t="s">
        <v>1173</v>
      </c>
      <c r="Y352" s="49" t="s">
        <v>1173</v>
      </c>
      <c r="Z352" s="38" t="s"/>
      <c r="AA352" s="49" t="s">
        <v>1173</v>
      </c>
      <c r="AB352" s="37" t="s"/>
      <c r="AC352" s="37" t="s"/>
    </row>
    <row r="353" spans="1:29" ht="15" customHeight="true">
      <c r="A353" s="37" t="s">
        <v>170</v>
      </c>
      <c r="B353" s="37" t="s"/>
      <c r="C353" s="37" t="s">
        <v>830</v>
      </c>
      <c r="D353" s="37" t="s"/>
      <c r="E353" s="37" t="s">
        <v>42</v>
      </c>
      <c r="F353" s="37" t="s">
        <v>42</v>
      </c>
      <c r="G353" s="37" t="s">
        <v>42</v>
      </c>
      <c r="H353" s="37" t="s">
        <v>42</v>
      </c>
      <c r="I353" s="38" t="s">
        <v>1174</v>
      </c>
      <c r="J353" s="38" t="s">
        <v>1175</v>
      </c>
      <c r="K353" s="37" t="s">
        <v>174</v>
      </c>
      <c r="L353" s="37">
        <v>2</v>
      </c>
      <c r="M353" s="37" t="s"/>
      <c r="N353" s="37" t="s">
        <v>184</v>
      </c>
      <c r="O353" s="37" t="s"/>
      <c r="P353" s="37" t="s"/>
      <c r="Q353" s="37" t="s"/>
      <c r="R353" s="37" t="s"/>
      <c r="S353" s="37" t="s">
        <v>176</v>
      </c>
      <c r="T353" s="37" t="s">
        <v>177</v>
      </c>
      <c r="U353" s="40" t="s">
        <v>18</v>
      </c>
      <c r="V353" s="40" t="s"/>
      <c r="W353" s="49" t="s">
        <v>1176</v>
      </c>
      <c r="X353" s="49" t="s">
        <v>1176</v>
      </c>
      <c r="Y353" s="49" t="s">
        <v>1176</v>
      </c>
      <c r="Z353" s="38" t="s"/>
      <c r="AA353" s="49" t="s">
        <v>1176</v>
      </c>
      <c r="AB353" s="37" t="s"/>
      <c r="AC353" s="37" t="s"/>
    </row>
    <row r="354" spans="1:29" ht="15" customHeight="true">
      <c r="A354" s="37" t="s">
        <v>170</v>
      </c>
      <c r="B354" s="37" t="s"/>
      <c r="C354" s="37" t="s">
        <v>830</v>
      </c>
      <c r="D354" s="37" t="s"/>
      <c r="E354" s="37" t="s">
        <v>42</v>
      </c>
      <c r="F354" s="37" t="s">
        <v>42</v>
      </c>
      <c r="G354" s="37" t="s">
        <v>42</v>
      </c>
      <c r="H354" s="37" t="s">
        <v>42</v>
      </c>
      <c r="I354" s="38" t="s">
        <v>1177</v>
      </c>
      <c r="J354" s="38" t="s">
        <v>1178</v>
      </c>
      <c r="K354" s="37" t="s">
        <v>174</v>
      </c>
      <c r="L354" s="37">
        <v>2</v>
      </c>
      <c r="M354" s="37" t="s"/>
      <c r="N354" s="37" t="s">
        <v>184</v>
      </c>
      <c r="O354" s="37" t="s"/>
      <c r="P354" s="37" t="s"/>
      <c r="Q354" s="37" t="s"/>
      <c r="R354" s="37" t="s"/>
      <c r="S354" s="37" t="s">
        <v>176</v>
      </c>
      <c r="T354" s="37" t="s">
        <v>177</v>
      </c>
      <c r="U354" s="40" t="s">
        <v>18</v>
      </c>
      <c r="V354" s="40" t="s"/>
      <c r="W354" s="49" t="s">
        <v>1179</v>
      </c>
      <c r="X354" s="49" t="s">
        <v>1179</v>
      </c>
      <c r="Y354" s="49" t="s">
        <v>1179</v>
      </c>
      <c r="Z354" s="38" t="s"/>
      <c r="AA354" s="49" t="s">
        <v>1179</v>
      </c>
      <c r="AB354" s="37" t="s"/>
      <c r="AC354" s="37" t="s"/>
    </row>
    <row r="355" spans="1:29" ht="15" customHeight="true">
      <c r="A355" s="37" t="s">
        <v>170</v>
      </c>
      <c r="B355" s="37" t="s"/>
      <c r="C355" s="37" t="s">
        <v>830</v>
      </c>
      <c r="D355" s="37" t="s"/>
      <c r="E355" s="37" t="s">
        <v>42</v>
      </c>
      <c r="F355" s="37" t="s">
        <v>42</v>
      </c>
      <c r="G355" s="37" t="s">
        <v>42</v>
      </c>
      <c r="H355" s="37" t="s">
        <v>42</v>
      </c>
      <c r="I355" s="38" t="s">
        <v>1180</v>
      </c>
      <c r="J355" s="38" t="s">
        <v>1181</v>
      </c>
      <c r="K355" s="37" t="s">
        <v>174</v>
      </c>
      <c r="L355" s="37">
        <v>2</v>
      </c>
      <c r="M355" s="37" t="s"/>
      <c r="N355" s="37" t="s">
        <v>184</v>
      </c>
      <c r="O355" s="37" t="s"/>
      <c r="P355" s="37" t="s"/>
      <c r="Q355" s="37" t="s"/>
      <c r="R355" s="37" t="s"/>
      <c r="S355" s="37" t="s">
        <v>176</v>
      </c>
      <c r="T355" s="37" t="s">
        <v>177</v>
      </c>
      <c r="U355" s="40" t="s">
        <v>18</v>
      </c>
      <c r="V355" s="40" t="s"/>
      <c r="W355" s="49" t="s">
        <v>1182</v>
      </c>
      <c r="X355" s="49" t="s">
        <v>1182</v>
      </c>
      <c r="Y355" s="49" t="s">
        <v>1182</v>
      </c>
      <c r="Z355" s="38" t="s"/>
      <c r="AA355" s="49" t="s">
        <v>1182</v>
      </c>
      <c r="AB355" s="37" t="s"/>
      <c r="AC355" s="37" t="s"/>
    </row>
    <row r="356" spans="1:29" ht="15" customHeight="true">
      <c r="A356" s="37" t="s">
        <v>170</v>
      </c>
      <c r="B356" s="37" t="s"/>
      <c r="C356" s="37" t="s">
        <v>830</v>
      </c>
      <c r="D356" s="37" t="s"/>
      <c r="E356" s="37" t="s">
        <v>42</v>
      </c>
      <c r="F356" s="37" t="s">
        <v>42</v>
      </c>
      <c r="G356" s="37" t="s">
        <v>42</v>
      </c>
      <c r="H356" s="37" t="s">
        <v>42</v>
      </c>
      <c r="I356" s="38" t="s">
        <v>1183</v>
      </c>
      <c r="J356" s="38" t="s">
        <v>1184</v>
      </c>
      <c r="K356" s="37" t="s">
        <v>174</v>
      </c>
      <c r="L356" s="37">
        <v>2</v>
      </c>
      <c r="M356" s="37" t="s"/>
      <c r="N356" s="37" t="s">
        <v>184</v>
      </c>
      <c r="O356" s="37" t="s"/>
      <c r="P356" s="37" t="s"/>
      <c r="Q356" s="37" t="s"/>
      <c r="R356" s="37" t="s"/>
      <c r="S356" s="37" t="s">
        <v>176</v>
      </c>
      <c r="T356" s="37" t="s">
        <v>177</v>
      </c>
      <c r="U356" s="40" t="s">
        <v>18</v>
      </c>
      <c r="V356" s="40" t="s"/>
      <c r="W356" s="49" t="s">
        <v>1185</v>
      </c>
      <c r="X356" s="49" t="s">
        <v>1185</v>
      </c>
      <c r="Y356" s="49" t="s">
        <v>1185</v>
      </c>
      <c r="Z356" s="38" t="s"/>
      <c r="AA356" s="49" t="s">
        <v>1185</v>
      </c>
      <c r="AB356" s="37" t="s"/>
      <c r="AC356" s="37" t="s"/>
    </row>
    <row r="357" spans="1:29" ht="15" customHeight="true">
      <c r="A357" s="37" t="s">
        <v>170</v>
      </c>
      <c r="B357" s="37" t="s"/>
      <c r="C357" s="37" t="s">
        <v>830</v>
      </c>
      <c r="D357" s="37" t="s"/>
      <c r="E357" s="37" t="s">
        <v>42</v>
      </c>
      <c r="F357" s="37" t="s">
        <v>42</v>
      </c>
      <c r="G357" s="37" t="s">
        <v>42</v>
      </c>
      <c r="H357" s="37" t="s">
        <v>42</v>
      </c>
      <c r="I357" s="38" t="s">
        <v>1186</v>
      </c>
      <c r="J357" s="38" t="s">
        <v>1187</v>
      </c>
      <c r="K357" s="37" t="s">
        <v>174</v>
      </c>
      <c r="L357" s="37">
        <v>2</v>
      </c>
      <c r="M357" s="37" t="s"/>
      <c r="N357" s="37" t="s">
        <v>184</v>
      </c>
      <c r="O357" s="37" t="s"/>
      <c r="P357" s="37" t="s"/>
      <c r="Q357" s="37" t="s"/>
      <c r="R357" s="37" t="s"/>
      <c r="S357" s="37" t="s">
        <v>176</v>
      </c>
      <c r="T357" s="37" t="s">
        <v>177</v>
      </c>
      <c r="U357" s="40" t="s">
        <v>18</v>
      </c>
      <c r="V357" s="40" t="s"/>
      <c r="W357" s="49" t="s">
        <v>1188</v>
      </c>
      <c r="X357" s="49" t="s">
        <v>1188</v>
      </c>
      <c r="Y357" s="49" t="s">
        <v>1188</v>
      </c>
      <c r="Z357" s="38" t="s"/>
      <c r="AA357" s="49" t="s">
        <v>1188</v>
      </c>
      <c r="AB357" s="37" t="s"/>
      <c r="AC357" s="37" t="s"/>
    </row>
    <row r="358" spans="1:29" ht="15" customHeight="true">
      <c r="A358" s="37" t="s">
        <v>170</v>
      </c>
      <c r="B358" s="37" t="s"/>
      <c r="C358" s="37" t="s">
        <v>830</v>
      </c>
      <c r="D358" s="37" t="s"/>
      <c r="E358" s="37" t="s">
        <v>42</v>
      </c>
      <c r="F358" s="37" t="s">
        <v>42</v>
      </c>
      <c r="G358" s="37" t="s">
        <v>42</v>
      </c>
      <c r="H358" s="37" t="s">
        <v>42</v>
      </c>
      <c r="I358" s="38" t="s">
        <v>1189</v>
      </c>
      <c r="J358" s="38" t="s">
        <v>1190</v>
      </c>
      <c r="K358" s="37" t="s">
        <v>174</v>
      </c>
      <c r="L358" s="37">
        <v>2</v>
      </c>
      <c r="M358" s="37" t="s"/>
      <c r="N358" s="37" t="s">
        <v>184</v>
      </c>
      <c r="O358" s="37" t="s"/>
      <c r="P358" s="37" t="s"/>
      <c r="Q358" s="37" t="s"/>
      <c r="R358" s="37" t="s"/>
      <c r="S358" s="37" t="s">
        <v>176</v>
      </c>
      <c r="T358" s="37" t="s">
        <v>177</v>
      </c>
      <c r="U358" s="40" t="s">
        <v>18</v>
      </c>
      <c r="V358" s="40" t="s"/>
      <c r="W358" s="49" t="s">
        <v>1191</v>
      </c>
      <c r="X358" s="49" t="s">
        <v>1191</v>
      </c>
      <c r="Y358" s="49" t="s">
        <v>1191</v>
      </c>
      <c r="Z358" s="38" t="s"/>
      <c r="AA358" s="49" t="s">
        <v>1191</v>
      </c>
      <c r="AB358" s="37" t="s"/>
      <c r="AC358" s="37" t="s"/>
    </row>
    <row r="359" spans="1:29" ht="15" customHeight="true">
      <c r="A359" s="37" t="s">
        <v>170</v>
      </c>
      <c r="B359" s="37" t="s"/>
      <c r="C359" s="37" t="s">
        <v>830</v>
      </c>
      <c r="D359" s="37" t="s"/>
      <c r="E359" s="37" t="s">
        <v>42</v>
      </c>
      <c r="F359" s="37" t="s">
        <v>42</v>
      </c>
      <c r="G359" s="37" t="s">
        <v>42</v>
      </c>
      <c r="H359" s="37" t="s">
        <v>42</v>
      </c>
      <c r="I359" s="38" t="s">
        <v>1192</v>
      </c>
      <c r="J359" s="38" t="s">
        <v>1193</v>
      </c>
      <c r="K359" s="37" t="s">
        <v>174</v>
      </c>
      <c r="L359" s="37">
        <v>2</v>
      </c>
      <c r="M359" s="37" t="s"/>
      <c r="N359" s="37" t="s">
        <v>184</v>
      </c>
      <c r="O359" s="37" t="s"/>
      <c r="P359" s="37" t="s"/>
      <c r="Q359" s="37" t="s"/>
      <c r="R359" s="37" t="s"/>
      <c r="S359" s="37" t="s">
        <v>176</v>
      </c>
      <c r="T359" s="37" t="s">
        <v>177</v>
      </c>
      <c r="U359" s="40" t="s">
        <v>18</v>
      </c>
      <c r="V359" s="40" t="s"/>
      <c r="W359" s="49" t="s">
        <v>1194</v>
      </c>
      <c r="X359" s="49" t="s">
        <v>1194</v>
      </c>
      <c r="Y359" s="49" t="s">
        <v>1194</v>
      </c>
      <c r="Z359" s="38" t="s"/>
      <c r="AA359" s="49" t="s">
        <v>1194</v>
      </c>
      <c r="AB359" s="37" t="s"/>
      <c r="AC359" s="37" t="s"/>
    </row>
    <row r="360" spans="1:29" ht="15" customHeight="true">
      <c r="A360" s="37" t="s">
        <v>170</v>
      </c>
      <c r="B360" s="37" t="s"/>
      <c r="C360" s="37" t="s">
        <v>830</v>
      </c>
      <c r="D360" s="37" t="s"/>
      <c r="E360" s="37" t="s">
        <v>42</v>
      </c>
      <c r="F360" s="37" t="s">
        <v>42</v>
      </c>
      <c r="G360" s="37" t="s">
        <v>42</v>
      </c>
      <c r="H360" s="37" t="s">
        <v>42</v>
      </c>
      <c r="I360" s="38" t="s">
        <v>1195</v>
      </c>
      <c r="J360" s="38" t="s">
        <v>1196</v>
      </c>
      <c r="K360" s="37" t="s">
        <v>174</v>
      </c>
      <c r="L360" s="37">
        <v>2</v>
      </c>
      <c r="M360" s="37" t="s"/>
      <c r="N360" s="37" t="s">
        <v>184</v>
      </c>
      <c r="O360" s="37" t="s"/>
      <c r="P360" s="37" t="s"/>
      <c r="Q360" s="37" t="s"/>
      <c r="R360" s="37" t="s"/>
      <c r="S360" s="37" t="s">
        <v>176</v>
      </c>
      <c r="T360" s="37" t="s">
        <v>177</v>
      </c>
      <c r="U360" s="40" t="s">
        <v>18</v>
      </c>
      <c r="V360" s="40" t="s"/>
      <c r="W360" s="49" t="s">
        <v>1197</v>
      </c>
      <c r="X360" s="49" t="s">
        <v>1197</v>
      </c>
      <c r="Y360" s="49" t="s">
        <v>1197</v>
      </c>
      <c r="Z360" s="38" t="s"/>
      <c r="AA360" s="49" t="s">
        <v>1197</v>
      </c>
      <c r="AB360" s="37" t="s"/>
      <c r="AC360" s="37" t="s"/>
    </row>
    <row r="361" spans="1:29" ht="15" customHeight="true">
      <c r="A361" s="37" t="s">
        <v>170</v>
      </c>
      <c r="B361" s="37" t="s"/>
      <c r="C361" s="37" t="s">
        <v>830</v>
      </c>
      <c r="D361" s="37" t="s"/>
      <c r="E361" s="37" t="s">
        <v>42</v>
      </c>
      <c r="F361" s="37" t="s">
        <v>42</v>
      </c>
      <c r="G361" s="37" t="s">
        <v>42</v>
      </c>
      <c r="H361" s="37" t="s">
        <v>42</v>
      </c>
      <c r="I361" s="38" t="s">
        <v>1198</v>
      </c>
      <c r="J361" s="38" t="s">
        <v>1199</v>
      </c>
      <c r="K361" s="37" t="s">
        <v>174</v>
      </c>
      <c r="L361" s="37">
        <v>2</v>
      </c>
      <c r="M361" s="37" t="s"/>
      <c r="N361" s="37" t="s">
        <v>184</v>
      </c>
      <c r="O361" s="37" t="s"/>
      <c r="P361" s="37" t="s"/>
      <c r="Q361" s="37" t="s"/>
      <c r="R361" s="37" t="s"/>
      <c r="S361" s="37" t="s">
        <v>176</v>
      </c>
      <c r="T361" s="37" t="s">
        <v>177</v>
      </c>
      <c r="U361" s="40" t="s">
        <v>18</v>
      </c>
      <c r="V361" s="40" t="s"/>
      <c r="W361" s="49" t="s">
        <v>1200</v>
      </c>
      <c r="X361" s="49" t="s">
        <v>1200</v>
      </c>
      <c r="Y361" s="49" t="s">
        <v>1200</v>
      </c>
      <c r="Z361" s="38" t="s"/>
      <c r="AA361" s="49" t="s">
        <v>1200</v>
      </c>
      <c r="AB361" s="37" t="s"/>
      <c r="AC361" s="37" t="s"/>
    </row>
    <row r="362" spans="1:29" ht="15" customHeight="true">
      <c r="A362" s="37" t="s">
        <v>170</v>
      </c>
      <c r="B362" s="37" t="s"/>
      <c r="C362" s="37" t="s">
        <v>830</v>
      </c>
      <c r="D362" s="37" t="s"/>
      <c r="E362" s="37" t="s">
        <v>42</v>
      </c>
      <c r="F362" s="37" t="s">
        <v>42</v>
      </c>
      <c r="G362" s="37" t="s">
        <v>42</v>
      </c>
      <c r="H362" s="37" t="s">
        <v>42</v>
      </c>
      <c r="I362" s="38" t="s">
        <v>1201</v>
      </c>
      <c r="J362" s="38" t="s">
        <v>1202</v>
      </c>
      <c r="K362" s="37" t="s">
        <v>174</v>
      </c>
      <c r="L362" s="37">
        <v>2</v>
      </c>
      <c r="M362" s="37" t="s"/>
      <c r="N362" s="37" t="s">
        <v>184</v>
      </c>
      <c r="O362" s="37" t="s"/>
      <c r="P362" s="37" t="s"/>
      <c r="Q362" s="37" t="s"/>
      <c r="R362" s="37" t="s"/>
      <c r="S362" s="37" t="s">
        <v>176</v>
      </c>
      <c r="T362" s="37" t="s">
        <v>177</v>
      </c>
      <c r="U362" s="40" t="s">
        <v>18</v>
      </c>
      <c r="V362" s="40" t="s"/>
      <c r="W362" s="49" t="s">
        <v>1203</v>
      </c>
      <c r="X362" s="49" t="s">
        <v>1203</v>
      </c>
      <c r="Y362" s="49" t="s">
        <v>1203</v>
      </c>
      <c r="Z362" s="38" t="s"/>
      <c r="AA362" s="49" t="s">
        <v>1203</v>
      </c>
      <c r="AB362" s="37" t="s"/>
      <c r="AC362" s="37" t="s"/>
    </row>
    <row r="363" spans="1:29" ht="15" customHeight="true">
      <c r="A363" s="37" t="s">
        <v>170</v>
      </c>
      <c r="B363" s="37" t="s"/>
      <c r="C363" s="37" t="s">
        <v>830</v>
      </c>
      <c r="D363" s="37" t="s"/>
      <c r="E363" s="37" t="s">
        <v>42</v>
      </c>
      <c r="F363" s="37" t="s">
        <v>42</v>
      </c>
      <c r="G363" s="37" t="s">
        <v>42</v>
      </c>
      <c r="H363" s="37" t="s">
        <v>42</v>
      </c>
      <c r="I363" s="38" t="s">
        <v>1204</v>
      </c>
      <c r="J363" s="38" t="s">
        <v>1205</v>
      </c>
      <c r="K363" s="37" t="s">
        <v>174</v>
      </c>
      <c r="L363" s="37">
        <v>2</v>
      </c>
      <c r="M363" s="37" t="s"/>
      <c r="N363" s="37" t="s">
        <v>184</v>
      </c>
      <c r="O363" s="37" t="s"/>
      <c r="P363" s="37" t="s"/>
      <c r="Q363" s="37" t="s"/>
      <c r="R363" s="37" t="s"/>
      <c r="S363" s="37" t="s">
        <v>176</v>
      </c>
      <c r="T363" s="37" t="s">
        <v>177</v>
      </c>
      <c r="U363" s="40" t="s">
        <v>18</v>
      </c>
      <c r="V363" s="40" t="s"/>
      <c r="W363" s="49" t="s">
        <v>1206</v>
      </c>
      <c r="X363" s="49" t="s">
        <v>1206</v>
      </c>
      <c r="Y363" s="49" t="s">
        <v>1206</v>
      </c>
      <c r="Z363" s="38" t="s"/>
      <c r="AA363" s="49" t="s">
        <v>1206</v>
      </c>
      <c r="AB363" s="37" t="s"/>
      <c r="AC363" s="37" t="s"/>
    </row>
    <row r="364" spans="1:29" ht="15" customHeight="true">
      <c r="A364" s="37" t="s">
        <v>170</v>
      </c>
      <c r="B364" s="37" t="s"/>
      <c r="C364" s="37" t="s">
        <v>830</v>
      </c>
      <c r="D364" s="37" t="s"/>
      <c r="E364" s="37" t="s">
        <v>42</v>
      </c>
      <c r="F364" s="37" t="s">
        <v>42</v>
      </c>
      <c r="G364" s="37" t="s">
        <v>42</v>
      </c>
      <c r="H364" s="37" t="s">
        <v>42</v>
      </c>
      <c r="I364" s="38" t="s">
        <v>1207</v>
      </c>
      <c r="J364" s="38" t="s">
        <v>1208</v>
      </c>
      <c r="K364" s="37" t="s">
        <v>174</v>
      </c>
      <c r="L364" s="37">
        <v>2</v>
      </c>
      <c r="M364" s="37" t="s"/>
      <c r="N364" s="37" t="s">
        <v>184</v>
      </c>
      <c r="O364" s="37" t="s"/>
      <c r="P364" s="37" t="s"/>
      <c r="Q364" s="37" t="s"/>
      <c r="R364" s="37" t="s"/>
      <c r="S364" s="37" t="s">
        <v>176</v>
      </c>
      <c r="T364" s="37" t="s">
        <v>177</v>
      </c>
      <c r="U364" s="40" t="s">
        <v>18</v>
      </c>
      <c r="V364" s="40" t="s"/>
      <c r="W364" s="49" t="s">
        <v>1209</v>
      </c>
      <c r="X364" s="49" t="s">
        <v>1209</v>
      </c>
      <c r="Y364" s="49" t="s">
        <v>1209</v>
      </c>
      <c r="Z364" s="38" t="s"/>
      <c r="AA364" s="49" t="s">
        <v>1209</v>
      </c>
      <c r="AB364" s="37" t="s"/>
      <c r="AC364" s="37" t="s"/>
    </row>
    <row r="365" spans="1:29" ht="15" customHeight="true">
      <c r="A365" s="37" t="s">
        <v>170</v>
      </c>
      <c r="B365" s="37" t="s"/>
      <c r="C365" s="37" t="s">
        <v>830</v>
      </c>
      <c r="D365" s="37" t="s"/>
      <c r="E365" s="37" t="s">
        <v>42</v>
      </c>
      <c r="F365" s="37" t="s">
        <v>42</v>
      </c>
      <c r="G365" s="37" t="s">
        <v>42</v>
      </c>
      <c r="H365" s="37" t="s">
        <v>42</v>
      </c>
      <c r="I365" s="38" t="s">
        <v>1210</v>
      </c>
      <c r="J365" s="38" t="s">
        <v>1211</v>
      </c>
      <c r="K365" s="37" t="s">
        <v>174</v>
      </c>
      <c r="L365" s="37">
        <v>2</v>
      </c>
      <c r="M365" s="37" t="s"/>
      <c r="N365" s="37" t="s">
        <v>184</v>
      </c>
      <c r="O365" s="37" t="s"/>
      <c r="P365" s="37" t="s"/>
      <c r="Q365" s="37" t="s"/>
      <c r="R365" s="37" t="s"/>
      <c r="S365" s="37" t="s">
        <v>176</v>
      </c>
      <c r="T365" s="37" t="s">
        <v>177</v>
      </c>
      <c r="U365" s="40" t="s">
        <v>18</v>
      </c>
      <c r="V365" s="40" t="s"/>
      <c r="W365" s="49" t="s">
        <v>1212</v>
      </c>
      <c r="X365" s="49" t="s">
        <v>1212</v>
      </c>
      <c r="Y365" s="49" t="s">
        <v>1212</v>
      </c>
      <c r="Z365" s="38" t="s"/>
      <c r="AA365" s="49" t="s">
        <v>1212</v>
      </c>
      <c r="AB365" s="37" t="s"/>
      <c r="AC365" s="37" t="s"/>
    </row>
    <row r="366" spans="1:29" ht="15" customHeight="true">
      <c r="A366" s="37" t="s">
        <v>170</v>
      </c>
      <c r="B366" s="37" t="s"/>
      <c r="C366" s="37" t="s">
        <v>830</v>
      </c>
      <c r="D366" s="37" t="s"/>
      <c r="E366" s="37" t="s">
        <v>42</v>
      </c>
      <c r="F366" s="37" t="s">
        <v>42</v>
      </c>
      <c r="G366" s="37" t="s">
        <v>42</v>
      </c>
      <c r="H366" s="37" t="s">
        <v>42</v>
      </c>
      <c r="I366" s="38" t="s">
        <v>1213</v>
      </c>
      <c r="J366" s="38" t="s">
        <v>1214</v>
      </c>
      <c r="K366" s="37" t="s">
        <v>174</v>
      </c>
      <c r="L366" s="37">
        <v>2</v>
      </c>
      <c r="M366" s="37" t="s"/>
      <c r="N366" s="37" t="s">
        <v>184</v>
      </c>
      <c r="O366" s="37" t="s"/>
      <c r="P366" s="37" t="s"/>
      <c r="Q366" s="37" t="s"/>
      <c r="R366" s="37" t="s"/>
      <c r="S366" s="37" t="s">
        <v>176</v>
      </c>
      <c r="T366" s="37" t="s">
        <v>177</v>
      </c>
      <c r="U366" s="40" t="s">
        <v>18</v>
      </c>
      <c r="V366" s="40" t="s"/>
      <c r="W366" s="49" t="s">
        <v>1215</v>
      </c>
      <c r="X366" s="49" t="s">
        <v>1215</v>
      </c>
      <c r="Y366" s="49" t="s">
        <v>1215</v>
      </c>
      <c r="Z366" s="38" t="s"/>
      <c r="AA366" s="49" t="s">
        <v>1215</v>
      </c>
      <c r="AB366" s="37" t="s"/>
      <c r="AC366" s="37" t="s"/>
    </row>
    <row r="367" spans="1:29" ht="15" customHeight="true">
      <c r="A367" s="37" t="s">
        <v>170</v>
      </c>
      <c r="B367" s="37" t="s"/>
      <c r="C367" s="37" t="s">
        <v>830</v>
      </c>
      <c r="D367" s="37" t="s"/>
      <c r="E367" s="37" t="s">
        <v>42</v>
      </c>
      <c r="F367" s="37" t="s">
        <v>42</v>
      </c>
      <c r="G367" s="37" t="s">
        <v>42</v>
      </c>
      <c r="H367" s="37" t="s">
        <v>42</v>
      </c>
      <c r="I367" s="38" t="s">
        <v>1216</v>
      </c>
      <c r="J367" s="38" t="s">
        <v>1217</v>
      </c>
      <c r="K367" s="37" t="s">
        <v>174</v>
      </c>
      <c r="L367" s="37">
        <v>2</v>
      </c>
      <c r="M367" s="37" t="s"/>
      <c r="N367" s="37" t="s">
        <v>184</v>
      </c>
      <c r="O367" s="37" t="s"/>
      <c r="P367" s="37" t="s"/>
      <c r="Q367" s="37" t="s"/>
      <c r="R367" s="37" t="s"/>
      <c r="S367" s="37" t="s">
        <v>176</v>
      </c>
      <c r="T367" s="37" t="s">
        <v>177</v>
      </c>
      <c r="U367" s="40" t="s">
        <v>18</v>
      </c>
      <c r="V367" s="40" t="s"/>
      <c r="W367" s="49" t="s">
        <v>1218</v>
      </c>
      <c r="X367" s="49" t="s">
        <v>1218</v>
      </c>
      <c r="Y367" s="49" t="s">
        <v>1218</v>
      </c>
      <c r="Z367" s="38" t="s"/>
      <c r="AA367" s="49" t="s">
        <v>1218</v>
      </c>
      <c r="AB367" s="37" t="s"/>
      <c r="AC367" s="37" t="s"/>
    </row>
    <row r="368" spans="1:29" ht="15" customHeight="true">
      <c r="A368" s="37" t="s">
        <v>170</v>
      </c>
      <c r="B368" s="37" t="s"/>
      <c r="C368" s="37" t="s">
        <v>830</v>
      </c>
      <c r="D368" s="37" t="s"/>
      <c r="E368" s="37" t="s">
        <v>42</v>
      </c>
      <c r="F368" s="37" t="s">
        <v>42</v>
      </c>
      <c r="G368" s="37" t="s">
        <v>42</v>
      </c>
      <c r="H368" s="37" t="s">
        <v>42</v>
      </c>
      <c r="I368" s="38" t="s">
        <v>1219</v>
      </c>
      <c r="J368" s="38" t="s">
        <v>1220</v>
      </c>
      <c r="K368" s="37" t="s">
        <v>174</v>
      </c>
      <c r="L368" s="37">
        <v>2</v>
      </c>
      <c r="M368" s="37" t="s"/>
      <c r="N368" s="37" t="s">
        <v>184</v>
      </c>
      <c r="O368" s="37" t="s"/>
      <c r="P368" s="37" t="s"/>
      <c r="Q368" s="37" t="s"/>
      <c r="R368" s="37" t="s"/>
      <c r="S368" s="37" t="s">
        <v>176</v>
      </c>
      <c r="T368" s="37" t="s">
        <v>177</v>
      </c>
      <c r="U368" s="40" t="s">
        <v>18</v>
      </c>
      <c r="V368" s="40" t="s"/>
      <c r="W368" s="49" t="s">
        <v>1221</v>
      </c>
      <c r="X368" s="49" t="s">
        <v>1221</v>
      </c>
      <c r="Y368" s="49" t="s">
        <v>1221</v>
      </c>
      <c r="Z368" s="38" t="s"/>
      <c r="AA368" s="49" t="s">
        <v>1221</v>
      </c>
      <c r="AB368" s="37" t="s"/>
      <c r="AC368" s="37" t="s"/>
    </row>
    <row r="369" spans="1:29" ht="15" customHeight="true">
      <c r="A369" s="37" t="s">
        <v>170</v>
      </c>
      <c r="B369" s="37" t="s"/>
      <c r="C369" s="37" t="s">
        <v>830</v>
      </c>
      <c r="D369" s="37" t="s"/>
      <c r="E369" s="37" t="s">
        <v>42</v>
      </c>
      <c r="F369" s="37" t="s">
        <v>42</v>
      </c>
      <c r="G369" s="37" t="s">
        <v>42</v>
      </c>
      <c r="H369" s="37" t="s">
        <v>42</v>
      </c>
      <c r="I369" s="38" t="s">
        <v>1222</v>
      </c>
      <c r="J369" s="38" t="s">
        <v>1223</v>
      </c>
      <c r="K369" s="37" t="s">
        <v>174</v>
      </c>
      <c r="L369" s="37">
        <v>2</v>
      </c>
      <c r="M369" s="37" t="s"/>
      <c r="N369" s="37" t="s">
        <v>184</v>
      </c>
      <c r="O369" s="37" t="s"/>
      <c r="P369" s="37" t="s"/>
      <c r="Q369" s="37" t="s"/>
      <c r="R369" s="37" t="s"/>
      <c r="S369" s="37" t="s">
        <v>176</v>
      </c>
      <c r="T369" s="37" t="s">
        <v>177</v>
      </c>
      <c r="U369" s="40" t="s">
        <v>18</v>
      </c>
      <c r="V369" s="40" t="s"/>
      <c r="W369" s="49" t="s">
        <v>1224</v>
      </c>
      <c r="X369" s="49" t="s">
        <v>1224</v>
      </c>
      <c r="Y369" s="49" t="s">
        <v>1224</v>
      </c>
      <c r="Z369" s="38" t="s"/>
      <c r="AA369" s="49" t="s">
        <v>1224</v>
      </c>
      <c r="AB369" s="37" t="s"/>
      <c r="AC369" s="37" t="s"/>
    </row>
    <row r="370" spans="1:29" ht="15" customHeight="true">
      <c r="A370" s="37" t="s">
        <v>170</v>
      </c>
      <c r="B370" s="37" t="s"/>
      <c r="C370" s="37" t="s">
        <v>830</v>
      </c>
      <c r="D370" s="37" t="s"/>
      <c r="E370" s="37" t="s">
        <v>42</v>
      </c>
      <c r="F370" s="37" t="s">
        <v>42</v>
      </c>
      <c r="G370" s="37" t="s">
        <v>42</v>
      </c>
      <c r="H370" s="37" t="s">
        <v>42</v>
      </c>
      <c r="I370" s="38" t="s">
        <v>1225</v>
      </c>
      <c r="J370" s="38" t="s">
        <v>1226</v>
      </c>
      <c r="K370" s="37" t="s">
        <v>174</v>
      </c>
      <c r="L370" s="37">
        <v>2</v>
      </c>
      <c r="M370" s="37" t="s"/>
      <c r="N370" s="37" t="s">
        <v>184</v>
      </c>
      <c r="O370" s="37" t="s"/>
      <c r="P370" s="37" t="s"/>
      <c r="Q370" s="37" t="s"/>
      <c r="R370" s="37" t="s"/>
      <c r="S370" s="37" t="s">
        <v>176</v>
      </c>
      <c r="T370" s="37" t="s">
        <v>177</v>
      </c>
      <c r="U370" s="40" t="s">
        <v>18</v>
      </c>
      <c r="V370" s="40" t="s"/>
      <c r="W370" s="49" t="s">
        <v>1227</v>
      </c>
      <c r="X370" s="49" t="s">
        <v>1227</v>
      </c>
      <c r="Y370" s="49" t="s">
        <v>1227</v>
      </c>
      <c r="Z370" s="38" t="s"/>
      <c r="AA370" s="49" t="s">
        <v>1227</v>
      </c>
      <c r="AB370" s="37" t="s"/>
      <c r="AC370" s="37" t="s"/>
    </row>
    <row r="371" spans="1:29" ht="15" customHeight="true">
      <c r="A371" s="37" t="s">
        <v>170</v>
      </c>
      <c r="B371" s="37" t="s"/>
      <c r="C371" s="37" t="s">
        <v>830</v>
      </c>
      <c r="D371" s="37" t="s"/>
      <c r="E371" s="37" t="s">
        <v>42</v>
      </c>
      <c r="F371" s="37" t="s">
        <v>42</v>
      </c>
      <c r="G371" s="37" t="s">
        <v>42</v>
      </c>
      <c r="H371" s="37" t="s">
        <v>42</v>
      </c>
      <c r="I371" s="38" t="s">
        <v>1228</v>
      </c>
      <c r="J371" s="38" t="s">
        <v>1229</v>
      </c>
      <c r="K371" s="37" t="s">
        <v>174</v>
      </c>
      <c r="L371" s="37">
        <v>2</v>
      </c>
      <c r="M371" s="37" t="s"/>
      <c r="N371" s="37" t="s">
        <v>184</v>
      </c>
      <c r="O371" s="37" t="s"/>
      <c r="P371" s="37" t="s"/>
      <c r="Q371" s="37" t="s"/>
      <c r="R371" s="37" t="s"/>
      <c r="S371" s="37" t="s">
        <v>176</v>
      </c>
      <c r="T371" s="37" t="s">
        <v>177</v>
      </c>
      <c r="U371" s="40" t="s">
        <v>18</v>
      </c>
      <c r="V371" s="40" t="s"/>
      <c r="W371" s="49" t="s">
        <v>1230</v>
      </c>
      <c r="X371" s="49" t="s">
        <v>1230</v>
      </c>
      <c r="Y371" s="49" t="s">
        <v>1230</v>
      </c>
      <c r="Z371" s="38" t="s"/>
      <c r="AA371" s="49" t="s">
        <v>1230</v>
      </c>
      <c r="AB371" s="37" t="s"/>
      <c r="AC371" s="37" t="s"/>
    </row>
    <row r="372" spans="1:29" ht="15" customHeight="true">
      <c r="A372" s="37" t="s">
        <v>170</v>
      </c>
      <c r="B372" s="37" t="s"/>
      <c r="C372" s="37" t="s">
        <v>830</v>
      </c>
      <c r="D372" s="37" t="s"/>
      <c r="E372" s="37" t="s">
        <v>42</v>
      </c>
      <c r="F372" s="37" t="s">
        <v>42</v>
      </c>
      <c r="G372" s="37" t="s">
        <v>42</v>
      </c>
      <c r="H372" s="37" t="s">
        <v>42</v>
      </c>
      <c r="I372" s="38" t="s">
        <v>1231</v>
      </c>
      <c r="J372" s="38" t="s">
        <v>1232</v>
      </c>
      <c r="K372" s="37" t="s">
        <v>174</v>
      </c>
      <c r="L372" s="37">
        <v>2</v>
      </c>
      <c r="M372" s="37" t="s"/>
      <c r="N372" s="37" t="s">
        <v>184</v>
      </c>
      <c r="O372" s="37" t="s"/>
      <c r="P372" s="37" t="s"/>
      <c r="Q372" s="37" t="s"/>
      <c r="R372" s="37" t="s"/>
      <c r="S372" s="37" t="s">
        <v>176</v>
      </c>
      <c r="T372" s="37" t="s">
        <v>177</v>
      </c>
      <c r="U372" s="40" t="s">
        <v>18</v>
      </c>
      <c r="V372" s="40" t="s"/>
      <c r="W372" s="49" t="s">
        <v>1233</v>
      </c>
      <c r="X372" s="49" t="s">
        <v>1233</v>
      </c>
      <c r="Y372" s="49" t="s">
        <v>1233</v>
      </c>
      <c r="Z372" s="38" t="s"/>
      <c r="AA372" s="49" t="s">
        <v>1233</v>
      </c>
      <c r="AB372" s="37" t="s"/>
      <c r="AC372" s="37" t="s"/>
    </row>
    <row r="373" spans="1:29" ht="15" customHeight="true">
      <c r="A373" s="37" t="s">
        <v>170</v>
      </c>
      <c r="B373" s="37" t="s"/>
      <c r="C373" s="37" t="s">
        <v>830</v>
      </c>
      <c r="D373" s="37" t="s"/>
      <c r="E373" s="37" t="s">
        <v>42</v>
      </c>
      <c r="F373" s="37" t="s">
        <v>42</v>
      </c>
      <c r="G373" s="37" t="s">
        <v>42</v>
      </c>
      <c r="H373" s="37" t="s">
        <v>42</v>
      </c>
      <c r="I373" s="38" t="s">
        <v>1234</v>
      </c>
      <c r="J373" s="38" t="s">
        <v>1235</v>
      </c>
      <c r="K373" s="37" t="s">
        <v>174</v>
      </c>
      <c r="L373" s="37">
        <v>2</v>
      </c>
      <c r="M373" s="37" t="s"/>
      <c r="N373" s="37" t="s">
        <v>184</v>
      </c>
      <c r="O373" s="37" t="s"/>
      <c r="P373" s="37" t="s"/>
      <c r="Q373" s="37" t="s"/>
      <c r="R373" s="37" t="s"/>
      <c r="S373" s="37" t="s">
        <v>176</v>
      </c>
      <c r="T373" s="37" t="s">
        <v>177</v>
      </c>
      <c r="U373" s="40" t="s">
        <v>18</v>
      </c>
      <c r="V373" s="40" t="s"/>
      <c r="W373" s="49" t="s">
        <v>1236</v>
      </c>
      <c r="X373" s="49" t="s">
        <v>1236</v>
      </c>
      <c r="Y373" s="49" t="s">
        <v>1236</v>
      </c>
      <c r="Z373" s="38" t="s"/>
      <c r="AA373" s="49" t="s">
        <v>1236</v>
      </c>
      <c r="AB373" s="37" t="s"/>
      <c r="AC373" s="37" t="s"/>
    </row>
    <row r="374" spans="1:29" ht="15" customHeight="true">
      <c r="A374" s="37" t="s">
        <v>170</v>
      </c>
      <c r="B374" s="37" t="s"/>
      <c r="C374" s="37" t="s">
        <v>830</v>
      </c>
      <c r="D374" s="37" t="s"/>
      <c r="E374" s="37" t="s">
        <v>42</v>
      </c>
      <c r="F374" s="37" t="s">
        <v>42</v>
      </c>
      <c r="G374" s="37" t="s">
        <v>42</v>
      </c>
      <c r="H374" s="37" t="s">
        <v>42</v>
      </c>
      <c r="I374" s="38" t="s">
        <v>1237</v>
      </c>
      <c r="J374" s="38" t="s">
        <v>1238</v>
      </c>
      <c r="K374" s="37" t="s">
        <v>174</v>
      </c>
      <c r="L374" s="37">
        <v>2</v>
      </c>
      <c r="M374" s="37" t="s"/>
      <c r="N374" s="37" t="s">
        <v>184</v>
      </c>
      <c r="O374" s="37" t="s"/>
      <c r="P374" s="37" t="s"/>
      <c r="Q374" s="37" t="s"/>
      <c r="R374" s="37" t="s"/>
      <c r="S374" s="37" t="s">
        <v>176</v>
      </c>
      <c r="T374" s="37" t="s">
        <v>177</v>
      </c>
      <c r="U374" s="40" t="s">
        <v>18</v>
      </c>
      <c r="V374" s="40" t="s"/>
      <c r="W374" s="49" t="s">
        <v>1239</v>
      </c>
      <c r="X374" s="49" t="s">
        <v>1239</v>
      </c>
      <c r="Y374" s="49" t="s">
        <v>1239</v>
      </c>
      <c r="Z374" s="38" t="s"/>
      <c r="AA374" s="49" t="s">
        <v>1239</v>
      </c>
      <c r="AB374" s="37" t="s"/>
      <c r="AC374" s="37" t="s"/>
    </row>
    <row r="375" spans="1:29" ht="15" customHeight="true">
      <c r="A375" s="37" t="s">
        <v>170</v>
      </c>
      <c r="B375" s="37" t="s"/>
      <c r="C375" s="37" t="s">
        <v>830</v>
      </c>
      <c r="D375" s="37" t="s"/>
      <c r="E375" s="37" t="s">
        <v>42</v>
      </c>
      <c r="F375" s="37" t="s">
        <v>42</v>
      </c>
      <c r="G375" s="37" t="s">
        <v>42</v>
      </c>
      <c r="H375" s="37" t="s">
        <v>42</v>
      </c>
      <c r="I375" s="38" t="s">
        <v>1240</v>
      </c>
      <c r="J375" s="38" t="s">
        <v>1241</v>
      </c>
      <c r="K375" s="37" t="s">
        <v>174</v>
      </c>
      <c r="L375" s="37">
        <v>2</v>
      </c>
      <c r="M375" s="37" t="s"/>
      <c r="N375" s="37" t="s">
        <v>184</v>
      </c>
      <c r="O375" s="37" t="s"/>
      <c r="P375" s="37" t="s"/>
      <c r="Q375" s="37" t="s"/>
      <c r="R375" s="37" t="s"/>
      <c r="S375" s="37" t="s">
        <v>176</v>
      </c>
      <c r="T375" s="37" t="s">
        <v>177</v>
      </c>
      <c r="U375" s="40" t="s">
        <v>18</v>
      </c>
      <c r="V375" s="40" t="s"/>
      <c r="W375" s="49" t="s">
        <v>1242</v>
      </c>
      <c r="X375" s="49" t="s">
        <v>1242</v>
      </c>
      <c r="Y375" s="49" t="s">
        <v>1242</v>
      </c>
      <c r="Z375" s="38" t="s"/>
      <c r="AA375" s="49" t="s">
        <v>1242</v>
      </c>
      <c r="AB375" s="37" t="s"/>
      <c r="AC375" s="37" t="s"/>
    </row>
    <row r="376" spans="1:29" ht="15" customHeight="true">
      <c r="A376" s="37" t="s">
        <v>170</v>
      </c>
      <c r="B376" s="37" t="s"/>
      <c r="C376" s="37" t="s">
        <v>830</v>
      </c>
      <c r="D376" s="37" t="s"/>
      <c r="E376" s="37" t="s">
        <v>42</v>
      </c>
      <c r="F376" s="37" t="s">
        <v>42</v>
      </c>
      <c r="G376" s="37" t="s">
        <v>42</v>
      </c>
      <c r="H376" s="37" t="s">
        <v>42</v>
      </c>
      <c r="I376" s="38" t="s">
        <v>1243</v>
      </c>
      <c r="J376" s="38" t="s">
        <v>1244</v>
      </c>
      <c r="K376" s="37" t="s">
        <v>174</v>
      </c>
      <c r="L376" s="37">
        <v>2</v>
      </c>
      <c r="M376" s="37" t="s"/>
      <c r="N376" s="37" t="s">
        <v>184</v>
      </c>
      <c r="O376" s="37" t="s"/>
      <c r="P376" s="37" t="s"/>
      <c r="Q376" s="37" t="s"/>
      <c r="R376" s="37" t="s"/>
      <c r="S376" s="37" t="s">
        <v>176</v>
      </c>
      <c r="T376" s="37" t="s">
        <v>177</v>
      </c>
      <c r="U376" s="40" t="s">
        <v>18</v>
      </c>
      <c r="V376" s="40" t="s"/>
      <c r="W376" s="49" t="s">
        <v>1245</v>
      </c>
      <c r="X376" s="49" t="s">
        <v>1245</v>
      </c>
      <c r="Y376" s="49" t="s">
        <v>1245</v>
      </c>
      <c r="Z376" s="38" t="s"/>
      <c r="AA376" s="49" t="s">
        <v>1245</v>
      </c>
      <c r="AB376" s="37" t="s"/>
      <c r="AC376" s="37" t="s"/>
    </row>
    <row r="377" spans="1:29" ht="15" customHeight="true">
      <c r="A377" s="37" t="s">
        <v>170</v>
      </c>
      <c r="B377" s="37" t="s"/>
      <c r="C377" s="37" t="s">
        <v>830</v>
      </c>
      <c r="D377" s="37" t="s"/>
      <c r="E377" s="37" t="s">
        <v>42</v>
      </c>
      <c r="F377" s="37" t="s">
        <v>42</v>
      </c>
      <c r="G377" s="37" t="s">
        <v>42</v>
      </c>
      <c r="H377" s="37" t="s">
        <v>42</v>
      </c>
      <c r="I377" s="38" t="s">
        <v>1246</v>
      </c>
      <c r="J377" s="38" t="s">
        <v>1247</v>
      </c>
      <c r="K377" s="37" t="s">
        <v>174</v>
      </c>
      <c r="L377" s="37">
        <v>2</v>
      </c>
      <c r="M377" s="37" t="s"/>
      <c r="N377" s="37" t="s">
        <v>184</v>
      </c>
      <c r="O377" s="37" t="s"/>
      <c r="P377" s="37" t="s"/>
      <c r="Q377" s="37" t="s"/>
      <c r="R377" s="37" t="s"/>
      <c r="S377" s="37" t="s">
        <v>176</v>
      </c>
      <c r="T377" s="37" t="s">
        <v>177</v>
      </c>
      <c r="U377" s="40" t="s">
        <v>18</v>
      </c>
      <c r="V377" s="40" t="s"/>
      <c r="W377" s="49" t="s">
        <v>1248</v>
      </c>
      <c r="X377" s="49" t="s">
        <v>1248</v>
      </c>
      <c r="Y377" s="49" t="s">
        <v>1248</v>
      </c>
      <c r="Z377" s="38" t="s"/>
      <c r="AA377" s="49" t="s">
        <v>1248</v>
      </c>
      <c r="AB377" s="37" t="s"/>
      <c r="AC377" s="37" t="s"/>
    </row>
    <row r="378" spans="1:29" ht="15" customHeight="true">
      <c r="A378" s="37" t="s">
        <v>170</v>
      </c>
      <c r="B378" s="37" t="s"/>
      <c r="C378" s="37" t="s">
        <v>830</v>
      </c>
      <c r="D378" s="37" t="s"/>
      <c r="E378" s="37" t="s">
        <v>42</v>
      </c>
      <c r="F378" s="37" t="s">
        <v>42</v>
      </c>
      <c r="G378" s="37" t="s">
        <v>42</v>
      </c>
      <c r="H378" s="37" t="s">
        <v>42</v>
      </c>
      <c r="I378" s="38" t="s">
        <v>1249</v>
      </c>
      <c r="J378" s="38" t="s">
        <v>1250</v>
      </c>
      <c r="K378" s="37" t="s">
        <v>174</v>
      </c>
      <c r="L378" s="37">
        <v>2</v>
      </c>
      <c r="M378" s="37" t="s"/>
      <c r="N378" s="37" t="s">
        <v>184</v>
      </c>
      <c r="O378" s="37" t="s"/>
      <c r="P378" s="37" t="s"/>
      <c r="Q378" s="37" t="s"/>
      <c r="R378" s="37" t="s"/>
      <c r="S378" s="37" t="s">
        <v>176</v>
      </c>
      <c r="T378" s="37" t="s">
        <v>177</v>
      </c>
      <c r="U378" s="40" t="s">
        <v>18</v>
      </c>
      <c r="V378" s="40" t="s"/>
      <c r="W378" s="49" t="s">
        <v>1251</v>
      </c>
      <c r="X378" s="49" t="s">
        <v>1251</v>
      </c>
      <c r="Y378" s="49" t="s">
        <v>1251</v>
      </c>
      <c r="Z378" s="38" t="s"/>
      <c r="AA378" s="49" t="s">
        <v>1251</v>
      </c>
      <c r="AB378" s="37" t="s"/>
      <c r="AC378" s="37" t="s"/>
    </row>
    <row r="379" spans="1:29" ht="15" customHeight="true">
      <c r="A379" s="37" t="s">
        <v>170</v>
      </c>
      <c r="B379" s="37" t="s"/>
      <c r="C379" s="37" t="s">
        <v>830</v>
      </c>
      <c r="D379" s="37" t="s"/>
      <c r="E379" s="37" t="s">
        <v>42</v>
      </c>
      <c r="F379" s="37" t="s">
        <v>42</v>
      </c>
      <c r="G379" s="37" t="s">
        <v>42</v>
      </c>
      <c r="H379" s="37" t="s">
        <v>42</v>
      </c>
      <c r="I379" s="38" t="s">
        <v>1252</v>
      </c>
      <c r="J379" s="38" t="s">
        <v>1253</v>
      </c>
      <c r="K379" s="37" t="s">
        <v>174</v>
      </c>
      <c r="L379" s="37">
        <v>2</v>
      </c>
      <c r="M379" s="37" t="s"/>
      <c r="N379" s="37" t="s">
        <v>184</v>
      </c>
      <c r="O379" s="37" t="s"/>
      <c r="P379" s="37" t="s"/>
      <c r="Q379" s="37" t="s"/>
      <c r="R379" s="37" t="s"/>
      <c r="S379" s="37" t="s">
        <v>176</v>
      </c>
      <c r="T379" s="37" t="s">
        <v>177</v>
      </c>
      <c r="U379" s="40" t="s">
        <v>18</v>
      </c>
      <c r="V379" s="40" t="s"/>
      <c r="W379" s="49" t="s">
        <v>1254</v>
      </c>
      <c r="X379" s="49" t="s">
        <v>1254</v>
      </c>
      <c r="Y379" s="49" t="s">
        <v>1254</v>
      </c>
      <c r="Z379" s="38" t="s"/>
      <c r="AA379" s="49" t="s">
        <v>1254</v>
      </c>
      <c r="AB379" s="37" t="s"/>
      <c r="AC379" s="37" t="s"/>
    </row>
    <row r="380" spans="1:29" ht="15" customHeight="true">
      <c r="A380" s="37" t="s">
        <v>170</v>
      </c>
      <c r="B380" s="37" t="s"/>
      <c r="C380" s="37" t="s">
        <v>830</v>
      </c>
      <c r="D380" s="37" t="s"/>
      <c r="E380" s="37" t="s">
        <v>42</v>
      </c>
      <c r="F380" s="37" t="s">
        <v>42</v>
      </c>
      <c r="G380" s="37" t="s">
        <v>42</v>
      </c>
      <c r="H380" s="37" t="s">
        <v>42</v>
      </c>
      <c r="I380" s="38" t="s">
        <v>1255</v>
      </c>
      <c r="J380" s="38" t="s">
        <v>1256</v>
      </c>
      <c r="K380" s="37" t="s">
        <v>174</v>
      </c>
      <c r="L380" s="37">
        <v>2</v>
      </c>
      <c r="M380" s="37" t="s"/>
      <c r="N380" s="37" t="s">
        <v>184</v>
      </c>
      <c r="O380" s="37" t="s"/>
      <c r="P380" s="37" t="s"/>
      <c r="Q380" s="37" t="s"/>
      <c r="R380" s="37" t="s"/>
      <c r="S380" s="37" t="s">
        <v>176</v>
      </c>
      <c r="T380" s="37" t="s">
        <v>177</v>
      </c>
      <c r="U380" s="40" t="s">
        <v>18</v>
      </c>
      <c r="V380" s="40" t="s"/>
      <c r="W380" s="49" t="s">
        <v>1257</v>
      </c>
      <c r="X380" s="49" t="s">
        <v>1257</v>
      </c>
      <c r="Y380" s="49" t="s">
        <v>1257</v>
      </c>
      <c r="Z380" s="38" t="s"/>
      <c r="AA380" s="49" t="s">
        <v>1257</v>
      </c>
      <c r="AB380" s="37" t="s"/>
      <c r="AC380" s="37" t="s"/>
    </row>
    <row r="381" spans="1:29" ht="15" customHeight="true">
      <c r="A381" s="37" t="s">
        <v>170</v>
      </c>
      <c r="B381" s="37" t="s"/>
      <c r="C381" s="37" t="s">
        <v>830</v>
      </c>
      <c r="D381" s="37" t="s"/>
      <c r="E381" s="37" t="s">
        <v>42</v>
      </c>
      <c r="F381" s="37" t="s">
        <v>42</v>
      </c>
      <c r="G381" s="37" t="s">
        <v>42</v>
      </c>
      <c r="H381" s="37" t="s">
        <v>42</v>
      </c>
      <c r="I381" s="38" t="s">
        <v>1258</v>
      </c>
      <c r="J381" s="38" t="s">
        <v>1259</v>
      </c>
      <c r="K381" s="37" t="s">
        <v>174</v>
      </c>
      <c r="L381" s="37">
        <v>2</v>
      </c>
      <c r="M381" s="37" t="s"/>
      <c r="N381" s="37" t="s">
        <v>184</v>
      </c>
      <c r="O381" s="37" t="s"/>
      <c r="P381" s="37" t="s"/>
      <c r="Q381" s="37" t="s"/>
      <c r="R381" s="37" t="s"/>
      <c r="S381" s="37" t="s">
        <v>176</v>
      </c>
      <c r="T381" s="37" t="s">
        <v>177</v>
      </c>
      <c r="U381" s="40" t="s">
        <v>18</v>
      </c>
      <c r="V381" s="40" t="s"/>
      <c r="W381" s="49" t="s">
        <v>1260</v>
      </c>
      <c r="X381" s="49" t="s">
        <v>1260</v>
      </c>
      <c r="Y381" s="49" t="s">
        <v>1260</v>
      </c>
      <c r="Z381" s="38" t="s"/>
      <c r="AA381" s="49" t="s">
        <v>1260</v>
      </c>
      <c r="AB381" s="37" t="s"/>
      <c r="AC381" s="37" t="s"/>
    </row>
    <row r="382" spans="1:29" ht="15" customHeight="true">
      <c r="A382" s="37" t="s">
        <v>170</v>
      </c>
      <c r="B382" s="37" t="s"/>
      <c r="C382" s="37" t="s">
        <v>830</v>
      </c>
      <c r="D382" s="37" t="s"/>
      <c r="E382" s="37" t="s">
        <v>42</v>
      </c>
      <c r="F382" s="37" t="s">
        <v>42</v>
      </c>
      <c r="G382" s="37" t="s">
        <v>42</v>
      </c>
      <c r="H382" s="37" t="s">
        <v>42</v>
      </c>
      <c r="I382" s="38" t="s">
        <v>1261</v>
      </c>
      <c r="J382" s="38" t="s">
        <v>1262</v>
      </c>
      <c r="K382" s="37" t="s">
        <v>174</v>
      </c>
      <c r="L382" s="37">
        <v>2</v>
      </c>
      <c r="M382" s="37" t="s"/>
      <c r="N382" s="37" t="s">
        <v>184</v>
      </c>
      <c r="O382" s="37" t="s"/>
      <c r="P382" s="37" t="s"/>
      <c r="Q382" s="37" t="s"/>
      <c r="R382" s="37" t="s"/>
      <c r="S382" s="37" t="s">
        <v>176</v>
      </c>
      <c r="T382" s="37" t="s">
        <v>177</v>
      </c>
      <c r="U382" s="40" t="s">
        <v>18</v>
      </c>
      <c r="V382" s="40" t="s"/>
      <c r="W382" s="49" t="s">
        <v>1263</v>
      </c>
      <c r="X382" s="49" t="s">
        <v>1263</v>
      </c>
      <c r="Y382" s="49" t="s">
        <v>1263</v>
      </c>
      <c r="Z382" s="38" t="s"/>
      <c r="AA382" s="49" t="s">
        <v>1263</v>
      </c>
      <c r="AB382" s="37" t="s"/>
      <c r="AC382" s="37" t="s"/>
    </row>
    <row r="383" spans="1:29" ht="15" customHeight="true">
      <c r="A383" s="37" t="s">
        <v>170</v>
      </c>
      <c r="B383" s="37" t="s"/>
      <c r="C383" s="37" t="s">
        <v>830</v>
      </c>
      <c r="D383" s="37" t="s"/>
      <c r="E383" s="37" t="s">
        <v>42</v>
      </c>
      <c r="F383" s="37" t="s">
        <v>42</v>
      </c>
      <c r="G383" s="37" t="s">
        <v>42</v>
      </c>
      <c r="H383" s="37" t="s">
        <v>42</v>
      </c>
      <c r="I383" s="38" t="s">
        <v>1264</v>
      </c>
      <c r="J383" s="38" t="s">
        <v>1265</v>
      </c>
      <c r="K383" s="37" t="s">
        <v>174</v>
      </c>
      <c r="L383" s="37">
        <v>2</v>
      </c>
      <c r="M383" s="37" t="s"/>
      <c r="N383" s="37" t="s">
        <v>184</v>
      </c>
      <c r="O383" s="37" t="s"/>
      <c r="P383" s="37" t="s"/>
      <c r="Q383" s="37" t="s"/>
      <c r="R383" s="37" t="s"/>
      <c r="S383" s="37" t="s">
        <v>176</v>
      </c>
      <c r="T383" s="37" t="s">
        <v>177</v>
      </c>
      <c r="U383" s="40" t="s">
        <v>18</v>
      </c>
      <c r="V383" s="40" t="s"/>
      <c r="W383" s="49" t="s">
        <v>1266</v>
      </c>
      <c r="X383" s="49" t="s">
        <v>1266</v>
      </c>
      <c r="Y383" s="49" t="s">
        <v>1266</v>
      </c>
      <c r="Z383" s="38" t="s"/>
      <c r="AA383" s="49" t="s">
        <v>1266</v>
      </c>
      <c r="AB383" s="37" t="s"/>
      <c r="AC383" s="37" t="s"/>
    </row>
    <row r="384" spans="1:29" ht="15" customHeight="true">
      <c r="A384" s="37" t="s">
        <v>170</v>
      </c>
      <c r="B384" s="37" t="s"/>
      <c r="C384" s="37" t="s">
        <v>830</v>
      </c>
      <c r="D384" s="37" t="s"/>
      <c r="E384" s="37" t="s">
        <v>42</v>
      </c>
      <c r="F384" s="37" t="s">
        <v>42</v>
      </c>
      <c r="G384" s="37" t="s">
        <v>42</v>
      </c>
      <c r="H384" s="37" t="s">
        <v>42</v>
      </c>
      <c r="I384" s="38" t="s">
        <v>1267</v>
      </c>
      <c r="J384" s="38" t="s">
        <v>1268</v>
      </c>
      <c r="K384" s="37" t="s">
        <v>174</v>
      </c>
      <c r="L384" s="37">
        <v>2</v>
      </c>
      <c r="M384" s="37" t="s"/>
      <c r="N384" s="37" t="s">
        <v>184</v>
      </c>
      <c r="O384" s="37" t="s"/>
      <c r="P384" s="37" t="s"/>
      <c r="Q384" s="37" t="s"/>
      <c r="R384" s="37" t="s"/>
      <c r="S384" s="37" t="s">
        <v>176</v>
      </c>
      <c r="T384" s="37" t="s">
        <v>177</v>
      </c>
      <c r="U384" s="40" t="s">
        <v>18</v>
      </c>
      <c r="V384" s="40" t="s"/>
      <c r="W384" s="49" t="s">
        <v>1269</v>
      </c>
      <c r="X384" s="49" t="s">
        <v>1269</v>
      </c>
      <c r="Y384" s="49" t="s">
        <v>1269</v>
      </c>
      <c r="Z384" s="38" t="s"/>
      <c r="AA384" s="49" t="s">
        <v>1269</v>
      </c>
      <c r="AB384" s="37" t="s"/>
      <c r="AC384" s="37" t="s"/>
    </row>
    <row r="385" spans="1:29" ht="15" customHeight="true">
      <c r="A385" s="37" t="s">
        <v>170</v>
      </c>
      <c r="B385" s="37" t="s"/>
      <c r="C385" s="37" t="s">
        <v>830</v>
      </c>
      <c r="D385" s="37" t="s"/>
      <c r="E385" s="37" t="s">
        <v>42</v>
      </c>
      <c r="F385" s="37" t="s">
        <v>42</v>
      </c>
      <c r="G385" s="37" t="s">
        <v>42</v>
      </c>
      <c r="H385" s="37" t="s">
        <v>42</v>
      </c>
      <c r="I385" s="38" t="s">
        <v>1270</v>
      </c>
      <c r="J385" s="38" t="s">
        <v>1271</v>
      </c>
      <c r="K385" s="37" t="s">
        <v>174</v>
      </c>
      <c r="L385" s="37">
        <v>2</v>
      </c>
      <c r="M385" s="37" t="s"/>
      <c r="N385" s="37" t="s">
        <v>184</v>
      </c>
      <c r="O385" s="37" t="s"/>
      <c r="P385" s="37" t="s"/>
      <c r="Q385" s="37" t="s"/>
      <c r="R385" s="37" t="s"/>
      <c r="S385" s="37" t="s">
        <v>176</v>
      </c>
      <c r="T385" s="37" t="s">
        <v>177</v>
      </c>
      <c r="U385" s="40" t="s">
        <v>18</v>
      </c>
      <c r="V385" s="40" t="s"/>
      <c r="W385" s="49" t="s">
        <v>1272</v>
      </c>
      <c r="X385" s="49" t="s">
        <v>1272</v>
      </c>
      <c r="Y385" s="49" t="s">
        <v>1272</v>
      </c>
      <c r="Z385" s="38" t="s"/>
      <c r="AA385" s="49" t="s">
        <v>1272</v>
      </c>
      <c r="AB385" s="37" t="s"/>
      <c r="AC385" s="37" t="s"/>
    </row>
    <row r="386" spans="1:29" ht="15" customHeight="true">
      <c r="A386" s="37" t="s">
        <v>170</v>
      </c>
      <c r="B386" s="37" t="s"/>
      <c r="C386" s="37" t="s">
        <v>830</v>
      </c>
      <c r="D386" s="37" t="s"/>
      <c r="E386" s="37" t="s">
        <v>42</v>
      </c>
      <c r="F386" s="37" t="s">
        <v>42</v>
      </c>
      <c r="G386" s="37" t="s">
        <v>42</v>
      </c>
      <c r="H386" s="37" t="s">
        <v>42</v>
      </c>
      <c r="I386" s="38" t="s">
        <v>1273</v>
      </c>
      <c r="J386" s="38" t="s">
        <v>1274</v>
      </c>
      <c r="K386" s="37" t="s">
        <v>174</v>
      </c>
      <c r="L386" s="37">
        <v>2</v>
      </c>
      <c r="M386" s="37" t="s"/>
      <c r="N386" s="37" t="s">
        <v>184</v>
      </c>
      <c r="O386" s="37" t="s"/>
      <c r="P386" s="37" t="s"/>
      <c r="Q386" s="37" t="s"/>
      <c r="R386" s="37" t="s"/>
      <c r="S386" s="37" t="s">
        <v>176</v>
      </c>
      <c r="T386" s="37" t="s">
        <v>177</v>
      </c>
      <c r="U386" s="40" t="s">
        <v>18</v>
      </c>
      <c r="V386" s="40" t="s"/>
      <c r="W386" s="49" t="s">
        <v>1275</v>
      </c>
      <c r="X386" s="49" t="s">
        <v>1275</v>
      </c>
      <c r="Y386" s="49" t="s">
        <v>1275</v>
      </c>
      <c r="Z386" s="38" t="s"/>
      <c r="AA386" s="49" t="s">
        <v>1275</v>
      </c>
      <c r="AB386" s="37" t="s"/>
      <c r="AC386" s="37" t="s"/>
    </row>
    <row r="387" spans="1:29" ht="15" customHeight="true">
      <c r="A387" s="37" t="s">
        <v>170</v>
      </c>
      <c r="B387" s="37" t="s"/>
      <c r="C387" s="37" t="s">
        <v>830</v>
      </c>
      <c r="D387" s="37" t="s"/>
      <c r="E387" s="37" t="s">
        <v>42</v>
      </c>
      <c r="F387" s="37" t="s">
        <v>42</v>
      </c>
      <c r="G387" s="37" t="s">
        <v>42</v>
      </c>
      <c r="H387" s="37" t="s">
        <v>42</v>
      </c>
      <c r="I387" s="38" t="s">
        <v>1276</v>
      </c>
      <c r="J387" s="38" t="s">
        <v>1277</v>
      </c>
      <c r="K387" s="37" t="s">
        <v>174</v>
      </c>
      <c r="L387" s="37">
        <v>2</v>
      </c>
      <c r="M387" s="37" t="s"/>
      <c r="N387" s="37" t="s">
        <v>184</v>
      </c>
      <c r="O387" s="37" t="s"/>
      <c r="P387" s="37" t="s"/>
      <c r="Q387" s="37" t="s"/>
      <c r="R387" s="37" t="s"/>
      <c r="S387" s="37" t="s">
        <v>176</v>
      </c>
      <c r="T387" s="37" t="s">
        <v>177</v>
      </c>
      <c r="U387" s="40" t="s">
        <v>18</v>
      </c>
      <c r="V387" s="40" t="s"/>
      <c r="W387" s="49" t="s">
        <v>1278</v>
      </c>
      <c r="X387" s="49" t="s">
        <v>1278</v>
      </c>
      <c r="Y387" s="49" t="s">
        <v>1278</v>
      </c>
      <c r="Z387" s="38" t="s"/>
      <c r="AA387" s="49" t="s">
        <v>1278</v>
      </c>
      <c r="AB387" s="37" t="s"/>
      <c r="AC387" s="37" t="s"/>
    </row>
    <row r="388" spans="1:29" ht="15" customHeight="true">
      <c r="A388" s="37" t="s">
        <v>170</v>
      </c>
      <c r="B388" s="37" t="s"/>
      <c r="C388" s="37" t="s">
        <v>830</v>
      </c>
      <c r="D388" s="37" t="s"/>
      <c r="E388" s="37" t="s">
        <v>42</v>
      </c>
      <c r="F388" s="37" t="s">
        <v>42</v>
      </c>
      <c r="G388" s="37" t="s">
        <v>42</v>
      </c>
      <c r="H388" s="37" t="s">
        <v>42</v>
      </c>
      <c r="I388" s="38" t="s">
        <v>1279</v>
      </c>
      <c r="J388" s="38" t="s">
        <v>1280</v>
      </c>
      <c r="K388" s="37" t="s">
        <v>174</v>
      </c>
      <c r="L388" s="37">
        <v>2</v>
      </c>
      <c r="M388" s="37" t="s"/>
      <c r="N388" s="37" t="s">
        <v>184</v>
      </c>
      <c r="O388" s="37" t="s"/>
      <c r="P388" s="37" t="s"/>
      <c r="Q388" s="37" t="s"/>
      <c r="R388" s="37" t="s"/>
      <c r="S388" s="37" t="s">
        <v>176</v>
      </c>
      <c r="T388" s="37" t="s">
        <v>177</v>
      </c>
      <c r="U388" s="40" t="s">
        <v>18</v>
      </c>
      <c r="V388" s="40" t="s"/>
      <c r="W388" s="49" t="s">
        <v>1281</v>
      </c>
      <c r="X388" s="49" t="s">
        <v>1281</v>
      </c>
      <c r="Y388" s="49" t="s">
        <v>1281</v>
      </c>
      <c r="Z388" s="38" t="s"/>
      <c r="AA388" s="49" t="s">
        <v>1281</v>
      </c>
      <c r="AB388" s="37" t="s"/>
      <c r="AC388" s="37" t="s"/>
    </row>
    <row r="389" spans="1:29" ht="15" customHeight="true">
      <c r="A389" s="37" t="s">
        <v>170</v>
      </c>
      <c r="B389" s="37" t="s"/>
      <c r="C389" s="37" t="s">
        <v>830</v>
      </c>
      <c r="D389" s="37" t="s"/>
      <c r="E389" s="37" t="s">
        <v>42</v>
      </c>
      <c r="F389" s="37" t="s">
        <v>42</v>
      </c>
      <c r="G389" s="37" t="s">
        <v>42</v>
      </c>
      <c r="H389" s="37" t="s">
        <v>42</v>
      </c>
      <c r="I389" s="38" t="s">
        <v>1282</v>
      </c>
      <c r="J389" s="38" t="s">
        <v>1283</v>
      </c>
      <c r="K389" s="37" t="s">
        <v>174</v>
      </c>
      <c r="L389" s="37">
        <v>2</v>
      </c>
      <c r="M389" s="37" t="s"/>
      <c r="N389" s="37" t="s">
        <v>184</v>
      </c>
      <c r="O389" s="37" t="s"/>
      <c r="P389" s="37" t="s"/>
      <c r="Q389" s="37" t="s"/>
      <c r="R389" s="37" t="s"/>
      <c r="S389" s="37" t="s">
        <v>176</v>
      </c>
      <c r="T389" s="37" t="s">
        <v>177</v>
      </c>
      <c r="U389" s="40" t="s">
        <v>18</v>
      </c>
      <c r="V389" s="40" t="s"/>
      <c r="W389" s="49" t="s">
        <v>1284</v>
      </c>
      <c r="X389" s="49" t="s">
        <v>1284</v>
      </c>
      <c r="Y389" s="49" t="s">
        <v>1284</v>
      </c>
      <c r="Z389" s="38" t="s"/>
      <c r="AA389" s="49" t="s">
        <v>1284</v>
      </c>
      <c r="AB389" s="37" t="s"/>
      <c r="AC389" s="37" t="s"/>
    </row>
    <row r="390" spans="1:29" ht="15" customHeight="true">
      <c r="A390" s="37" t="s">
        <v>170</v>
      </c>
      <c r="B390" s="37" t="s"/>
      <c r="C390" s="37" t="s">
        <v>830</v>
      </c>
      <c r="D390" s="37" t="s"/>
      <c r="E390" s="37" t="s">
        <v>42</v>
      </c>
      <c r="F390" s="37" t="s">
        <v>42</v>
      </c>
      <c r="G390" s="37" t="s">
        <v>42</v>
      </c>
      <c r="H390" s="37" t="s">
        <v>42</v>
      </c>
      <c r="I390" s="38" t="s">
        <v>1285</v>
      </c>
      <c r="J390" s="38" t="s">
        <v>1286</v>
      </c>
      <c r="K390" s="37" t="s">
        <v>174</v>
      </c>
      <c r="L390" s="37">
        <v>2</v>
      </c>
      <c r="M390" s="37" t="s"/>
      <c r="N390" s="37" t="s">
        <v>184</v>
      </c>
      <c r="O390" s="37" t="s"/>
      <c r="P390" s="37" t="s"/>
      <c r="Q390" s="37" t="s"/>
      <c r="R390" s="37" t="s"/>
      <c r="S390" s="37" t="s">
        <v>176</v>
      </c>
      <c r="T390" s="37" t="s">
        <v>177</v>
      </c>
      <c r="U390" s="40" t="s">
        <v>18</v>
      </c>
      <c r="V390" s="40" t="s"/>
      <c r="W390" s="49" t="s">
        <v>1287</v>
      </c>
      <c r="X390" s="49" t="s">
        <v>1287</v>
      </c>
      <c r="Y390" s="49" t="s">
        <v>1287</v>
      </c>
      <c r="Z390" s="38" t="s"/>
      <c r="AA390" s="49" t="s">
        <v>1287</v>
      </c>
      <c r="AB390" s="37" t="s"/>
      <c r="AC390" s="37" t="s"/>
    </row>
    <row r="391" spans="1:29" ht="15" customHeight="true">
      <c r="A391" s="37" t="s">
        <v>170</v>
      </c>
      <c r="B391" s="37" t="s"/>
      <c r="C391" s="37" t="s">
        <v>830</v>
      </c>
      <c r="D391" s="37" t="s"/>
      <c r="E391" s="37" t="s">
        <v>42</v>
      </c>
      <c r="F391" s="37" t="s">
        <v>42</v>
      </c>
      <c r="G391" s="37" t="s">
        <v>42</v>
      </c>
      <c r="H391" s="37" t="s">
        <v>42</v>
      </c>
      <c r="I391" s="38" t="s">
        <v>1288</v>
      </c>
      <c r="J391" s="38" t="s">
        <v>1289</v>
      </c>
      <c r="K391" s="37" t="s">
        <v>174</v>
      </c>
      <c r="L391" s="37">
        <v>2</v>
      </c>
      <c r="M391" s="37" t="s"/>
      <c r="N391" s="37" t="s">
        <v>184</v>
      </c>
      <c r="O391" s="37" t="s"/>
      <c r="P391" s="37" t="s"/>
      <c r="Q391" s="37" t="s"/>
      <c r="R391" s="37" t="s"/>
      <c r="S391" s="37" t="s">
        <v>176</v>
      </c>
      <c r="T391" s="37" t="s">
        <v>177</v>
      </c>
      <c r="U391" s="40" t="s">
        <v>18</v>
      </c>
      <c r="V391" s="40" t="s"/>
      <c r="W391" s="49" t="s">
        <v>1290</v>
      </c>
      <c r="X391" s="49" t="s">
        <v>1290</v>
      </c>
      <c r="Y391" s="49" t="s">
        <v>1290</v>
      </c>
      <c r="Z391" s="38" t="s"/>
      <c r="AA391" s="49" t="s">
        <v>1290</v>
      </c>
      <c r="AB391" s="37" t="s"/>
      <c r="AC391" s="37" t="s"/>
    </row>
    <row r="392" spans="1:29" ht="15" customHeight="true">
      <c r="A392" s="37" t="s">
        <v>170</v>
      </c>
      <c r="B392" s="37" t="s"/>
      <c r="C392" s="37" t="s">
        <v>830</v>
      </c>
      <c r="D392" s="37" t="s"/>
      <c r="E392" s="37" t="s">
        <v>42</v>
      </c>
      <c r="F392" s="37" t="s">
        <v>42</v>
      </c>
      <c r="G392" s="37" t="s">
        <v>42</v>
      </c>
      <c r="H392" s="37" t="s">
        <v>42</v>
      </c>
      <c r="I392" s="38" t="s">
        <v>1291</v>
      </c>
      <c r="J392" s="38" t="s">
        <v>1292</v>
      </c>
      <c r="K392" s="37" t="s">
        <v>174</v>
      </c>
      <c r="L392" s="37">
        <v>2</v>
      </c>
      <c r="M392" s="37" t="s"/>
      <c r="N392" s="37" t="s">
        <v>184</v>
      </c>
      <c r="O392" s="37" t="s"/>
      <c r="P392" s="37" t="s"/>
      <c r="Q392" s="37" t="s"/>
      <c r="R392" s="37" t="s"/>
      <c r="S392" s="37" t="s">
        <v>176</v>
      </c>
      <c r="T392" s="37" t="s">
        <v>177</v>
      </c>
      <c r="U392" s="40" t="s">
        <v>18</v>
      </c>
      <c r="V392" s="40" t="s"/>
      <c r="W392" s="49" t="s">
        <v>1293</v>
      </c>
      <c r="X392" s="49" t="s">
        <v>1293</v>
      </c>
      <c r="Y392" s="49" t="s">
        <v>1293</v>
      </c>
      <c r="Z392" s="38" t="s"/>
      <c r="AA392" s="49" t="s">
        <v>1293</v>
      </c>
      <c r="AB392" s="37" t="s"/>
      <c r="AC392" s="37" t="s"/>
    </row>
    <row r="393" spans="1:29" ht="15" customHeight="true">
      <c r="A393" s="37" t="s">
        <v>170</v>
      </c>
      <c r="B393" s="37" t="s"/>
      <c r="C393" s="37" t="s">
        <v>830</v>
      </c>
      <c r="D393" s="37" t="s"/>
      <c r="E393" s="37" t="s">
        <v>42</v>
      </c>
      <c r="F393" s="37" t="s">
        <v>42</v>
      </c>
      <c r="G393" s="37" t="s">
        <v>42</v>
      </c>
      <c r="H393" s="37" t="s">
        <v>42</v>
      </c>
      <c r="I393" s="38" t="s">
        <v>1294</v>
      </c>
      <c r="J393" s="38" t="s">
        <v>1295</v>
      </c>
      <c r="K393" s="37" t="s">
        <v>174</v>
      </c>
      <c r="L393" s="37">
        <v>2</v>
      </c>
      <c r="M393" s="37" t="s"/>
      <c r="N393" s="37" t="s">
        <v>184</v>
      </c>
      <c r="O393" s="37" t="s"/>
      <c r="P393" s="37" t="s"/>
      <c r="Q393" s="37" t="s"/>
      <c r="R393" s="37" t="s"/>
      <c r="S393" s="37" t="s">
        <v>176</v>
      </c>
      <c r="T393" s="37" t="s">
        <v>177</v>
      </c>
      <c r="U393" s="40" t="s">
        <v>18</v>
      </c>
      <c r="V393" s="40" t="s"/>
      <c r="W393" s="49" t="s">
        <v>1296</v>
      </c>
      <c r="X393" s="49" t="s">
        <v>1296</v>
      </c>
      <c r="Y393" s="49" t="s">
        <v>1296</v>
      </c>
      <c r="Z393" s="38" t="s"/>
      <c r="AA393" s="49" t="s">
        <v>1296</v>
      </c>
      <c r="AB393" s="37" t="s"/>
      <c r="AC393" s="37" t="s"/>
    </row>
    <row r="394" spans="1:29" ht="15" customHeight="true">
      <c r="A394" s="37" t="s">
        <v>170</v>
      </c>
      <c r="B394" s="37" t="s"/>
      <c r="C394" s="37" t="s">
        <v>830</v>
      </c>
      <c r="D394" s="37" t="s"/>
      <c r="E394" s="37" t="s">
        <v>42</v>
      </c>
      <c r="F394" s="37" t="s">
        <v>42</v>
      </c>
      <c r="G394" s="37" t="s">
        <v>42</v>
      </c>
      <c r="H394" s="37" t="s">
        <v>42</v>
      </c>
      <c r="I394" s="38" t="s">
        <v>1297</v>
      </c>
      <c r="J394" s="38" t="s">
        <v>1298</v>
      </c>
      <c r="K394" s="37" t="s">
        <v>174</v>
      </c>
      <c r="L394" s="37">
        <v>2</v>
      </c>
      <c r="M394" s="37" t="s"/>
      <c r="N394" s="37" t="s">
        <v>184</v>
      </c>
      <c r="O394" s="37" t="s"/>
      <c r="P394" s="37" t="s"/>
      <c r="Q394" s="37" t="s"/>
      <c r="R394" s="37" t="s"/>
      <c r="S394" s="37" t="s">
        <v>176</v>
      </c>
      <c r="T394" s="37" t="s">
        <v>177</v>
      </c>
      <c r="U394" s="40" t="s">
        <v>18</v>
      </c>
      <c r="V394" s="40" t="s"/>
      <c r="W394" s="49" t="s">
        <v>1299</v>
      </c>
      <c r="X394" s="49" t="s">
        <v>1299</v>
      </c>
      <c r="Y394" s="49" t="s">
        <v>1299</v>
      </c>
      <c r="Z394" s="38" t="s"/>
      <c r="AA394" s="49" t="s">
        <v>1299</v>
      </c>
      <c r="AB394" s="37" t="s"/>
      <c r="AC394" s="37" t="s"/>
    </row>
    <row r="395" spans="1:29" ht="15" customHeight="true">
      <c r="A395" s="37" t="s">
        <v>170</v>
      </c>
      <c r="B395" s="37" t="s"/>
      <c r="C395" s="37" t="s">
        <v>830</v>
      </c>
      <c r="D395" s="37" t="s"/>
      <c r="E395" s="37" t="s">
        <v>42</v>
      </c>
      <c r="F395" s="37" t="s">
        <v>42</v>
      </c>
      <c r="G395" s="37" t="s">
        <v>42</v>
      </c>
      <c r="H395" s="37" t="s">
        <v>42</v>
      </c>
      <c r="I395" s="38" t="s">
        <v>1300</v>
      </c>
      <c r="J395" s="38" t="s">
        <v>1301</v>
      </c>
      <c r="K395" s="37" t="s">
        <v>174</v>
      </c>
      <c r="L395" s="37">
        <v>2</v>
      </c>
      <c r="M395" s="37" t="s"/>
      <c r="N395" s="37" t="s">
        <v>184</v>
      </c>
      <c r="O395" s="37" t="s"/>
      <c r="P395" s="37" t="s"/>
      <c r="Q395" s="37" t="s"/>
      <c r="R395" s="37" t="s"/>
      <c r="S395" s="37" t="s">
        <v>176</v>
      </c>
      <c r="T395" s="37" t="s">
        <v>177</v>
      </c>
      <c r="U395" s="40" t="s">
        <v>18</v>
      </c>
      <c r="V395" s="40" t="s"/>
      <c r="W395" s="49" t="s">
        <v>1302</v>
      </c>
      <c r="X395" s="49" t="s">
        <v>1302</v>
      </c>
      <c r="Y395" s="49" t="s">
        <v>1302</v>
      </c>
      <c r="Z395" s="38" t="s"/>
      <c r="AA395" s="49" t="s">
        <v>1302</v>
      </c>
      <c r="AB395" s="37" t="s"/>
      <c r="AC395" s="37" t="s"/>
    </row>
    <row r="396" spans="1:29" ht="15" customHeight="true">
      <c r="A396" s="37" t="s">
        <v>170</v>
      </c>
      <c r="B396" s="37" t="s"/>
      <c r="C396" s="37" t="s">
        <v>830</v>
      </c>
      <c r="D396" s="37" t="s"/>
      <c r="E396" s="37" t="s">
        <v>42</v>
      </c>
      <c r="F396" s="37" t="s">
        <v>42</v>
      </c>
      <c r="G396" s="37" t="s">
        <v>42</v>
      </c>
      <c r="H396" s="37" t="s">
        <v>42</v>
      </c>
      <c r="I396" s="38" t="s">
        <v>1303</v>
      </c>
      <c r="J396" s="38" t="s">
        <v>1304</v>
      </c>
      <c r="K396" s="37" t="s">
        <v>174</v>
      </c>
      <c r="L396" s="37">
        <v>2</v>
      </c>
      <c r="M396" s="37" t="s"/>
      <c r="N396" s="37" t="s">
        <v>184</v>
      </c>
      <c r="O396" s="37" t="s"/>
      <c r="P396" s="37" t="s"/>
      <c r="Q396" s="37" t="s"/>
      <c r="R396" s="37" t="s"/>
      <c r="S396" s="37" t="s">
        <v>176</v>
      </c>
      <c r="T396" s="37" t="s">
        <v>177</v>
      </c>
      <c r="U396" s="40" t="s">
        <v>18</v>
      </c>
      <c r="V396" s="40" t="s"/>
      <c r="W396" s="49" t="s">
        <v>1305</v>
      </c>
      <c r="X396" s="49" t="s">
        <v>1305</v>
      </c>
      <c r="Y396" s="49" t="s">
        <v>1305</v>
      </c>
      <c r="Z396" s="38" t="s"/>
      <c r="AA396" s="49" t="s">
        <v>1305</v>
      </c>
      <c r="AB396" s="37" t="s"/>
      <c r="AC396" s="37" t="s"/>
    </row>
    <row r="397" spans="1:29" ht="15" customHeight="true">
      <c r="A397" s="37" t="s">
        <v>170</v>
      </c>
      <c r="B397" s="37" t="s"/>
      <c r="C397" s="37" t="s">
        <v>830</v>
      </c>
      <c r="D397" s="37" t="s"/>
      <c r="E397" s="37" t="s">
        <v>42</v>
      </c>
      <c r="F397" s="37" t="s">
        <v>42</v>
      </c>
      <c r="G397" s="37" t="s">
        <v>42</v>
      </c>
      <c r="H397" s="37" t="s">
        <v>42</v>
      </c>
      <c r="I397" s="38" t="s">
        <v>1306</v>
      </c>
      <c r="J397" s="38" t="s">
        <v>1307</v>
      </c>
      <c r="K397" s="37" t="s">
        <v>174</v>
      </c>
      <c r="L397" s="37">
        <v>2</v>
      </c>
      <c r="M397" s="37" t="s"/>
      <c r="N397" s="37" t="s">
        <v>184</v>
      </c>
      <c r="O397" s="37" t="s"/>
      <c r="P397" s="37" t="s"/>
      <c r="Q397" s="37" t="s"/>
      <c r="R397" s="37" t="s"/>
      <c r="S397" s="37" t="s">
        <v>176</v>
      </c>
      <c r="T397" s="37" t="s">
        <v>177</v>
      </c>
      <c r="U397" s="40" t="s">
        <v>18</v>
      </c>
      <c r="V397" s="40" t="s"/>
      <c r="W397" s="49" t="s">
        <v>1308</v>
      </c>
      <c r="X397" s="49" t="s">
        <v>1308</v>
      </c>
      <c r="Y397" s="49" t="s">
        <v>1308</v>
      </c>
      <c r="Z397" s="38" t="s"/>
      <c r="AA397" s="49" t="s">
        <v>1308</v>
      </c>
      <c r="AB397" s="37" t="s"/>
      <c r="AC397" s="37" t="s"/>
    </row>
    <row r="398" spans="1:29" ht="15" customHeight="true">
      <c r="A398" s="37" t="s">
        <v>170</v>
      </c>
      <c r="B398" s="37" t="s"/>
      <c r="C398" s="37" t="s">
        <v>830</v>
      </c>
      <c r="D398" s="37" t="s"/>
      <c r="E398" s="37" t="s">
        <v>42</v>
      </c>
      <c r="F398" s="37" t="s">
        <v>42</v>
      </c>
      <c r="G398" s="37" t="s">
        <v>42</v>
      </c>
      <c r="H398" s="37" t="s">
        <v>42</v>
      </c>
      <c r="I398" s="38" t="s">
        <v>1309</v>
      </c>
      <c r="J398" s="38" t="s">
        <v>1310</v>
      </c>
      <c r="K398" s="37" t="s">
        <v>174</v>
      </c>
      <c r="L398" s="37">
        <v>2</v>
      </c>
      <c r="M398" s="37" t="s"/>
      <c r="N398" s="37" t="s">
        <v>184</v>
      </c>
      <c r="O398" s="37" t="s"/>
      <c r="P398" s="37" t="s"/>
      <c r="Q398" s="37" t="s"/>
      <c r="R398" s="37" t="s"/>
      <c r="S398" s="37" t="s">
        <v>176</v>
      </c>
      <c r="T398" s="37" t="s">
        <v>177</v>
      </c>
      <c r="U398" s="40" t="s">
        <v>18</v>
      </c>
      <c r="V398" s="40" t="s"/>
      <c r="W398" s="49" t="s">
        <v>1311</v>
      </c>
      <c r="X398" s="49" t="s">
        <v>1311</v>
      </c>
      <c r="Y398" s="49" t="s">
        <v>1311</v>
      </c>
      <c r="Z398" s="38" t="s"/>
      <c r="AA398" s="49" t="s">
        <v>1311</v>
      </c>
      <c r="AB398" s="37" t="s"/>
      <c r="AC398" s="37" t="s"/>
    </row>
    <row r="399" spans="1:29" ht="15" customHeight="true">
      <c r="A399" s="37" t="s">
        <v>170</v>
      </c>
      <c r="B399" s="37" t="s"/>
      <c r="C399" s="37" t="s">
        <v>830</v>
      </c>
      <c r="D399" s="37" t="s"/>
      <c r="E399" s="37" t="s">
        <v>42</v>
      </c>
      <c r="F399" s="37" t="s">
        <v>42</v>
      </c>
      <c r="G399" s="37" t="s">
        <v>42</v>
      </c>
      <c r="H399" s="37" t="s">
        <v>42</v>
      </c>
      <c r="I399" s="38" t="s">
        <v>1312</v>
      </c>
      <c r="J399" s="38" t="s">
        <v>1313</v>
      </c>
      <c r="K399" s="37" t="s">
        <v>174</v>
      </c>
      <c r="L399" s="37">
        <v>2</v>
      </c>
      <c r="M399" s="37" t="s"/>
      <c r="N399" s="37" t="s">
        <v>184</v>
      </c>
      <c r="O399" s="37" t="s"/>
      <c r="P399" s="37" t="s"/>
      <c r="Q399" s="37" t="s"/>
      <c r="R399" s="37" t="s"/>
      <c r="S399" s="37" t="s">
        <v>176</v>
      </c>
      <c r="T399" s="37" t="s">
        <v>177</v>
      </c>
      <c r="U399" s="40" t="s">
        <v>18</v>
      </c>
      <c r="V399" s="40" t="s"/>
      <c r="W399" s="49" t="s">
        <v>1314</v>
      </c>
      <c r="X399" s="49" t="s">
        <v>1314</v>
      </c>
      <c r="Y399" s="49" t="s">
        <v>1314</v>
      </c>
      <c r="Z399" s="38" t="s"/>
      <c r="AA399" s="49" t="s">
        <v>1314</v>
      </c>
      <c r="AB399" s="37" t="s"/>
      <c r="AC399" s="37" t="s"/>
    </row>
    <row r="400" spans="1:29" ht="15" customHeight="true">
      <c r="A400" s="37" t="s">
        <v>170</v>
      </c>
      <c r="B400" s="37" t="s"/>
      <c r="C400" s="37" t="s">
        <v>830</v>
      </c>
      <c r="D400" s="37" t="s"/>
      <c r="E400" s="37" t="s">
        <v>42</v>
      </c>
      <c r="F400" s="37" t="s">
        <v>42</v>
      </c>
      <c r="G400" s="37" t="s">
        <v>42</v>
      </c>
      <c r="H400" s="37" t="s">
        <v>42</v>
      </c>
      <c r="I400" s="38" t="s">
        <v>1315</v>
      </c>
      <c r="J400" s="38" t="s">
        <v>1316</v>
      </c>
      <c r="K400" s="37" t="s">
        <v>174</v>
      </c>
      <c r="L400" s="37">
        <v>2</v>
      </c>
      <c r="M400" s="37" t="s"/>
      <c r="N400" s="37" t="s">
        <v>184</v>
      </c>
      <c r="O400" s="37" t="s"/>
      <c r="P400" s="37" t="s"/>
      <c r="Q400" s="37" t="s"/>
      <c r="R400" s="37" t="s"/>
      <c r="S400" s="37" t="s">
        <v>176</v>
      </c>
      <c r="T400" s="37" t="s">
        <v>177</v>
      </c>
      <c r="U400" s="40" t="s">
        <v>18</v>
      </c>
      <c r="V400" s="40" t="s"/>
      <c r="W400" s="49" t="s">
        <v>1317</v>
      </c>
      <c r="X400" s="49" t="s">
        <v>1317</v>
      </c>
      <c r="Y400" s="49" t="s">
        <v>1317</v>
      </c>
      <c r="Z400" s="38" t="s"/>
      <c r="AA400" s="49" t="s">
        <v>1317</v>
      </c>
      <c r="AB400" s="37" t="s"/>
      <c r="AC400" s="37" t="s"/>
    </row>
    <row r="401" spans="1:29" ht="15" customHeight="true">
      <c r="A401" s="37" t="s">
        <v>170</v>
      </c>
      <c r="B401" s="37" t="s"/>
      <c r="C401" s="37" t="s">
        <v>830</v>
      </c>
      <c r="D401" s="37" t="s"/>
      <c r="E401" s="37" t="s">
        <v>42</v>
      </c>
      <c r="F401" s="37" t="s">
        <v>42</v>
      </c>
      <c r="G401" s="37" t="s">
        <v>42</v>
      </c>
      <c r="H401" s="37" t="s">
        <v>42</v>
      </c>
      <c r="I401" s="38" t="s">
        <v>1318</v>
      </c>
      <c r="J401" s="38" t="s">
        <v>1319</v>
      </c>
      <c r="K401" s="37" t="s">
        <v>174</v>
      </c>
      <c r="L401" s="37">
        <v>2</v>
      </c>
      <c r="M401" s="37" t="s"/>
      <c r="N401" s="37" t="s">
        <v>184</v>
      </c>
      <c r="O401" s="37" t="s"/>
      <c r="P401" s="37" t="s"/>
      <c r="Q401" s="37" t="s"/>
      <c r="R401" s="37" t="s"/>
      <c r="S401" s="37" t="s">
        <v>176</v>
      </c>
      <c r="T401" s="37" t="s">
        <v>177</v>
      </c>
      <c r="U401" s="40" t="s">
        <v>18</v>
      </c>
      <c r="V401" s="40" t="s"/>
      <c r="W401" s="49" t="s">
        <v>478</v>
      </c>
      <c r="X401" s="49" t="s">
        <v>478</v>
      </c>
      <c r="Y401" s="49" t="s">
        <v>478</v>
      </c>
      <c r="Z401" s="38" t="s"/>
      <c r="AA401" s="49" t="s">
        <v>478</v>
      </c>
      <c r="AB401" s="37" t="s"/>
      <c r="AC401" s="37" t="s"/>
    </row>
    <row r="402" spans="1:29" ht="15" customHeight="true">
      <c r="A402" s="37" t="s">
        <v>170</v>
      </c>
      <c r="B402" s="37" t="s"/>
      <c r="C402" s="37" t="s">
        <v>830</v>
      </c>
      <c r="D402" s="37" t="s"/>
      <c r="E402" s="37" t="s">
        <v>42</v>
      </c>
      <c r="F402" s="37" t="s">
        <v>42</v>
      </c>
      <c r="G402" s="37" t="s">
        <v>42</v>
      </c>
      <c r="H402" s="37" t="s">
        <v>42</v>
      </c>
      <c r="I402" s="38" t="s">
        <v>1320</v>
      </c>
      <c r="J402" s="38" t="s">
        <v>1321</v>
      </c>
      <c r="K402" s="37" t="s">
        <v>174</v>
      </c>
      <c r="L402" s="37">
        <v>2</v>
      </c>
      <c r="M402" s="37" t="s"/>
      <c r="N402" s="37" t="s">
        <v>184</v>
      </c>
      <c r="O402" s="37" t="s"/>
      <c r="P402" s="37" t="s"/>
      <c r="Q402" s="37" t="s"/>
      <c r="R402" s="37" t="s"/>
      <c r="S402" s="37" t="s">
        <v>176</v>
      </c>
      <c r="T402" s="37" t="s">
        <v>177</v>
      </c>
      <c r="U402" s="40" t="s">
        <v>18</v>
      </c>
      <c r="V402" s="40" t="s"/>
      <c r="W402" s="49" t="s">
        <v>1322</v>
      </c>
      <c r="X402" s="49" t="s">
        <v>1322</v>
      </c>
      <c r="Y402" s="49" t="s">
        <v>1322</v>
      </c>
      <c r="Z402" s="38" t="s"/>
      <c r="AA402" s="49" t="s">
        <v>1322</v>
      </c>
      <c r="AB402" s="37" t="s"/>
      <c r="AC402" s="37" t="s"/>
    </row>
    <row r="403" spans="1:29" ht="15" customHeight="true">
      <c r="A403" s="37" t="s">
        <v>170</v>
      </c>
      <c r="B403" s="37" t="s"/>
      <c r="C403" s="37" t="s">
        <v>830</v>
      </c>
      <c r="D403" s="37" t="s"/>
      <c r="E403" s="37" t="s">
        <v>42</v>
      </c>
      <c r="F403" s="37" t="s">
        <v>42</v>
      </c>
      <c r="G403" s="37" t="s">
        <v>42</v>
      </c>
      <c r="H403" s="37" t="s">
        <v>42</v>
      </c>
      <c r="I403" s="38" t="s">
        <v>1323</v>
      </c>
      <c r="J403" s="38" t="s">
        <v>1324</v>
      </c>
      <c r="K403" s="37" t="s">
        <v>174</v>
      </c>
      <c r="L403" s="37">
        <v>2</v>
      </c>
      <c r="M403" s="37" t="s"/>
      <c r="N403" s="37" t="s">
        <v>184</v>
      </c>
      <c r="O403" s="37" t="s"/>
      <c r="P403" s="37" t="s"/>
      <c r="Q403" s="37" t="s"/>
      <c r="R403" s="37" t="s"/>
      <c r="S403" s="37" t="s">
        <v>176</v>
      </c>
      <c r="T403" s="37" t="s">
        <v>177</v>
      </c>
      <c r="U403" s="40" t="s">
        <v>18</v>
      </c>
      <c r="V403" s="40" t="s"/>
      <c r="W403" s="49" t="s">
        <v>1325</v>
      </c>
      <c r="X403" s="49" t="s">
        <v>1325</v>
      </c>
      <c r="Y403" s="49" t="s">
        <v>1325</v>
      </c>
      <c r="Z403" s="38" t="s"/>
      <c r="AA403" s="49" t="s">
        <v>1325</v>
      </c>
      <c r="AB403" s="37" t="s"/>
      <c r="AC403" s="37" t="s"/>
    </row>
    <row r="404" spans="1:29" ht="15" customHeight="true">
      <c r="A404" s="37" t="s">
        <v>170</v>
      </c>
      <c r="B404" s="37" t="s"/>
      <c r="C404" s="37" t="s">
        <v>830</v>
      </c>
      <c r="D404" s="37" t="s"/>
      <c r="E404" s="37" t="s">
        <v>42</v>
      </c>
      <c r="F404" s="37" t="s">
        <v>42</v>
      </c>
      <c r="G404" s="37" t="s">
        <v>42</v>
      </c>
      <c r="H404" s="37" t="s">
        <v>42</v>
      </c>
      <c r="I404" s="38" t="s">
        <v>1326</v>
      </c>
      <c r="J404" s="38" t="s">
        <v>1327</v>
      </c>
      <c r="K404" s="37" t="s">
        <v>174</v>
      </c>
      <c r="L404" s="37">
        <v>2</v>
      </c>
      <c r="M404" s="37" t="s"/>
      <c r="N404" s="37" t="s">
        <v>184</v>
      </c>
      <c r="O404" s="37" t="s"/>
      <c r="P404" s="37" t="s"/>
      <c r="Q404" s="37" t="s"/>
      <c r="R404" s="37" t="s"/>
      <c r="S404" s="37" t="s">
        <v>176</v>
      </c>
      <c r="T404" s="37" t="s">
        <v>177</v>
      </c>
      <c r="U404" s="40" t="s">
        <v>18</v>
      </c>
      <c r="V404" s="40" t="s"/>
      <c r="W404" s="49" t="s">
        <v>1328</v>
      </c>
      <c r="X404" s="49" t="s">
        <v>1328</v>
      </c>
      <c r="Y404" s="49" t="s">
        <v>1328</v>
      </c>
      <c r="Z404" s="38" t="s"/>
      <c r="AA404" s="49" t="s">
        <v>1328</v>
      </c>
      <c r="AB404" s="37" t="s"/>
      <c r="AC404" s="37" t="s"/>
    </row>
    <row r="405" spans="1:29" ht="15" customHeight="true">
      <c r="A405" s="37" t="s">
        <v>170</v>
      </c>
      <c r="B405" s="37" t="s"/>
      <c r="C405" s="37" t="s">
        <v>830</v>
      </c>
      <c r="D405" s="37" t="s"/>
      <c r="E405" s="37" t="s">
        <v>42</v>
      </c>
      <c r="F405" s="37" t="s">
        <v>42</v>
      </c>
      <c r="G405" s="37" t="s">
        <v>42</v>
      </c>
      <c r="H405" s="37" t="s">
        <v>42</v>
      </c>
      <c r="I405" s="38" t="s">
        <v>1329</v>
      </c>
      <c r="J405" s="38" t="s">
        <v>1330</v>
      </c>
      <c r="K405" s="37" t="s">
        <v>174</v>
      </c>
      <c r="L405" s="37">
        <v>2</v>
      </c>
      <c r="M405" s="37" t="s"/>
      <c r="N405" s="37" t="s">
        <v>184</v>
      </c>
      <c r="O405" s="37" t="s"/>
      <c r="P405" s="37" t="s"/>
      <c r="Q405" s="37" t="s"/>
      <c r="R405" s="37" t="s"/>
      <c r="S405" s="37" t="s">
        <v>176</v>
      </c>
      <c r="T405" s="37" t="s">
        <v>177</v>
      </c>
      <c r="U405" s="40" t="s">
        <v>18</v>
      </c>
      <c r="V405" s="40" t="s"/>
      <c r="W405" s="49" t="s">
        <v>1331</v>
      </c>
      <c r="X405" s="49" t="s">
        <v>1331</v>
      </c>
      <c r="Y405" s="49" t="s">
        <v>1331</v>
      </c>
      <c r="Z405" s="38" t="s"/>
      <c r="AA405" s="49" t="s">
        <v>1331</v>
      </c>
      <c r="AB405" s="37" t="s"/>
      <c r="AC405" s="37" t="s"/>
    </row>
    <row r="406" spans="1:29" ht="15" customHeight="true">
      <c r="A406" s="37" t="s">
        <v>170</v>
      </c>
      <c r="B406" s="37" t="s"/>
      <c r="C406" s="37" t="s">
        <v>830</v>
      </c>
      <c r="D406" s="37" t="s"/>
      <c r="E406" s="37" t="s">
        <v>42</v>
      </c>
      <c r="F406" s="37" t="s">
        <v>42</v>
      </c>
      <c r="G406" s="37" t="s">
        <v>42</v>
      </c>
      <c r="H406" s="37" t="s">
        <v>42</v>
      </c>
      <c r="I406" s="38" t="s">
        <v>1332</v>
      </c>
      <c r="J406" s="38" t="s">
        <v>1333</v>
      </c>
      <c r="K406" s="37" t="s">
        <v>174</v>
      </c>
      <c r="L406" s="37">
        <v>2</v>
      </c>
      <c r="M406" s="37" t="s"/>
      <c r="N406" s="37" t="s">
        <v>184</v>
      </c>
      <c r="O406" s="37" t="s"/>
      <c r="P406" s="37" t="s"/>
      <c r="Q406" s="37" t="s"/>
      <c r="R406" s="37" t="s"/>
      <c r="S406" s="37" t="s">
        <v>176</v>
      </c>
      <c r="T406" s="37" t="s">
        <v>177</v>
      </c>
      <c r="U406" s="40" t="s">
        <v>18</v>
      </c>
      <c r="V406" s="40" t="s"/>
      <c r="W406" s="49" t="s">
        <v>1334</v>
      </c>
      <c r="X406" s="49" t="s">
        <v>1334</v>
      </c>
      <c r="Y406" s="49" t="s">
        <v>1334</v>
      </c>
      <c r="Z406" s="38" t="s"/>
      <c r="AA406" s="49" t="s">
        <v>1334</v>
      </c>
      <c r="AB406" s="37" t="s"/>
      <c r="AC406" s="37" t="s"/>
    </row>
    <row r="407" spans="1:29" ht="15" customHeight="true">
      <c r="A407" s="37" t="s">
        <v>170</v>
      </c>
      <c r="B407" s="37" t="s"/>
      <c r="C407" s="37" t="s">
        <v>830</v>
      </c>
      <c r="D407" s="37" t="s"/>
      <c r="E407" s="37" t="s">
        <v>42</v>
      </c>
      <c r="F407" s="37" t="s">
        <v>42</v>
      </c>
      <c r="G407" s="37" t="s">
        <v>42</v>
      </c>
      <c r="H407" s="37" t="s">
        <v>42</v>
      </c>
      <c r="I407" s="38" t="s">
        <v>1335</v>
      </c>
      <c r="J407" s="38" t="s">
        <v>1336</v>
      </c>
      <c r="K407" s="37" t="s">
        <v>174</v>
      </c>
      <c r="L407" s="37">
        <v>2</v>
      </c>
      <c r="M407" s="37" t="s"/>
      <c r="N407" s="37" t="s">
        <v>184</v>
      </c>
      <c r="O407" s="37" t="s"/>
      <c r="P407" s="37" t="s"/>
      <c r="Q407" s="37" t="s"/>
      <c r="R407" s="37" t="s"/>
      <c r="S407" s="37" t="s">
        <v>176</v>
      </c>
      <c r="T407" s="37" t="s">
        <v>177</v>
      </c>
      <c r="U407" s="40" t="s">
        <v>18</v>
      </c>
      <c r="V407" s="40" t="s"/>
      <c r="W407" s="49" t="s">
        <v>1337</v>
      </c>
      <c r="X407" s="49" t="s">
        <v>1337</v>
      </c>
      <c r="Y407" s="49" t="s">
        <v>1337</v>
      </c>
      <c r="Z407" s="38" t="s"/>
      <c r="AA407" s="49" t="s">
        <v>1337</v>
      </c>
      <c r="AB407" s="37" t="s"/>
      <c r="AC407" s="37" t="s"/>
    </row>
    <row r="408" spans="1:29" ht="15" customHeight="true">
      <c r="A408" s="37" t="s">
        <v>170</v>
      </c>
      <c r="B408" s="37" t="s"/>
      <c r="C408" s="37" t="s">
        <v>830</v>
      </c>
      <c r="D408" s="37" t="s"/>
      <c r="E408" s="37" t="s">
        <v>42</v>
      </c>
      <c r="F408" s="37" t="s">
        <v>42</v>
      </c>
      <c r="G408" s="37" t="s">
        <v>42</v>
      </c>
      <c r="H408" s="37" t="s">
        <v>42</v>
      </c>
      <c r="I408" s="38" t="s">
        <v>1338</v>
      </c>
      <c r="J408" s="38" t="s">
        <v>1339</v>
      </c>
      <c r="K408" s="37" t="s">
        <v>174</v>
      </c>
      <c r="L408" s="37">
        <v>2</v>
      </c>
      <c r="M408" s="37" t="s"/>
      <c r="N408" s="37" t="s">
        <v>184</v>
      </c>
      <c r="O408" s="37" t="s"/>
      <c r="P408" s="37" t="s"/>
      <c r="Q408" s="37" t="s"/>
      <c r="R408" s="37" t="s"/>
      <c r="S408" s="37" t="s">
        <v>176</v>
      </c>
      <c r="T408" s="37" t="s">
        <v>177</v>
      </c>
      <c r="U408" s="40" t="s">
        <v>18</v>
      </c>
      <c r="V408" s="40" t="s"/>
      <c r="W408" s="49" t="s">
        <v>1340</v>
      </c>
      <c r="X408" s="49" t="s">
        <v>1340</v>
      </c>
      <c r="Y408" s="49" t="s">
        <v>1340</v>
      </c>
      <c r="Z408" s="38" t="s"/>
      <c r="AA408" s="49" t="s">
        <v>1340</v>
      </c>
      <c r="AB408" s="37" t="s"/>
      <c r="AC408" s="37" t="s"/>
    </row>
    <row r="409" spans="1:29" ht="15" customHeight="true">
      <c r="A409" s="37" t="s">
        <v>170</v>
      </c>
      <c r="B409" s="37" t="s"/>
      <c r="C409" s="37" t="s">
        <v>830</v>
      </c>
      <c r="D409" s="37" t="s"/>
      <c r="E409" s="37" t="s">
        <v>42</v>
      </c>
      <c r="F409" s="37" t="s">
        <v>42</v>
      </c>
      <c r="G409" s="37" t="s">
        <v>42</v>
      </c>
      <c r="H409" s="37" t="s">
        <v>42</v>
      </c>
      <c r="I409" s="38" t="s">
        <v>1341</v>
      </c>
      <c r="J409" s="38" t="s">
        <v>1342</v>
      </c>
      <c r="K409" s="37" t="s">
        <v>174</v>
      </c>
      <c r="L409" s="37">
        <v>2</v>
      </c>
      <c r="M409" s="37" t="s"/>
      <c r="N409" s="37" t="s">
        <v>184</v>
      </c>
      <c r="O409" s="37" t="s"/>
      <c r="P409" s="37" t="s"/>
      <c r="Q409" s="37" t="s"/>
      <c r="R409" s="37" t="s"/>
      <c r="S409" s="37" t="s">
        <v>176</v>
      </c>
      <c r="T409" s="37" t="s">
        <v>177</v>
      </c>
      <c r="U409" s="40" t="s">
        <v>18</v>
      </c>
      <c r="V409" s="40" t="s"/>
      <c r="W409" s="49" t="s">
        <v>1343</v>
      </c>
      <c r="X409" s="49" t="s">
        <v>1343</v>
      </c>
      <c r="Y409" s="49" t="s">
        <v>1343</v>
      </c>
      <c r="Z409" s="38" t="s"/>
      <c r="AA409" s="49" t="s">
        <v>1343</v>
      </c>
      <c r="AB409" s="37" t="s"/>
      <c r="AC409" s="37" t="s"/>
    </row>
    <row r="410" spans="1:29" ht="15" customHeight="true">
      <c r="A410" s="37" t="s">
        <v>170</v>
      </c>
      <c r="B410" s="37" t="s"/>
      <c r="C410" s="37" t="s">
        <v>830</v>
      </c>
      <c r="D410" s="37" t="s"/>
      <c r="E410" s="37" t="s">
        <v>42</v>
      </c>
      <c r="F410" s="37" t="s">
        <v>42</v>
      </c>
      <c r="G410" s="37" t="s">
        <v>42</v>
      </c>
      <c r="H410" s="37" t="s">
        <v>42</v>
      </c>
      <c r="I410" s="38" t="s">
        <v>1344</v>
      </c>
      <c r="J410" s="38" t="s">
        <v>1345</v>
      </c>
      <c r="K410" s="37" t="s">
        <v>174</v>
      </c>
      <c r="L410" s="37">
        <v>2</v>
      </c>
      <c r="M410" s="37" t="s"/>
      <c r="N410" s="37" t="s">
        <v>184</v>
      </c>
      <c r="O410" s="37" t="s"/>
      <c r="P410" s="37" t="s"/>
      <c r="Q410" s="37" t="s"/>
      <c r="R410" s="37" t="s"/>
      <c r="S410" s="37" t="s">
        <v>176</v>
      </c>
      <c r="T410" s="37" t="s">
        <v>177</v>
      </c>
      <c r="U410" s="40" t="s">
        <v>18</v>
      </c>
      <c r="V410" s="40" t="s"/>
      <c r="W410" s="49" t="s">
        <v>1346</v>
      </c>
      <c r="X410" s="49" t="s">
        <v>1346</v>
      </c>
      <c r="Y410" s="49" t="s">
        <v>1346</v>
      </c>
      <c r="Z410" s="38" t="s"/>
      <c r="AA410" s="49" t="s">
        <v>1346</v>
      </c>
      <c r="AB410" s="37" t="s"/>
      <c r="AC410" s="37" t="s"/>
    </row>
    <row r="411" spans="1:29" ht="15" customHeight="true">
      <c r="A411" s="37" t="s">
        <v>170</v>
      </c>
      <c r="B411" s="37" t="s"/>
      <c r="C411" s="37" t="s">
        <v>830</v>
      </c>
      <c r="D411" s="37" t="s"/>
      <c r="E411" s="37" t="s">
        <v>42</v>
      </c>
      <c r="F411" s="37" t="s">
        <v>42</v>
      </c>
      <c r="G411" s="37" t="s">
        <v>42</v>
      </c>
      <c r="H411" s="37" t="s">
        <v>42</v>
      </c>
      <c r="I411" s="38" t="s">
        <v>1347</v>
      </c>
      <c r="J411" s="38" t="s">
        <v>1348</v>
      </c>
      <c r="K411" s="37" t="s">
        <v>174</v>
      </c>
      <c r="L411" s="37">
        <v>2</v>
      </c>
      <c r="M411" s="37" t="s"/>
      <c r="N411" s="37" t="s">
        <v>184</v>
      </c>
      <c r="O411" s="37" t="s"/>
      <c r="P411" s="37" t="s"/>
      <c r="Q411" s="37" t="s"/>
      <c r="R411" s="37" t="s"/>
      <c r="S411" s="37" t="s">
        <v>176</v>
      </c>
      <c r="T411" s="37" t="s">
        <v>177</v>
      </c>
      <c r="U411" s="40" t="s">
        <v>18</v>
      </c>
      <c r="V411" s="40" t="s"/>
      <c r="W411" s="49" t="s">
        <v>1349</v>
      </c>
      <c r="X411" s="49" t="s">
        <v>1349</v>
      </c>
      <c r="Y411" s="49" t="s">
        <v>1349</v>
      </c>
      <c r="Z411" s="38" t="s"/>
      <c r="AA411" s="49" t="s">
        <v>1349</v>
      </c>
      <c r="AB411" s="37" t="s"/>
      <c r="AC411" s="37" t="s"/>
    </row>
    <row r="412" spans="1:29" ht="15" customHeight="true">
      <c r="A412" s="37" t="s">
        <v>170</v>
      </c>
      <c r="B412" s="37" t="s"/>
      <c r="C412" s="37" t="s">
        <v>830</v>
      </c>
      <c r="D412" s="37" t="s"/>
      <c r="E412" s="37" t="s">
        <v>42</v>
      </c>
      <c r="F412" s="37" t="s">
        <v>42</v>
      </c>
      <c r="G412" s="37" t="s">
        <v>42</v>
      </c>
      <c r="H412" s="37" t="s">
        <v>42</v>
      </c>
      <c r="I412" s="38" t="s">
        <v>1350</v>
      </c>
      <c r="J412" s="38" t="s">
        <v>1351</v>
      </c>
      <c r="K412" s="37" t="s">
        <v>174</v>
      </c>
      <c r="L412" s="37">
        <v>2</v>
      </c>
      <c r="M412" s="37" t="s"/>
      <c r="N412" s="37" t="s">
        <v>184</v>
      </c>
      <c r="O412" s="37" t="s"/>
      <c r="P412" s="37" t="s"/>
      <c r="Q412" s="37" t="s"/>
      <c r="R412" s="37" t="s"/>
      <c r="S412" s="37" t="s">
        <v>176</v>
      </c>
      <c r="T412" s="37" t="s">
        <v>177</v>
      </c>
      <c r="U412" s="40" t="s">
        <v>18</v>
      </c>
      <c r="V412" s="40" t="s"/>
      <c r="W412" s="49" t="s">
        <v>296</v>
      </c>
      <c r="X412" s="49" t="s">
        <v>296</v>
      </c>
      <c r="Y412" s="49" t="s">
        <v>296</v>
      </c>
      <c r="Z412" s="38" t="s"/>
      <c r="AA412" s="49" t="s">
        <v>296</v>
      </c>
      <c r="AB412" s="37" t="s"/>
      <c r="AC412" s="37" t="s"/>
    </row>
    <row r="413" spans="1:29" ht="15" customHeight="true">
      <c r="A413" s="37" t="s">
        <v>170</v>
      </c>
      <c r="B413" s="37" t="s"/>
      <c r="C413" s="37" t="s">
        <v>830</v>
      </c>
      <c r="D413" s="37" t="s"/>
      <c r="E413" s="37" t="s">
        <v>42</v>
      </c>
      <c r="F413" s="37" t="s">
        <v>42</v>
      </c>
      <c r="G413" s="37" t="s">
        <v>42</v>
      </c>
      <c r="H413" s="37" t="s">
        <v>42</v>
      </c>
      <c r="I413" s="38" t="s">
        <v>1352</v>
      </c>
      <c r="J413" s="38" t="s">
        <v>1353</v>
      </c>
      <c r="K413" s="37" t="s">
        <v>174</v>
      </c>
      <c r="L413" s="37">
        <v>2</v>
      </c>
      <c r="M413" s="37" t="s"/>
      <c r="N413" s="37" t="s">
        <v>184</v>
      </c>
      <c r="O413" s="37" t="s"/>
      <c r="P413" s="37" t="s"/>
      <c r="Q413" s="37" t="s"/>
      <c r="R413" s="37" t="s"/>
      <c r="S413" s="37" t="s">
        <v>176</v>
      </c>
      <c r="T413" s="37" t="s">
        <v>177</v>
      </c>
      <c r="U413" s="40" t="s">
        <v>18</v>
      </c>
      <c r="V413" s="40" t="s"/>
      <c r="W413" s="49" t="s">
        <v>1354</v>
      </c>
      <c r="X413" s="49" t="s">
        <v>1354</v>
      </c>
      <c r="Y413" s="49" t="s">
        <v>1354</v>
      </c>
      <c r="Z413" s="38" t="s"/>
      <c r="AA413" s="49" t="s">
        <v>1354</v>
      </c>
      <c r="AB413" s="37" t="s"/>
      <c r="AC413" s="37" t="s"/>
    </row>
    <row r="414" spans="1:29" ht="15" customHeight="true">
      <c r="A414" s="37" t="s">
        <v>170</v>
      </c>
      <c r="B414" s="37" t="s"/>
      <c r="C414" s="37" t="s">
        <v>830</v>
      </c>
      <c r="D414" s="37" t="s"/>
      <c r="E414" s="37" t="s">
        <v>42</v>
      </c>
      <c r="F414" s="37" t="s">
        <v>42</v>
      </c>
      <c r="G414" s="37" t="s">
        <v>42</v>
      </c>
      <c r="H414" s="37" t="s">
        <v>42</v>
      </c>
      <c r="I414" s="38" t="s">
        <v>1355</v>
      </c>
      <c r="J414" s="38" t="s">
        <v>1356</v>
      </c>
      <c r="K414" s="37" t="s">
        <v>174</v>
      </c>
      <c r="L414" s="37">
        <v>2</v>
      </c>
      <c r="M414" s="37" t="s"/>
      <c r="N414" s="37" t="s">
        <v>184</v>
      </c>
      <c r="O414" s="37" t="s"/>
      <c r="P414" s="37" t="s"/>
      <c r="Q414" s="37" t="s"/>
      <c r="R414" s="37" t="s"/>
      <c r="S414" s="37" t="s">
        <v>176</v>
      </c>
      <c r="T414" s="37" t="s">
        <v>177</v>
      </c>
      <c r="U414" s="40" t="s">
        <v>18</v>
      </c>
      <c r="V414" s="40" t="s"/>
      <c r="W414" s="49" t="s">
        <v>1357</v>
      </c>
      <c r="X414" s="49" t="s">
        <v>1357</v>
      </c>
      <c r="Y414" s="49" t="s">
        <v>1357</v>
      </c>
      <c r="Z414" s="38" t="s"/>
      <c r="AA414" s="49" t="s">
        <v>1357</v>
      </c>
      <c r="AB414" s="37" t="s"/>
      <c r="AC414" s="37" t="s"/>
    </row>
    <row r="415" spans="1:29" ht="15" customHeight="true">
      <c r="A415" s="37" t="s">
        <v>170</v>
      </c>
      <c r="B415" s="37" t="s"/>
      <c r="C415" s="37" t="s">
        <v>830</v>
      </c>
      <c r="D415" s="37" t="s"/>
      <c r="E415" s="37" t="s">
        <v>42</v>
      </c>
      <c r="F415" s="37" t="s">
        <v>42</v>
      </c>
      <c r="G415" s="37" t="s">
        <v>42</v>
      </c>
      <c r="H415" s="37" t="s">
        <v>42</v>
      </c>
      <c r="I415" s="38" t="s">
        <v>1358</v>
      </c>
      <c r="J415" s="38" t="s">
        <v>1359</v>
      </c>
      <c r="K415" s="37" t="s">
        <v>174</v>
      </c>
      <c r="L415" s="37">
        <v>2</v>
      </c>
      <c r="M415" s="37" t="s"/>
      <c r="N415" s="37" t="s">
        <v>184</v>
      </c>
      <c r="O415" s="37" t="s"/>
      <c r="P415" s="37" t="s"/>
      <c r="Q415" s="37" t="s"/>
      <c r="R415" s="37" t="s"/>
      <c r="S415" s="37" t="s">
        <v>176</v>
      </c>
      <c r="T415" s="37" t="s">
        <v>177</v>
      </c>
      <c r="U415" s="40" t="s">
        <v>18</v>
      </c>
      <c r="V415" s="40" t="s"/>
      <c r="W415" s="49" t="s">
        <v>1360</v>
      </c>
      <c r="X415" s="49" t="s">
        <v>1360</v>
      </c>
      <c r="Y415" s="49" t="s">
        <v>1360</v>
      </c>
      <c r="Z415" s="38" t="s"/>
      <c r="AA415" s="49" t="s">
        <v>1360</v>
      </c>
      <c r="AB415" s="37" t="s"/>
      <c r="AC415" s="37" t="s"/>
    </row>
    <row r="416" spans="1:29" ht="15" customHeight="true">
      <c r="A416" s="37" t="s">
        <v>170</v>
      </c>
      <c r="B416" s="37" t="s"/>
      <c r="C416" s="37" t="s">
        <v>830</v>
      </c>
      <c r="D416" s="37" t="s"/>
      <c r="E416" s="37" t="s">
        <v>42</v>
      </c>
      <c r="F416" s="37" t="s">
        <v>42</v>
      </c>
      <c r="G416" s="37" t="s">
        <v>42</v>
      </c>
      <c r="H416" s="37" t="s">
        <v>42</v>
      </c>
      <c r="I416" s="38" t="s">
        <v>1361</v>
      </c>
      <c r="J416" s="38" t="s">
        <v>1362</v>
      </c>
      <c r="K416" s="37" t="s">
        <v>174</v>
      </c>
      <c r="L416" s="37">
        <v>2</v>
      </c>
      <c r="M416" s="37" t="s"/>
      <c r="N416" s="37" t="s">
        <v>184</v>
      </c>
      <c r="O416" s="37" t="s"/>
      <c r="P416" s="37" t="s"/>
      <c r="Q416" s="37" t="s"/>
      <c r="R416" s="37" t="s"/>
      <c r="S416" s="37" t="s">
        <v>176</v>
      </c>
      <c r="T416" s="37" t="s">
        <v>177</v>
      </c>
      <c r="U416" s="40" t="s">
        <v>18</v>
      </c>
      <c r="V416" s="40" t="s"/>
      <c r="W416" s="49" t="s">
        <v>1363</v>
      </c>
      <c r="X416" s="49" t="s">
        <v>1363</v>
      </c>
      <c r="Y416" s="49" t="s">
        <v>1363</v>
      </c>
      <c r="Z416" s="38" t="s"/>
      <c r="AA416" s="49" t="s">
        <v>1363</v>
      </c>
      <c r="AB416" s="37" t="s"/>
      <c r="AC416" s="37" t="s"/>
    </row>
    <row r="417" spans="1:29" ht="15" customHeight="true">
      <c r="A417" s="37" t="s">
        <v>170</v>
      </c>
      <c r="B417" s="37" t="s"/>
      <c r="C417" s="37" t="s">
        <v>830</v>
      </c>
      <c r="D417" s="37" t="s"/>
      <c r="E417" s="37" t="s">
        <v>42</v>
      </c>
      <c r="F417" s="37" t="s">
        <v>42</v>
      </c>
      <c r="G417" s="37" t="s">
        <v>42</v>
      </c>
      <c r="H417" s="37" t="s">
        <v>42</v>
      </c>
      <c r="I417" s="56" t="s">
        <v>1364</v>
      </c>
      <c r="J417" s="38" t="s">
        <v>367</v>
      </c>
      <c r="K417" s="37" t="s">
        <v>174</v>
      </c>
      <c r="L417" s="37">
        <v>2</v>
      </c>
      <c r="M417" s="37" t="s"/>
      <c r="N417" s="37" t="s">
        <v>184</v>
      </c>
      <c r="O417" s="37" t="s"/>
      <c r="P417" s="37" t="s"/>
      <c r="Q417" s="37" t="s"/>
      <c r="R417" s="37" t="s"/>
      <c r="S417" s="37" t="s">
        <v>176</v>
      </c>
      <c r="T417" s="37" t="s">
        <v>177</v>
      </c>
      <c r="U417" s="40" t="s">
        <v>18</v>
      </c>
      <c r="V417" s="40" t="s"/>
      <c r="W417" s="38" t="s">
        <v>367</v>
      </c>
      <c r="X417" s="38" t="s">
        <v>367</v>
      </c>
      <c r="Y417" s="38" t="s">
        <v>367</v>
      </c>
      <c r="Z417" s="38" t="s"/>
      <c r="AA417" s="38" t="s">
        <v>367</v>
      </c>
      <c r="AB417" s="37" t="s"/>
      <c r="AC417" s="37" t="s"/>
    </row>
    <row r="418" spans="1:29" ht="15" customHeight="true">
      <c r="A418" s="37" t="s">
        <v>170</v>
      </c>
      <c r="B418" s="37" t="s"/>
      <c r="C418" s="37" t="s">
        <v>830</v>
      </c>
      <c r="D418" s="37" t="s"/>
      <c r="E418" s="37" t="s">
        <v>42</v>
      </c>
      <c r="F418" s="37" t="s">
        <v>42</v>
      </c>
      <c r="G418" s="37" t="s">
        <v>42</v>
      </c>
      <c r="H418" s="37" t="s">
        <v>42</v>
      </c>
      <c r="I418" s="38" t="s">
        <v>1365</v>
      </c>
      <c r="J418" s="38" t="s">
        <v>1366</v>
      </c>
      <c r="K418" s="37" t="s">
        <v>174</v>
      </c>
      <c r="L418" s="37">
        <v>2</v>
      </c>
      <c r="M418" s="37" t="s"/>
      <c r="N418" s="37" t="s">
        <v>184</v>
      </c>
      <c r="O418" s="37" t="s"/>
      <c r="P418" s="37" t="s"/>
      <c r="Q418" s="37" t="s"/>
      <c r="R418" s="37" t="s"/>
      <c r="S418" s="37" t="s">
        <v>176</v>
      </c>
      <c r="T418" s="37" t="s">
        <v>177</v>
      </c>
      <c r="U418" s="40" t="s">
        <v>18</v>
      </c>
      <c r="V418" s="40" t="s"/>
      <c r="W418" s="49" t="s">
        <v>1367</v>
      </c>
      <c r="X418" s="49" t="s">
        <v>1367</v>
      </c>
      <c r="Y418" s="49" t="s">
        <v>1367</v>
      </c>
      <c r="Z418" s="38" t="s"/>
      <c r="AA418" s="49" t="s">
        <v>1367</v>
      </c>
      <c r="AB418" s="37" t="s"/>
      <c r="AC418" s="37" t="s"/>
    </row>
    <row r="419" spans="1:29" ht="15" customHeight="true">
      <c r="A419" s="37" t="s">
        <v>170</v>
      </c>
      <c r="B419" s="37" t="s"/>
      <c r="C419" s="37" t="s">
        <v>830</v>
      </c>
      <c r="D419" s="37" t="s"/>
      <c r="E419" s="37" t="s">
        <v>42</v>
      </c>
      <c r="F419" s="37" t="s">
        <v>42</v>
      </c>
      <c r="G419" s="37" t="s">
        <v>42</v>
      </c>
      <c r="H419" s="37" t="s">
        <v>42</v>
      </c>
      <c r="I419" s="38" t="s">
        <v>1368</v>
      </c>
      <c r="J419" s="38" t="s">
        <v>1369</v>
      </c>
      <c r="K419" s="37" t="s">
        <v>174</v>
      </c>
      <c r="L419" s="37">
        <v>2</v>
      </c>
      <c r="M419" s="37" t="s"/>
      <c r="N419" s="37" t="s">
        <v>184</v>
      </c>
      <c r="O419" s="37" t="s"/>
      <c r="P419" s="37" t="s"/>
      <c r="Q419" s="37" t="s"/>
      <c r="R419" s="37" t="s"/>
      <c r="S419" s="37" t="s">
        <v>176</v>
      </c>
      <c r="T419" s="37" t="s">
        <v>177</v>
      </c>
      <c r="U419" s="40" t="s">
        <v>18</v>
      </c>
      <c r="V419" s="40" t="s"/>
      <c r="W419" s="49" t="s">
        <v>1370</v>
      </c>
      <c r="X419" s="49" t="s">
        <v>1370</v>
      </c>
      <c r="Y419" s="49" t="s">
        <v>1370</v>
      </c>
      <c r="Z419" s="38" t="s"/>
      <c r="AA419" s="49" t="s">
        <v>1370</v>
      </c>
      <c r="AB419" s="37" t="s"/>
      <c r="AC419" s="37" t="s"/>
    </row>
    <row r="420" spans="1:29" ht="15" customHeight="true">
      <c r="A420" s="37" t="s">
        <v>170</v>
      </c>
      <c r="B420" s="37" t="s"/>
      <c r="C420" s="37" t="s">
        <v>830</v>
      </c>
      <c r="D420" s="37" t="s"/>
      <c r="E420" s="37" t="s">
        <v>42</v>
      </c>
      <c r="F420" s="37" t="s">
        <v>42</v>
      </c>
      <c r="G420" s="37" t="s">
        <v>42</v>
      </c>
      <c r="H420" s="37" t="s">
        <v>42</v>
      </c>
      <c r="I420" s="38" t="s">
        <v>1371</v>
      </c>
      <c r="J420" s="38" t="s">
        <v>1372</v>
      </c>
      <c r="K420" s="37" t="s">
        <v>174</v>
      </c>
      <c r="L420" s="37">
        <v>2</v>
      </c>
      <c r="M420" s="37" t="s"/>
      <c r="N420" s="37" t="s">
        <v>184</v>
      </c>
      <c r="O420" s="37" t="s"/>
      <c r="P420" s="37" t="s"/>
      <c r="Q420" s="37" t="s"/>
      <c r="R420" s="37" t="s"/>
      <c r="S420" s="37" t="s">
        <v>176</v>
      </c>
      <c r="T420" s="37" t="s">
        <v>177</v>
      </c>
      <c r="U420" s="40" t="s">
        <v>18</v>
      </c>
      <c r="V420" s="40" t="s"/>
      <c r="W420" s="49" t="s">
        <v>1373</v>
      </c>
      <c r="X420" s="49" t="s">
        <v>1373</v>
      </c>
      <c r="Y420" s="49" t="s">
        <v>1373</v>
      </c>
      <c r="Z420" s="38" t="s"/>
      <c r="AA420" s="49" t="s">
        <v>1373</v>
      </c>
      <c r="AB420" s="37" t="s"/>
      <c r="AC420" s="37" t="s"/>
    </row>
    <row r="421" spans="1:29" ht="15" customHeight="true">
      <c r="A421" s="37" t="s">
        <v>170</v>
      </c>
      <c r="B421" s="37" t="s"/>
      <c r="C421" s="37" t="s">
        <v>830</v>
      </c>
      <c r="D421" s="37" t="s"/>
      <c r="E421" s="37" t="s">
        <v>42</v>
      </c>
      <c r="F421" s="37" t="s">
        <v>42</v>
      </c>
      <c r="G421" s="37" t="s">
        <v>42</v>
      </c>
      <c r="H421" s="37" t="s">
        <v>42</v>
      </c>
      <c r="I421" s="38" t="s">
        <v>1374</v>
      </c>
      <c r="J421" s="38" t="s">
        <v>1375</v>
      </c>
      <c r="K421" s="37" t="s">
        <v>174</v>
      </c>
      <c r="L421" s="37">
        <v>2</v>
      </c>
      <c r="M421" s="37" t="s"/>
      <c r="N421" s="37" t="s">
        <v>184</v>
      </c>
      <c r="O421" s="37" t="s"/>
      <c r="P421" s="37" t="s"/>
      <c r="Q421" s="37" t="s"/>
      <c r="R421" s="37" t="s"/>
      <c r="S421" s="37" t="s">
        <v>176</v>
      </c>
      <c r="T421" s="37" t="s">
        <v>177</v>
      </c>
      <c r="U421" s="40" t="s">
        <v>18</v>
      </c>
      <c r="V421" s="40" t="s"/>
      <c r="W421" s="49" t="s">
        <v>1376</v>
      </c>
      <c r="X421" s="49" t="s">
        <v>1376</v>
      </c>
      <c r="Y421" s="49" t="s">
        <v>1376</v>
      </c>
      <c r="Z421" s="38" t="s"/>
      <c r="AA421" s="49" t="s">
        <v>1376</v>
      </c>
      <c r="AB421" s="37" t="s"/>
      <c r="AC421" s="37" t="s"/>
    </row>
    <row r="422" spans="1:29" ht="15" customHeight="true">
      <c r="A422" s="37" t="s">
        <v>170</v>
      </c>
      <c r="B422" s="37" t="s"/>
      <c r="C422" s="37" t="s">
        <v>830</v>
      </c>
      <c r="D422" s="37" t="s"/>
      <c r="E422" s="37" t="s">
        <v>42</v>
      </c>
      <c r="F422" s="37" t="s">
        <v>42</v>
      </c>
      <c r="G422" s="37" t="s">
        <v>42</v>
      </c>
      <c r="H422" s="37" t="s">
        <v>42</v>
      </c>
      <c r="I422" s="38" t="s">
        <v>1377</v>
      </c>
      <c r="J422" s="38" t="s">
        <v>1378</v>
      </c>
      <c r="K422" s="37" t="s">
        <v>174</v>
      </c>
      <c r="L422" s="37">
        <v>2</v>
      </c>
      <c r="M422" s="37" t="s"/>
      <c r="N422" s="37" t="s">
        <v>184</v>
      </c>
      <c r="O422" s="37" t="s"/>
      <c r="P422" s="37" t="s"/>
      <c r="Q422" s="37" t="s"/>
      <c r="R422" s="37" t="s"/>
      <c r="S422" s="37" t="s">
        <v>176</v>
      </c>
      <c r="T422" s="37" t="s">
        <v>177</v>
      </c>
      <c r="U422" s="40" t="s">
        <v>18</v>
      </c>
      <c r="V422" s="40" t="s"/>
      <c r="W422" s="49" t="s">
        <v>1379</v>
      </c>
      <c r="X422" s="49" t="s">
        <v>1379</v>
      </c>
      <c r="Y422" s="49" t="s">
        <v>1379</v>
      </c>
      <c r="Z422" s="38" t="s"/>
      <c r="AA422" s="49" t="s">
        <v>1379</v>
      </c>
      <c r="AB422" s="37" t="s"/>
      <c r="AC422" s="37" t="s"/>
    </row>
    <row r="423" spans="1:29" ht="15" customHeight="true">
      <c r="A423" s="37" t="s">
        <v>170</v>
      </c>
      <c r="B423" s="37" t="s"/>
      <c r="C423" s="37" t="s">
        <v>830</v>
      </c>
      <c r="D423" s="37" t="s"/>
      <c r="E423" s="37" t="s">
        <v>42</v>
      </c>
      <c r="F423" s="37" t="s">
        <v>42</v>
      </c>
      <c r="G423" s="37" t="s">
        <v>42</v>
      </c>
      <c r="H423" s="37" t="s">
        <v>42</v>
      </c>
      <c r="I423" s="38" t="s">
        <v>1380</v>
      </c>
      <c r="J423" s="38" t="s">
        <v>1381</v>
      </c>
      <c r="K423" s="37" t="s">
        <v>174</v>
      </c>
      <c r="L423" s="37">
        <v>2</v>
      </c>
      <c r="M423" s="37" t="s"/>
      <c r="N423" s="37" t="s">
        <v>184</v>
      </c>
      <c r="O423" s="37" t="s"/>
      <c r="P423" s="37" t="s"/>
      <c r="Q423" s="37" t="s"/>
      <c r="R423" s="37" t="s"/>
      <c r="S423" s="37" t="s">
        <v>176</v>
      </c>
      <c r="T423" s="37" t="s">
        <v>177</v>
      </c>
      <c r="U423" s="40" t="s">
        <v>18</v>
      </c>
      <c r="V423" s="40" t="s"/>
      <c r="W423" s="49" t="s">
        <v>1382</v>
      </c>
      <c r="X423" s="49" t="s">
        <v>1382</v>
      </c>
      <c r="Y423" s="49" t="s">
        <v>1382</v>
      </c>
      <c r="Z423" s="38" t="s"/>
      <c r="AA423" s="49" t="s">
        <v>1382</v>
      </c>
      <c r="AB423" s="37" t="s"/>
      <c r="AC423" s="37" t="s"/>
    </row>
    <row r="424" spans="1:29" ht="15" customHeight="true">
      <c r="A424" s="37" t="s">
        <v>170</v>
      </c>
      <c r="B424" s="37" t="s"/>
      <c r="C424" s="37" t="s">
        <v>830</v>
      </c>
      <c r="D424" s="37" t="s"/>
      <c r="E424" s="37" t="s">
        <v>42</v>
      </c>
      <c r="F424" s="37" t="s">
        <v>42</v>
      </c>
      <c r="G424" s="37" t="s">
        <v>42</v>
      </c>
      <c r="H424" s="37" t="s">
        <v>42</v>
      </c>
      <c r="I424" s="38" t="s">
        <v>1383</v>
      </c>
      <c r="J424" s="38" t="s">
        <v>1384</v>
      </c>
      <c r="K424" s="37" t="s">
        <v>174</v>
      </c>
      <c r="L424" s="37">
        <v>2</v>
      </c>
      <c r="M424" s="37" t="s"/>
      <c r="N424" s="37" t="s">
        <v>184</v>
      </c>
      <c r="O424" s="37" t="s"/>
      <c r="P424" s="37" t="s"/>
      <c r="Q424" s="37" t="s"/>
      <c r="R424" s="37" t="s"/>
      <c r="S424" s="37" t="s">
        <v>176</v>
      </c>
      <c r="T424" s="37" t="s">
        <v>177</v>
      </c>
      <c r="U424" s="40" t="s">
        <v>18</v>
      </c>
      <c r="V424" s="40" t="s"/>
      <c r="W424" s="49" t="s">
        <v>1385</v>
      </c>
      <c r="X424" s="49" t="s">
        <v>1385</v>
      </c>
      <c r="Y424" s="49" t="s">
        <v>1385</v>
      </c>
      <c r="Z424" s="38" t="s"/>
      <c r="AA424" s="49" t="s">
        <v>1385</v>
      </c>
      <c r="AB424" s="37" t="s"/>
      <c r="AC424" s="37" t="s"/>
    </row>
    <row r="425" spans="1:29" ht="15" customHeight="true">
      <c r="A425" s="37" t="s">
        <v>170</v>
      </c>
      <c r="B425" s="37" t="s"/>
      <c r="C425" s="37" t="s">
        <v>830</v>
      </c>
      <c r="D425" s="37" t="s"/>
      <c r="E425" s="37" t="s">
        <v>42</v>
      </c>
      <c r="F425" s="37" t="s">
        <v>42</v>
      </c>
      <c r="G425" s="37" t="s">
        <v>42</v>
      </c>
      <c r="H425" s="37" t="s">
        <v>42</v>
      </c>
      <c r="I425" s="38" t="s">
        <v>1386</v>
      </c>
      <c r="J425" s="38" t="s">
        <v>1387</v>
      </c>
      <c r="K425" s="37" t="s">
        <v>174</v>
      </c>
      <c r="L425" s="37">
        <v>2</v>
      </c>
      <c r="M425" s="37" t="s"/>
      <c r="N425" s="37" t="s">
        <v>184</v>
      </c>
      <c r="O425" s="37" t="s"/>
      <c r="P425" s="37" t="s"/>
      <c r="Q425" s="37" t="s"/>
      <c r="R425" s="37" t="s"/>
      <c r="S425" s="37" t="s">
        <v>176</v>
      </c>
      <c r="T425" s="37" t="s">
        <v>177</v>
      </c>
      <c r="U425" s="40" t="s">
        <v>18</v>
      </c>
      <c r="V425" s="40" t="s"/>
      <c r="W425" s="49" t="s">
        <v>1388</v>
      </c>
      <c r="X425" s="49" t="s">
        <v>1388</v>
      </c>
      <c r="Y425" s="49" t="s">
        <v>1388</v>
      </c>
      <c r="Z425" s="38" t="s"/>
      <c r="AA425" s="49" t="s">
        <v>1388</v>
      </c>
      <c r="AB425" s="37" t="s"/>
      <c r="AC425" s="37" t="s"/>
    </row>
    <row r="426" spans="1:29" ht="15" customHeight="true">
      <c r="A426" s="37" t="s">
        <v>170</v>
      </c>
      <c r="B426" s="37" t="s"/>
      <c r="C426" s="37" t="s">
        <v>830</v>
      </c>
      <c r="D426" s="37" t="s"/>
      <c r="E426" s="37" t="s">
        <v>42</v>
      </c>
      <c r="F426" s="37" t="s">
        <v>42</v>
      </c>
      <c r="G426" s="37" t="s">
        <v>42</v>
      </c>
      <c r="H426" s="37" t="s">
        <v>42</v>
      </c>
      <c r="I426" s="38" t="s">
        <v>1389</v>
      </c>
      <c r="J426" s="38" t="s">
        <v>1390</v>
      </c>
      <c r="K426" s="37" t="s">
        <v>174</v>
      </c>
      <c r="L426" s="37">
        <v>2</v>
      </c>
      <c r="M426" s="37" t="s"/>
      <c r="N426" s="37" t="s">
        <v>184</v>
      </c>
      <c r="O426" s="37" t="s"/>
      <c r="P426" s="37" t="s"/>
      <c r="Q426" s="37" t="s"/>
      <c r="R426" s="37" t="s"/>
      <c r="S426" s="37" t="s">
        <v>176</v>
      </c>
      <c r="T426" s="37" t="s">
        <v>177</v>
      </c>
      <c r="U426" s="40" t="s">
        <v>18</v>
      </c>
      <c r="V426" s="40" t="s"/>
      <c r="W426" s="49" t="s">
        <v>1391</v>
      </c>
      <c r="X426" s="49" t="s">
        <v>1391</v>
      </c>
      <c r="Y426" s="49" t="s">
        <v>1391</v>
      </c>
      <c r="Z426" s="38" t="s"/>
      <c r="AA426" s="49" t="s">
        <v>1391</v>
      </c>
      <c r="AB426" s="37" t="s"/>
      <c r="AC426" s="37" t="s"/>
    </row>
    <row r="427" spans="1:29" ht="15" customHeight="true">
      <c r="A427" s="37" t="s">
        <v>170</v>
      </c>
      <c r="B427" s="37" t="s"/>
      <c r="C427" s="37" t="s">
        <v>830</v>
      </c>
      <c r="D427" s="37" t="s"/>
      <c r="E427" s="37" t="s">
        <v>42</v>
      </c>
      <c r="F427" s="37" t="s">
        <v>42</v>
      </c>
      <c r="G427" s="37" t="s">
        <v>42</v>
      </c>
      <c r="H427" s="37" t="s">
        <v>42</v>
      </c>
      <c r="I427" s="38" t="s">
        <v>1392</v>
      </c>
      <c r="J427" s="38" t="s">
        <v>1393</v>
      </c>
      <c r="K427" s="37" t="s">
        <v>174</v>
      </c>
      <c r="L427" s="37">
        <v>2</v>
      </c>
      <c r="M427" s="37" t="s"/>
      <c r="N427" s="37" t="s">
        <v>184</v>
      </c>
      <c r="O427" s="37" t="s"/>
      <c r="P427" s="37" t="s"/>
      <c r="Q427" s="37" t="s"/>
      <c r="R427" s="37" t="s"/>
      <c r="S427" s="37" t="s">
        <v>176</v>
      </c>
      <c r="T427" s="37" t="s">
        <v>177</v>
      </c>
      <c r="U427" s="40" t="s">
        <v>18</v>
      </c>
      <c r="V427" s="40" t="s"/>
      <c r="W427" s="49" t="s">
        <v>1394</v>
      </c>
      <c r="X427" s="49" t="s">
        <v>1394</v>
      </c>
      <c r="Y427" s="49" t="s">
        <v>1394</v>
      </c>
      <c r="Z427" s="38" t="s"/>
      <c r="AA427" s="49" t="s">
        <v>1394</v>
      </c>
      <c r="AB427" s="37" t="s"/>
      <c r="AC427" s="37" t="s"/>
    </row>
    <row r="428" spans="1:29" ht="15" customHeight="true">
      <c r="A428" s="37" t="s">
        <v>170</v>
      </c>
      <c r="B428" s="37" t="s"/>
      <c r="C428" s="37" t="s">
        <v>830</v>
      </c>
      <c r="D428" s="37" t="s"/>
      <c r="E428" s="37" t="s">
        <v>42</v>
      </c>
      <c r="F428" s="37" t="s">
        <v>42</v>
      </c>
      <c r="G428" s="37" t="s">
        <v>42</v>
      </c>
      <c r="H428" s="37" t="s">
        <v>42</v>
      </c>
      <c r="I428" s="38" t="s">
        <v>1395</v>
      </c>
      <c r="J428" s="38" t="s">
        <v>1396</v>
      </c>
      <c r="K428" s="37" t="s">
        <v>174</v>
      </c>
      <c r="L428" s="37">
        <v>2</v>
      </c>
      <c r="M428" s="37" t="s"/>
      <c r="N428" s="37" t="s">
        <v>184</v>
      </c>
      <c r="O428" s="37" t="s"/>
      <c r="P428" s="37" t="s"/>
      <c r="Q428" s="37" t="s"/>
      <c r="R428" s="37" t="s"/>
      <c r="S428" s="37" t="s">
        <v>176</v>
      </c>
      <c r="T428" s="37" t="s">
        <v>177</v>
      </c>
      <c r="U428" s="40" t="s">
        <v>18</v>
      </c>
      <c r="V428" s="40" t="s"/>
      <c r="W428" s="49" t="s">
        <v>1397</v>
      </c>
      <c r="X428" s="49" t="s">
        <v>1397</v>
      </c>
      <c r="Y428" s="49" t="s">
        <v>1397</v>
      </c>
      <c r="Z428" s="38" t="s"/>
      <c r="AA428" s="49" t="s">
        <v>1397</v>
      </c>
      <c r="AB428" s="37" t="s"/>
      <c r="AC428" s="37" t="s"/>
    </row>
    <row r="429" spans="1:29" ht="15" customHeight="true">
      <c r="A429" s="37" t="s">
        <v>170</v>
      </c>
      <c r="B429" s="37" t="s"/>
      <c r="C429" s="37" t="s">
        <v>830</v>
      </c>
      <c r="D429" s="37" t="s"/>
      <c r="E429" s="37" t="s">
        <v>42</v>
      </c>
      <c r="F429" s="37" t="s">
        <v>42</v>
      </c>
      <c r="G429" s="37" t="s">
        <v>42</v>
      </c>
      <c r="H429" s="37" t="s">
        <v>42</v>
      </c>
      <c r="I429" s="38" t="s">
        <v>1398</v>
      </c>
      <c r="J429" s="38" t="s">
        <v>1399</v>
      </c>
      <c r="K429" s="37" t="s">
        <v>174</v>
      </c>
      <c r="L429" s="37">
        <v>2</v>
      </c>
      <c r="M429" s="37" t="s"/>
      <c r="N429" s="37" t="s">
        <v>184</v>
      </c>
      <c r="O429" s="37" t="s"/>
      <c r="P429" s="37" t="s"/>
      <c r="Q429" s="37" t="s"/>
      <c r="R429" s="37" t="s"/>
      <c r="S429" s="37" t="s">
        <v>176</v>
      </c>
      <c r="T429" s="37" t="s">
        <v>177</v>
      </c>
      <c r="U429" s="40" t="s">
        <v>18</v>
      </c>
      <c r="V429" s="40" t="s"/>
      <c r="W429" s="49" t="s">
        <v>1400</v>
      </c>
      <c r="X429" s="49" t="s">
        <v>1400</v>
      </c>
      <c r="Y429" s="49" t="s">
        <v>1400</v>
      </c>
      <c r="Z429" s="38" t="s"/>
      <c r="AA429" s="49" t="s">
        <v>1400</v>
      </c>
      <c r="AB429" s="37" t="s"/>
      <c r="AC429" s="37" t="s"/>
    </row>
    <row r="430" spans="1:29" ht="15" customHeight="true">
      <c r="A430" s="37" t="s">
        <v>170</v>
      </c>
      <c r="B430" s="37" t="s"/>
      <c r="C430" s="37" t="s">
        <v>830</v>
      </c>
      <c r="D430" s="37" t="s"/>
      <c r="E430" s="37" t="s">
        <v>42</v>
      </c>
      <c r="F430" s="37" t="s">
        <v>42</v>
      </c>
      <c r="G430" s="37" t="s">
        <v>42</v>
      </c>
      <c r="H430" s="37" t="s">
        <v>42</v>
      </c>
      <c r="I430" s="38" t="s">
        <v>1401</v>
      </c>
      <c r="J430" s="38" t="s">
        <v>1402</v>
      </c>
      <c r="K430" s="37" t="s">
        <v>174</v>
      </c>
      <c r="L430" s="37">
        <v>2</v>
      </c>
      <c r="M430" s="37" t="s"/>
      <c r="N430" s="37" t="s">
        <v>184</v>
      </c>
      <c r="O430" s="37" t="s"/>
      <c r="P430" s="37" t="s"/>
      <c r="Q430" s="37" t="s"/>
      <c r="R430" s="37" t="s"/>
      <c r="S430" s="37" t="s">
        <v>176</v>
      </c>
      <c r="T430" s="37" t="s">
        <v>177</v>
      </c>
      <c r="U430" s="40" t="s">
        <v>18</v>
      </c>
      <c r="V430" s="40" t="s"/>
      <c r="W430" s="49" t="s">
        <v>1403</v>
      </c>
      <c r="X430" s="49" t="s">
        <v>1403</v>
      </c>
      <c r="Y430" s="49" t="s">
        <v>1403</v>
      </c>
      <c r="Z430" s="38" t="s"/>
      <c r="AA430" s="49" t="s">
        <v>1403</v>
      </c>
      <c r="AB430" s="37" t="s"/>
      <c r="AC430" s="37" t="s"/>
    </row>
    <row r="431" spans="1:29" ht="15" customHeight="true">
      <c r="A431" s="37" t="s">
        <v>170</v>
      </c>
      <c r="B431" s="37" t="s"/>
      <c r="C431" s="37" t="s">
        <v>830</v>
      </c>
      <c r="D431" s="37" t="s"/>
      <c r="E431" s="37" t="s">
        <v>42</v>
      </c>
      <c r="F431" s="37" t="s">
        <v>42</v>
      </c>
      <c r="G431" s="37" t="s">
        <v>42</v>
      </c>
      <c r="H431" s="37" t="s">
        <v>42</v>
      </c>
      <c r="I431" s="38" t="s">
        <v>1404</v>
      </c>
      <c r="J431" s="38" t="s">
        <v>1405</v>
      </c>
      <c r="K431" s="37" t="s">
        <v>174</v>
      </c>
      <c r="L431" s="37">
        <v>2</v>
      </c>
      <c r="M431" s="37" t="s"/>
      <c r="N431" s="37" t="s">
        <v>184</v>
      </c>
      <c r="O431" s="37" t="s"/>
      <c r="P431" s="37" t="s"/>
      <c r="Q431" s="37" t="s"/>
      <c r="R431" s="37" t="s"/>
      <c r="S431" s="37" t="s">
        <v>176</v>
      </c>
      <c r="T431" s="37" t="s">
        <v>177</v>
      </c>
      <c r="U431" s="40" t="s">
        <v>18</v>
      </c>
      <c r="V431" s="40" t="s"/>
      <c r="W431" s="49" t="s">
        <v>1406</v>
      </c>
      <c r="X431" s="49" t="s">
        <v>1406</v>
      </c>
      <c r="Y431" s="49" t="s">
        <v>1406</v>
      </c>
      <c r="Z431" s="38" t="s"/>
      <c r="AA431" s="49" t="s">
        <v>1406</v>
      </c>
      <c r="AB431" s="37" t="s"/>
      <c r="AC431" s="37" t="s"/>
    </row>
    <row r="432" spans="1:29" ht="15" customHeight="true">
      <c r="A432" s="37" t="s">
        <v>170</v>
      </c>
      <c r="B432" s="37" t="s"/>
      <c r="C432" s="37" t="s">
        <v>830</v>
      </c>
      <c r="D432" s="37" t="s"/>
      <c r="E432" s="37" t="s">
        <v>42</v>
      </c>
      <c r="F432" s="37" t="s">
        <v>42</v>
      </c>
      <c r="G432" s="37" t="s">
        <v>42</v>
      </c>
      <c r="H432" s="37" t="s">
        <v>42</v>
      </c>
      <c r="I432" s="38" t="s">
        <v>1407</v>
      </c>
      <c r="J432" s="38" t="s">
        <v>1408</v>
      </c>
      <c r="K432" s="37" t="s">
        <v>174</v>
      </c>
      <c r="L432" s="37">
        <v>2</v>
      </c>
      <c r="M432" s="37" t="s"/>
      <c r="N432" s="37" t="s">
        <v>184</v>
      </c>
      <c r="O432" s="37" t="s"/>
      <c r="P432" s="37" t="s"/>
      <c r="Q432" s="37" t="s"/>
      <c r="R432" s="37" t="s"/>
      <c r="S432" s="37" t="s">
        <v>176</v>
      </c>
      <c r="T432" s="37" t="s">
        <v>177</v>
      </c>
      <c r="U432" s="40" t="s">
        <v>18</v>
      </c>
      <c r="V432" s="40" t="s"/>
      <c r="W432" s="49" t="s">
        <v>1409</v>
      </c>
      <c r="X432" s="49" t="s">
        <v>1409</v>
      </c>
      <c r="Y432" s="49" t="s">
        <v>1409</v>
      </c>
      <c r="Z432" s="38" t="s"/>
      <c r="AA432" s="49" t="s">
        <v>1409</v>
      </c>
      <c r="AB432" s="37" t="s"/>
      <c r="AC432" s="37" t="s"/>
    </row>
    <row r="433" spans="1:29" ht="15" customHeight="true">
      <c r="A433" s="37" t="s">
        <v>170</v>
      </c>
      <c r="B433" s="37" t="s"/>
      <c r="C433" s="37" t="s">
        <v>830</v>
      </c>
      <c r="D433" s="37" t="s"/>
      <c r="E433" s="37" t="s">
        <v>42</v>
      </c>
      <c r="F433" s="37" t="s">
        <v>42</v>
      </c>
      <c r="G433" s="37" t="s">
        <v>42</v>
      </c>
      <c r="H433" s="37" t="s">
        <v>42</v>
      </c>
      <c r="I433" s="38" t="s">
        <v>1410</v>
      </c>
      <c r="J433" s="38" t="s">
        <v>1411</v>
      </c>
      <c r="K433" s="37" t="s">
        <v>174</v>
      </c>
      <c r="L433" s="37">
        <v>2</v>
      </c>
      <c r="M433" s="37" t="s"/>
      <c r="N433" s="37" t="s">
        <v>184</v>
      </c>
      <c r="O433" s="37" t="s"/>
      <c r="P433" s="37" t="s"/>
      <c r="Q433" s="37" t="s"/>
      <c r="R433" s="37" t="s"/>
      <c r="S433" s="37" t="s">
        <v>176</v>
      </c>
      <c r="T433" s="37" t="s">
        <v>177</v>
      </c>
      <c r="U433" s="40" t="s">
        <v>18</v>
      </c>
      <c r="V433" s="40" t="s"/>
      <c r="W433" s="49" t="s">
        <v>1412</v>
      </c>
      <c r="X433" s="49" t="s">
        <v>1412</v>
      </c>
      <c r="Y433" s="49" t="s">
        <v>1412</v>
      </c>
      <c r="Z433" s="38" t="s"/>
      <c r="AA433" s="49" t="s">
        <v>1412</v>
      </c>
      <c r="AB433" s="37" t="s"/>
      <c r="AC433" s="37" t="s"/>
    </row>
    <row r="434" spans="1:29" ht="15" customHeight="true">
      <c r="A434" s="37" t="s">
        <v>170</v>
      </c>
      <c r="B434" s="37" t="s"/>
      <c r="C434" s="37" t="s">
        <v>830</v>
      </c>
      <c r="D434" s="37" t="s"/>
      <c r="E434" s="37" t="s">
        <v>42</v>
      </c>
      <c r="F434" s="37" t="s">
        <v>42</v>
      </c>
      <c r="G434" s="37" t="s">
        <v>42</v>
      </c>
      <c r="H434" s="37" t="s">
        <v>42</v>
      </c>
      <c r="I434" s="38" t="s">
        <v>1413</v>
      </c>
      <c r="J434" s="38" t="s">
        <v>1414</v>
      </c>
      <c r="K434" s="37" t="s">
        <v>174</v>
      </c>
      <c r="L434" s="37">
        <v>2</v>
      </c>
      <c r="M434" s="37" t="s"/>
      <c r="N434" s="37" t="s">
        <v>184</v>
      </c>
      <c r="O434" s="37" t="s"/>
      <c r="P434" s="37" t="s"/>
      <c r="Q434" s="37" t="s"/>
      <c r="R434" s="37" t="s"/>
      <c r="S434" s="37" t="s">
        <v>176</v>
      </c>
      <c r="T434" s="37" t="s">
        <v>177</v>
      </c>
      <c r="U434" s="40" t="s">
        <v>18</v>
      </c>
      <c r="V434" s="40" t="s"/>
      <c r="W434" s="49" t="s">
        <v>1415</v>
      </c>
      <c r="X434" s="49" t="s">
        <v>1415</v>
      </c>
      <c r="Y434" s="49" t="s">
        <v>1415</v>
      </c>
      <c r="Z434" s="38" t="s"/>
      <c r="AA434" s="49" t="s">
        <v>1415</v>
      </c>
      <c r="AB434" s="37" t="s"/>
      <c r="AC434" s="37" t="s"/>
    </row>
    <row r="435" spans="1:29" ht="15" customHeight="true">
      <c r="A435" s="37" t="s">
        <v>170</v>
      </c>
      <c r="B435" s="37" t="s"/>
      <c r="C435" s="37" t="s">
        <v>830</v>
      </c>
      <c r="D435" s="37" t="s"/>
      <c r="E435" s="37" t="s">
        <v>42</v>
      </c>
      <c r="F435" s="37" t="s">
        <v>42</v>
      </c>
      <c r="G435" s="37" t="s">
        <v>42</v>
      </c>
      <c r="H435" s="37" t="s">
        <v>42</v>
      </c>
      <c r="I435" s="38" t="s">
        <v>1416</v>
      </c>
      <c r="J435" s="38" t="s">
        <v>1417</v>
      </c>
      <c r="K435" s="37" t="s">
        <v>174</v>
      </c>
      <c r="L435" s="37">
        <v>2</v>
      </c>
      <c r="M435" s="37" t="s"/>
      <c r="N435" s="37" t="s">
        <v>184</v>
      </c>
      <c r="O435" s="37" t="s"/>
      <c r="P435" s="37" t="s"/>
      <c r="Q435" s="37" t="s"/>
      <c r="R435" s="37" t="s"/>
      <c r="S435" s="37" t="s">
        <v>176</v>
      </c>
      <c r="T435" s="37" t="s">
        <v>177</v>
      </c>
      <c r="U435" s="40" t="s">
        <v>18</v>
      </c>
      <c r="V435" s="40" t="s"/>
      <c r="W435" s="49" t="s">
        <v>1418</v>
      </c>
      <c r="X435" s="49" t="s">
        <v>1418</v>
      </c>
      <c r="Y435" s="49" t="s">
        <v>1418</v>
      </c>
      <c r="Z435" s="38" t="s"/>
      <c r="AA435" s="49" t="s">
        <v>1418</v>
      </c>
      <c r="AB435" s="37" t="s"/>
      <c r="AC435" s="37" t="s"/>
    </row>
    <row r="436" spans="1:29" ht="15" customHeight="true">
      <c r="A436" s="37" t="s">
        <v>170</v>
      </c>
      <c r="B436" s="37" t="s"/>
      <c r="C436" s="37" t="s">
        <v>830</v>
      </c>
      <c r="D436" s="37" t="s"/>
      <c r="E436" s="37" t="s">
        <v>42</v>
      </c>
      <c r="F436" s="37" t="s">
        <v>42</v>
      </c>
      <c r="G436" s="37" t="s">
        <v>42</v>
      </c>
      <c r="H436" s="37" t="s">
        <v>42</v>
      </c>
      <c r="I436" s="38" t="s">
        <v>1419</v>
      </c>
      <c r="J436" s="38" t="s">
        <v>1420</v>
      </c>
      <c r="K436" s="37" t="s">
        <v>174</v>
      </c>
      <c r="L436" s="37">
        <v>2</v>
      </c>
      <c r="M436" s="37" t="s"/>
      <c r="N436" s="37" t="s">
        <v>184</v>
      </c>
      <c r="O436" s="37" t="s"/>
      <c r="P436" s="37" t="s"/>
      <c r="Q436" s="37" t="s"/>
      <c r="R436" s="37" t="s"/>
      <c r="S436" s="37" t="s">
        <v>176</v>
      </c>
      <c r="T436" s="37" t="s">
        <v>177</v>
      </c>
      <c r="U436" s="40" t="s">
        <v>18</v>
      </c>
      <c r="V436" s="40" t="s"/>
      <c r="W436" s="49" t="s">
        <v>1421</v>
      </c>
      <c r="X436" s="49" t="s">
        <v>1421</v>
      </c>
      <c r="Y436" s="49" t="s">
        <v>1421</v>
      </c>
      <c r="Z436" s="38" t="s"/>
      <c r="AA436" s="49" t="s">
        <v>1421</v>
      </c>
      <c r="AB436" s="37" t="s"/>
      <c r="AC436" s="37" t="s"/>
    </row>
    <row r="437" spans="1:29" ht="15" customHeight="true">
      <c r="A437" s="37" t="s">
        <v>170</v>
      </c>
      <c r="B437" s="37" t="s"/>
      <c r="C437" s="37" t="s">
        <v>830</v>
      </c>
      <c r="D437" s="37" t="s"/>
      <c r="E437" s="37" t="s">
        <v>42</v>
      </c>
      <c r="F437" s="37" t="s">
        <v>42</v>
      </c>
      <c r="G437" s="37" t="s">
        <v>42</v>
      </c>
      <c r="H437" s="37" t="s">
        <v>42</v>
      </c>
      <c r="I437" s="38" t="s">
        <v>1422</v>
      </c>
      <c r="J437" s="38" t="s">
        <v>1423</v>
      </c>
      <c r="K437" s="37" t="s">
        <v>174</v>
      </c>
      <c r="L437" s="37">
        <v>2</v>
      </c>
      <c r="M437" s="37" t="s"/>
      <c r="N437" s="37" t="s">
        <v>184</v>
      </c>
      <c r="O437" s="37" t="s"/>
      <c r="P437" s="37" t="s"/>
      <c r="Q437" s="37" t="s"/>
      <c r="R437" s="37" t="s"/>
      <c r="S437" s="37" t="s">
        <v>176</v>
      </c>
      <c r="T437" s="37" t="s">
        <v>177</v>
      </c>
      <c r="U437" s="40" t="s">
        <v>18</v>
      </c>
      <c r="V437" s="40" t="s"/>
      <c r="W437" s="49" t="s">
        <v>1424</v>
      </c>
      <c r="X437" s="49" t="s">
        <v>1424</v>
      </c>
      <c r="Y437" s="49" t="s">
        <v>1424</v>
      </c>
      <c r="Z437" s="38" t="s"/>
      <c r="AA437" s="49" t="s">
        <v>1424</v>
      </c>
      <c r="AB437" s="37" t="s"/>
      <c r="AC437" s="37" t="s"/>
    </row>
    <row r="438" spans="1:29" ht="15" customHeight="true">
      <c r="A438" s="37" t="s">
        <v>170</v>
      </c>
      <c r="B438" s="37" t="s"/>
      <c r="C438" s="37" t="s">
        <v>830</v>
      </c>
      <c r="D438" s="37" t="s"/>
      <c r="E438" s="37" t="s">
        <v>42</v>
      </c>
      <c r="F438" s="37" t="s">
        <v>42</v>
      </c>
      <c r="G438" s="37" t="s">
        <v>42</v>
      </c>
      <c r="H438" s="37" t="s">
        <v>42</v>
      </c>
      <c r="I438" s="38" t="s">
        <v>1425</v>
      </c>
      <c r="J438" s="38" t="s">
        <v>1426</v>
      </c>
      <c r="K438" s="37" t="s">
        <v>174</v>
      </c>
      <c r="L438" s="37">
        <v>2</v>
      </c>
      <c r="M438" s="37" t="s"/>
      <c r="N438" s="37" t="s">
        <v>184</v>
      </c>
      <c r="O438" s="37" t="s"/>
      <c r="P438" s="37" t="s"/>
      <c r="Q438" s="37" t="s"/>
      <c r="R438" s="37" t="s"/>
      <c r="S438" s="37" t="s">
        <v>176</v>
      </c>
      <c r="T438" s="37" t="s">
        <v>177</v>
      </c>
      <c r="U438" s="40" t="s">
        <v>18</v>
      </c>
      <c r="V438" s="40" t="s"/>
      <c r="W438" s="49" t="s">
        <v>1427</v>
      </c>
      <c r="X438" s="49" t="s">
        <v>1427</v>
      </c>
      <c r="Y438" s="49" t="s">
        <v>1427</v>
      </c>
      <c r="Z438" s="38" t="s"/>
      <c r="AA438" s="49" t="s">
        <v>1427</v>
      </c>
      <c r="AB438" s="37" t="s"/>
      <c r="AC438" s="37" t="s"/>
    </row>
    <row r="439" spans="1:29" ht="15" customHeight="true">
      <c r="A439" s="37" t="s">
        <v>170</v>
      </c>
      <c r="B439" s="37" t="s"/>
      <c r="C439" s="37" t="s">
        <v>830</v>
      </c>
      <c r="D439" s="37" t="s"/>
      <c r="E439" s="37" t="s">
        <v>42</v>
      </c>
      <c r="F439" s="37" t="s">
        <v>42</v>
      </c>
      <c r="G439" s="37" t="s">
        <v>42</v>
      </c>
      <c r="H439" s="37" t="s">
        <v>42</v>
      </c>
      <c r="I439" s="38" t="s">
        <v>1428</v>
      </c>
      <c r="J439" s="38" t="s">
        <v>1429</v>
      </c>
      <c r="K439" s="37" t="s">
        <v>174</v>
      </c>
      <c r="L439" s="37">
        <v>2</v>
      </c>
      <c r="M439" s="37" t="s"/>
      <c r="N439" s="37" t="s">
        <v>184</v>
      </c>
      <c r="O439" s="37" t="s"/>
      <c r="P439" s="37" t="s"/>
      <c r="Q439" s="37" t="s"/>
      <c r="R439" s="37" t="s"/>
      <c r="S439" s="37" t="s">
        <v>176</v>
      </c>
      <c r="T439" s="37" t="s">
        <v>177</v>
      </c>
      <c r="U439" s="40" t="s">
        <v>18</v>
      </c>
      <c r="V439" s="40" t="s"/>
      <c r="W439" s="49" t="s">
        <v>1430</v>
      </c>
      <c r="X439" s="49" t="s">
        <v>1430</v>
      </c>
      <c r="Y439" s="49" t="s">
        <v>1430</v>
      </c>
      <c r="Z439" s="38" t="s"/>
      <c r="AA439" s="49" t="s">
        <v>1430</v>
      </c>
      <c r="AB439" s="37" t="s"/>
      <c r="AC439" s="37" t="s"/>
    </row>
    <row r="440" spans="1:29" ht="15" customHeight="true">
      <c r="A440" s="37" t="s">
        <v>170</v>
      </c>
      <c r="B440" s="37" t="s"/>
      <c r="C440" s="37" t="s">
        <v>830</v>
      </c>
      <c r="D440" s="37" t="s"/>
      <c r="E440" s="37" t="s">
        <v>42</v>
      </c>
      <c r="F440" s="37" t="s">
        <v>42</v>
      </c>
      <c r="G440" s="37" t="s">
        <v>42</v>
      </c>
      <c r="H440" s="37" t="s">
        <v>42</v>
      </c>
      <c r="I440" s="38" t="s">
        <v>1431</v>
      </c>
      <c r="J440" s="38" t="s">
        <v>1432</v>
      </c>
      <c r="K440" s="37" t="s">
        <v>174</v>
      </c>
      <c r="L440" s="37">
        <v>2</v>
      </c>
      <c r="M440" s="37" t="s"/>
      <c r="N440" s="37" t="s">
        <v>184</v>
      </c>
      <c r="O440" s="37" t="s"/>
      <c r="P440" s="37" t="s"/>
      <c r="Q440" s="37" t="s"/>
      <c r="R440" s="37" t="s"/>
      <c r="S440" s="37" t="s">
        <v>176</v>
      </c>
      <c r="T440" s="37" t="s">
        <v>177</v>
      </c>
      <c r="U440" s="40" t="s">
        <v>18</v>
      </c>
      <c r="V440" s="40" t="s"/>
      <c r="W440" s="49" t="s">
        <v>1433</v>
      </c>
      <c r="X440" s="49" t="s">
        <v>1433</v>
      </c>
      <c r="Y440" s="49" t="s">
        <v>1433</v>
      </c>
      <c r="Z440" s="38" t="s"/>
      <c r="AA440" s="49" t="s">
        <v>1433</v>
      </c>
      <c r="AB440" s="37" t="s"/>
      <c r="AC440" s="37" t="s"/>
    </row>
    <row r="441" spans="1:29" ht="15" customHeight="true">
      <c r="A441" s="37" t="s">
        <v>170</v>
      </c>
      <c r="B441" s="37" t="s"/>
      <c r="C441" s="37" t="s">
        <v>830</v>
      </c>
      <c r="D441" s="37" t="s"/>
      <c r="E441" s="37" t="s">
        <v>42</v>
      </c>
      <c r="F441" s="37" t="s">
        <v>42</v>
      </c>
      <c r="G441" s="37" t="s">
        <v>42</v>
      </c>
      <c r="H441" s="37" t="s">
        <v>42</v>
      </c>
      <c r="I441" s="38" t="s">
        <v>1434</v>
      </c>
      <c r="J441" s="38" t="s">
        <v>1435</v>
      </c>
      <c r="K441" s="37" t="s">
        <v>174</v>
      </c>
      <c r="L441" s="37">
        <v>2</v>
      </c>
      <c r="M441" s="37" t="s"/>
      <c r="N441" s="37" t="s">
        <v>184</v>
      </c>
      <c r="O441" s="37" t="s"/>
      <c r="P441" s="37" t="s"/>
      <c r="Q441" s="37" t="s"/>
      <c r="R441" s="37" t="s"/>
      <c r="S441" s="37" t="s">
        <v>176</v>
      </c>
      <c r="T441" s="37" t="s">
        <v>177</v>
      </c>
      <c r="U441" s="40" t="s">
        <v>18</v>
      </c>
      <c r="V441" s="40" t="s"/>
      <c r="W441" s="49" t="s">
        <v>1436</v>
      </c>
      <c r="X441" s="49" t="s">
        <v>1436</v>
      </c>
      <c r="Y441" s="49" t="s">
        <v>1436</v>
      </c>
      <c r="Z441" s="38" t="s"/>
      <c r="AA441" s="49" t="s">
        <v>1436</v>
      </c>
      <c r="AB441" s="37" t="s"/>
      <c r="AC441" s="37" t="s"/>
    </row>
    <row r="442" spans="1:29" ht="15" customHeight="true">
      <c r="A442" s="37" t="s">
        <v>170</v>
      </c>
      <c r="B442" s="37" t="s"/>
      <c r="C442" s="37" t="s">
        <v>830</v>
      </c>
      <c r="D442" s="37" t="s"/>
      <c r="E442" s="37" t="s">
        <v>42</v>
      </c>
      <c r="F442" s="37" t="s">
        <v>42</v>
      </c>
      <c r="G442" s="37" t="s">
        <v>42</v>
      </c>
      <c r="H442" s="37" t="s">
        <v>42</v>
      </c>
      <c r="I442" s="56" t="s">
        <v>1437</v>
      </c>
      <c r="J442" s="38" t="s">
        <v>367</v>
      </c>
      <c r="K442" s="37" t="s">
        <v>174</v>
      </c>
      <c r="L442" s="37">
        <v>2</v>
      </c>
      <c r="M442" s="37" t="s"/>
      <c r="N442" s="37" t="s">
        <v>184</v>
      </c>
      <c r="O442" s="37" t="s"/>
      <c r="P442" s="37" t="s"/>
      <c r="Q442" s="37" t="s"/>
      <c r="R442" s="37" t="s"/>
      <c r="S442" s="37" t="s">
        <v>176</v>
      </c>
      <c r="T442" s="37" t="s">
        <v>177</v>
      </c>
      <c r="U442" s="40" t="s">
        <v>18</v>
      </c>
      <c r="V442" s="40" t="s"/>
      <c r="W442" s="38" t="s">
        <v>367</v>
      </c>
      <c r="X442" s="38" t="s">
        <v>367</v>
      </c>
      <c r="Y442" s="38" t="s">
        <v>367</v>
      </c>
      <c r="Z442" s="38" t="s"/>
      <c r="AA442" s="38" t="s">
        <v>367</v>
      </c>
      <c r="AB442" s="37" t="s"/>
      <c r="AC442" s="37" t="s"/>
    </row>
    <row r="443" spans="1:29" ht="15" customHeight="true">
      <c r="A443" s="37" t="s">
        <v>170</v>
      </c>
      <c r="B443" s="37" t="s"/>
      <c r="C443" s="37" t="s">
        <v>830</v>
      </c>
      <c r="D443" s="37" t="s"/>
      <c r="E443" s="37" t="s">
        <v>42</v>
      </c>
      <c r="F443" s="37" t="s">
        <v>42</v>
      </c>
      <c r="G443" s="37" t="s">
        <v>42</v>
      </c>
      <c r="H443" s="37" t="s">
        <v>42</v>
      </c>
      <c r="I443" s="38" t="s">
        <v>1438</v>
      </c>
      <c r="J443" s="38" t="s">
        <v>1439</v>
      </c>
      <c r="K443" s="37" t="s">
        <v>174</v>
      </c>
      <c r="L443" s="37">
        <v>2</v>
      </c>
      <c r="M443" s="37" t="s"/>
      <c r="N443" s="37" t="s">
        <v>184</v>
      </c>
      <c r="O443" s="37" t="s"/>
      <c r="P443" s="37" t="s"/>
      <c r="Q443" s="37" t="s"/>
      <c r="R443" s="37" t="s"/>
      <c r="S443" s="37" t="s">
        <v>176</v>
      </c>
      <c r="T443" s="37" t="s">
        <v>177</v>
      </c>
      <c r="U443" s="40" t="s">
        <v>18</v>
      </c>
      <c r="V443" s="40" t="s"/>
      <c r="W443" s="49" t="s">
        <v>1440</v>
      </c>
      <c r="X443" s="49" t="s">
        <v>1440</v>
      </c>
      <c r="Y443" s="49" t="s">
        <v>1440</v>
      </c>
      <c r="Z443" s="38" t="s"/>
      <c r="AA443" s="49" t="s">
        <v>1440</v>
      </c>
      <c r="AB443" s="37" t="s"/>
      <c r="AC443" s="37" t="s"/>
    </row>
    <row r="444" spans="1:29" ht="15" customHeight="true">
      <c r="A444" s="37" t="s">
        <v>170</v>
      </c>
      <c r="B444" s="37" t="s"/>
      <c r="C444" s="37" t="s">
        <v>830</v>
      </c>
      <c r="D444" s="37" t="s"/>
      <c r="E444" s="37" t="s">
        <v>42</v>
      </c>
      <c r="F444" s="37" t="s">
        <v>42</v>
      </c>
      <c r="G444" s="37" t="s">
        <v>42</v>
      </c>
      <c r="H444" s="37" t="s">
        <v>42</v>
      </c>
      <c r="I444" s="38" t="s">
        <v>1441</v>
      </c>
      <c r="J444" s="38" t="s">
        <v>1442</v>
      </c>
      <c r="K444" s="37" t="s">
        <v>174</v>
      </c>
      <c r="L444" s="37">
        <v>2</v>
      </c>
      <c r="M444" s="37" t="s"/>
      <c r="N444" s="37" t="s">
        <v>184</v>
      </c>
      <c r="O444" s="37" t="s"/>
      <c r="P444" s="37" t="s"/>
      <c r="Q444" s="37" t="s"/>
      <c r="R444" s="37" t="s"/>
      <c r="S444" s="37" t="s">
        <v>176</v>
      </c>
      <c r="T444" s="37" t="s">
        <v>177</v>
      </c>
      <c r="U444" s="40" t="s">
        <v>18</v>
      </c>
      <c r="V444" s="40" t="s"/>
      <c r="W444" s="49" t="s">
        <v>1443</v>
      </c>
      <c r="X444" s="49" t="s">
        <v>1443</v>
      </c>
      <c r="Y444" s="49" t="s">
        <v>1443</v>
      </c>
      <c r="Z444" s="38" t="s"/>
      <c r="AA444" s="49" t="s">
        <v>1443</v>
      </c>
      <c r="AB444" s="37" t="s"/>
      <c r="AC444" s="37" t="s"/>
    </row>
    <row r="445" spans="1:29" ht="15" customHeight="true">
      <c r="A445" s="37" t="s">
        <v>170</v>
      </c>
      <c r="B445" s="37" t="s"/>
      <c r="C445" s="37" t="s">
        <v>830</v>
      </c>
      <c r="D445" s="37" t="s"/>
      <c r="E445" s="37" t="s">
        <v>42</v>
      </c>
      <c r="F445" s="37" t="s">
        <v>42</v>
      </c>
      <c r="G445" s="37" t="s">
        <v>42</v>
      </c>
      <c r="H445" s="37" t="s">
        <v>42</v>
      </c>
      <c r="I445" s="38" t="s">
        <v>1444</v>
      </c>
      <c r="J445" s="38" t="s">
        <v>1445</v>
      </c>
      <c r="K445" s="37" t="s">
        <v>174</v>
      </c>
      <c r="L445" s="37">
        <v>2</v>
      </c>
      <c r="M445" s="37" t="s"/>
      <c r="N445" s="37" t="s">
        <v>184</v>
      </c>
      <c r="O445" s="37" t="s"/>
      <c r="P445" s="37" t="s"/>
      <c r="Q445" s="37" t="s"/>
      <c r="R445" s="37" t="s"/>
      <c r="S445" s="37" t="s">
        <v>176</v>
      </c>
      <c r="T445" s="37" t="s">
        <v>177</v>
      </c>
      <c r="U445" s="40" t="s">
        <v>18</v>
      </c>
      <c r="V445" s="40" t="s"/>
      <c r="W445" s="49" t="s">
        <v>1446</v>
      </c>
      <c r="X445" s="49" t="s">
        <v>1446</v>
      </c>
      <c r="Y445" s="49" t="s">
        <v>1446</v>
      </c>
      <c r="Z445" s="38" t="s"/>
      <c r="AA445" s="49" t="s">
        <v>1446</v>
      </c>
      <c r="AB445" s="37" t="s"/>
      <c r="AC445" s="37" t="s"/>
    </row>
    <row r="446" spans="1:29" ht="15" customHeight="true">
      <c r="A446" s="37" t="s">
        <v>170</v>
      </c>
      <c r="B446" s="37" t="s"/>
      <c r="C446" s="37" t="s">
        <v>830</v>
      </c>
      <c r="D446" s="37" t="s"/>
      <c r="E446" s="37" t="s">
        <v>42</v>
      </c>
      <c r="F446" s="37" t="s">
        <v>42</v>
      </c>
      <c r="G446" s="37" t="s">
        <v>42</v>
      </c>
      <c r="H446" s="37" t="s">
        <v>42</v>
      </c>
      <c r="I446" s="38" t="s">
        <v>1447</v>
      </c>
      <c r="J446" s="38" t="s">
        <v>1448</v>
      </c>
      <c r="K446" s="37" t="s">
        <v>174</v>
      </c>
      <c r="L446" s="37">
        <v>2</v>
      </c>
      <c r="M446" s="37" t="s"/>
      <c r="N446" s="37" t="s">
        <v>184</v>
      </c>
      <c r="O446" s="37" t="s"/>
      <c r="P446" s="37" t="s"/>
      <c r="Q446" s="37" t="s"/>
      <c r="R446" s="37" t="s"/>
      <c r="S446" s="37" t="s">
        <v>176</v>
      </c>
      <c r="T446" s="37" t="s">
        <v>177</v>
      </c>
      <c r="U446" s="40" t="s">
        <v>18</v>
      </c>
      <c r="V446" s="40" t="s"/>
      <c r="W446" s="49" t="s">
        <v>1449</v>
      </c>
      <c r="X446" s="49" t="s">
        <v>1449</v>
      </c>
      <c r="Y446" s="49" t="s">
        <v>1449</v>
      </c>
      <c r="Z446" s="38" t="s"/>
      <c r="AA446" s="49" t="s">
        <v>1449</v>
      </c>
      <c r="AB446" s="37" t="s"/>
      <c r="AC446" s="37" t="s"/>
    </row>
    <row r="447" spans="1:29" ht="15" customHeight="true">
      <c r="A447" s="37" t="s">
        <v>170</v>
      </c>
      <c r="B447" s="37" t="s"/>
      <c r="C447" s="37" t="s">
        <v>830</v>
      </c>
      <c r="D447" s="37" t="s"/>
      <c r="E447" s="37" t="s">
        <v>42</v>
      </c>
      <c r="F447" s="37" t="s">
        <v>42</v>
      </c>
      <c r="G447" s="37" t="s">
        <v>42</v>
      </c>
      <c r="H447" s="37" t="s">
        <v>42</v>
      </c>
      <c r="I447" s="38" t="s">
        <v>1450</v>
      </c>
      <c r="J447" s="38" t="s">
        <v>1451</v>
      </c>
      <c r="K447" s="37" t="s">
        <v>174</v>
      </c>
      <c r="L447" s="37">
        <v>2</v>
      </c>
      <c r="M447" s="37" t="s"/>
      <c r="N447" s="37" t="s">
        <v>184</v>
      </c>
      <c r="O447" s="37" t="s"/>
      <c r="P447" s="37" t="s"/>
      <c r="Q447" s="37" t="s"/>
      <c r="R447" s="37" t="s"/>
      <c r="S447" s="37" t="s">
        <v>176</v>
      </c>
      <c r="T447" s="37" t="s">
        <v>177</v>
      </c>
      <c r="U447" s="40" t="s">
        <v>18</v>
      </c>
      <c r="V447" s="40" t="s"/>
      <c r="W447" s="49" t="s">
        <v>1452</v>
      </c>
      <c r="X447" s="49" t="s">
        <v>1452</v>
      </c>
      <c r="Y447" s="49" t="s">
        <v>1452</v>
      </c>
      <c r="Z447" s="38" t="s"/>
      <c r="AA447" s="49" t="s">
        <v>1452</v>
      </c>
      <c r="AB447" s="37" t="s"/>
      <c r="AC447" s="37" t="s"/>
    </row>
    <row r="448" spans="1:29" ht="15" customHeight="true">
      <c r="A448" s="37" t="s">
        <v>170</v>
      </c>
      <c r="B448" s="37" t="s"/>
      <c r="C448" s="37" t="s">
        <v>830</v>
      </c>
      <c r="D448" s="37" t="s"/>
      <c r="E448" s="37" t="s">
        <v>42</v>
      </c>
      <c r="F448" s="37" t="s">
        <v>42</v>
      </c>
      <c r="G448" s="37" t="s">
        <v>42</v>
      </c>
      <c r="H448" s="37" t="s">
        <v>42</v>
      </c>
      <c r="I448" s="38" t="s">
        <v>1453</v>
      </c>
      <c r="J448" s="38" t="s">
        <v>1454</v>
      </c>
      <c r="K448" s="37" t="s">
        <v>174</v>
      </c>
      <c r="L448" s="37">
        <v>2</v>
      </c>
      <c r="M448" s="37" t="s"/>
      <c r="N448" s="37" t="s">
        <v>184</v>
      </c>
      <c r="O448" s="37" t="s"/>
      <c r="P448" s="37" t="s"/>
      <c r="Q448" s="37" t="s"/>
      <c r="R448" s="37" t="s"/>
      <c r="S448" s="37" t="s">
        <v>176</v>
      </c>
      <c r="T448" s="37" t="s">
        <v>177</v>
      </c>
      <c r="U448" s="40" t="s">
        <v>18</v>
      </c>
      <c r="V448" s="40" t="s"/>
      <c r="W448" s="49" t="s">
        <v>1455</v>
      </c>
      <c r="X448" s="49" t="s">
        <v>1455</v>
      </c>
      <c r="Y448" s="49" t="s">
        <v>1455</v>
      </c>
      <c r="Z448" s="38" t="s"/>
      <c r="AA448" s="49" t="s">
        <v>1455</v>
      </c>
      <c r="AB448" s="37" t="s"/>
      <c r="AC448" s="37" t="s"/>
    </row>
    <row r="449" spans="1:29" ht="15" customHeight="true">
      <c r="A449" s="37" t="s">
        <v>170</v>
      </c>
      <c r="B449" s="37" t="s"/>
      <c r="C449" s="37" t="s">
        <v>830</v>
      </c>
      <c r="D449" s="37" t="s"/>
      <c r="E449" s="37" t="s">
        <v>42</v>
      </c>
      <c r="F449" s="37" t="s">
        <v>42</v>
      </c>
      <c r="G449" s="37" t="s">
        <v>42</v>
      </c>
      <c r="H449" s="37" t="s">
        <v>42</v>
      </c>
      <c r="I449" s="38" t="s">
        <v>1456</v>
      </c>
      <c r="J449" s="38" t="s">
        <v>1457</v>
      </c>
      <c r="K449" s="37" t="s">
        <v>174</v>
      </c>
      <c r="L449" s="37">
        <v>2</v>
      </c>
      <c r="M449" s="37" t="s"/>
      <c r="N449" s="37" t="s">
        <v>184</v>
      </c>
      <c r="O449" s="37" t="s"/>
      <c r="P449" s="37" t="s"/>
      <c r="Q449" s="37" t="s"/>
      <c r="R449" s="37" t="s"/>
      <c r="S449" s="37" t="s">
        <v>176</v>
      </c>
      <c r="T449" s="37" t="s">
        <v>177</v>
      </c>
      <c r="U449" s="40" t="s">
        <v>18</v>
      </c>
      <c r="V449" s="40" t="s"/>
      <c r="W449" s="49" t="s">
        <v>1458</v>
      </c>
      <c r="X449" s="49" t="s">
        <v>1458</v>
      </c>
      <c r="Y449" s="49" t="s">
        <v>1458</v>
      </c>
      <c r="Z449" s="38" t="s"/>
      <c r="AA449" s="49" t="s">
        <v>1458</v>
      </c>
      <c r="AB449" s="37" t="s"/>
      <c r="AC449" s="37" t="s"/>
    </row>
    <row r="450" spans="1:29" ht="15" customHeight="true">
      <c r="A450" s="37" t="s">
        <v>170</v>
      </c>
      <c r="B450" s="37" t="s"/>
      <c r="C450" s="37" t="s">
        <v>830</v>
      </c>
      <c r="D450" s="37" t="s"/>
      <c r="E450" s="37" t="s">
        <v>42</v>
      </c>
      <c r="F450" s="37" t="s">
        <v>42</v>
      </c>
      <c r="G450" s="37" t="s">
        <v>42</v>
      </c>
      <c r="H450" s="37" t="s">
        <v>42</v>
      </c>
      <c r="I450" s="38" t="s">
        <v>1459</v>
      </c>
      <c r="J450" s="38" t="s">
        <v>1460</v>
      </c>
      <c r="K450" s="37" t="s">
        <v>174</v>
      </c>
      <c r="L450" s="37">
        <v>2</v>
      </c>
      <c r="M450" s="37" t="s"/>
      <c r="N450" s="37" t="s">
        <v>184</v>
      </c>
      <c r="O450" s="37" t="s"/>
      <c r="P450" s="37" t="s"/>
      <c r="Q450" s="37" t="s"/>
      <c r="R450" s="37" t="s"/>
      <c r="S450" s="37" t="s">
        <v>176</v>
      </c>
      <c r="T450" s="37" t="s">
        <v>177</v>
      </c>
      <c r="U450" s="40" t="s">
        <v>18</v>
      </c>
      <c r="V450" s="40" t="s"/>
      <c r="W450" s="49" t="s">
        <v>1461</v>
      </c>
      <c r="X450" s="49" t="s">
        <v>1461</v>
      </c>
      <c r="Y450" s="49" t="s">
        <v>1461</v>
      </c>
      <c r="Z450" s="38" t="s"/>
      <c r="AA450" s="49" t="s">
        <v>1461</v>
      </c>
      <c r="AB450" s="37" t="s"/>
      <c r="AC450" s="37" t="s"/>
    </row>
    <row r="451" spans="1:29" ht="15" customHeight="true">
      <c r="A451" s="37" t="s">
        <v>170</v>
      </c>
      <c r="B451" s="37" t="s"/>
      <c r="C451" s="37" t="s">
        <v>830</v>
      </c>
      <c r="D451" s="37" t="s"/>
      <c r="E451" s="37" t="s">
        <v>42</v>
      </c>
      <c r="F451" s="37" t="s">
        <v>42</v>
      </c>
      <c r="G451" s="37" t="s">
        <v>42</v>
      </c>
      <c r="H451" s="37" t="s">
        <v>42</v>
      </c>
      <c r="I451" s="38" t="s">
        <v>1462</v>
      </c>
      <c r="J451" s="38" t="s">
        <v>1463</v>
      </c>
      <c r="K451" s="37" t="s">
        <v>174</v>
      </c>
      <c r="L451" s="37">
        <v>2</v>
      </c>
      <c r="M451" s="37" t="s"/>
      <c r="N451" s="37" t="s">
        <v>184</v>
      </c>
      <c r="O451" s="37" t="s"/>
      <c r="P451" s="37" t="s"/>
      <c r="Q451" s="37" t="s"/>
      <c r="R451" s="37" t="s"/>
      <c r="S451" s="37" t="s">
        <v>176</v>
      </c>
      <c r="T451" s="37" t="s">
        <v>177</v>
      </c>
      <c r="U451" s="40" t="s">
        <v>18</v>
      </c>
      <c r="V451" s="40" t="s"/>
      <c r="W451" s="49" t="s">
        <v>1464</v>
      </c>
      <c r="X451" s="49" t="s">
        <v>1464</v>
      </c>
      <c r="Y451" s="49" t="s">
        <v>1464</v>
      </c>
      <c r="Z451" s="38" t="s"/>
      <c r="AA451" s="49" t="s">
        <v>1464</v>
      </c>
      <c r="AB451" s="37" t="s"/>
      <c r="AC451" s="37" t="s"/>
    </row>
    <row r="452" spans="1:29" ht="15" customHeight="true">
      <c r="A452" s="37" t="s">
        <v>170</v>
      </c>
      <c r="B452" s="37" t="s"/>
      <c r="C452" s="37" t="s">
        <v>830</v>
      </c>
      <c r="D452" s="37" t="s"/>
      <c r="E452" s="37" t="s">
        <v>42</v>
      </c>
      <c r="F452" s="37" t="s">
        <v>42</v>
      </c>
      <c r="G452" s="37" t="s">
        <v>42</v>
      </c>
      <c r="H452" s="37" t="s">
        <v>42</v>
      </c>
      <c r="I452" s="38" t="s">
        <v>1465</v>
      </c>
      <c r="J452" s="38" t="s">
        <v>1466</v>
      </c>
      <c r="K452" s="37" t="s">
        <v>174</v>
      </c>
      <c r="L452" s="37">
        <v>2</v>
      </c>
      <c r="M452" s="37" t="s"/>
      <c r="N452" s="37" t="s">
        <v>184</v>
      </c>
      <c r="O452" s="37" t="s"/>
      <c r="P452" s="37" t="s"/>
      <c r="Q452" s="37" t="s"/>
      <c r="R452" s="37" t="s"/>
      <c r="S452" s="37" t="s">
        <v>176</v>
      </c>
      <c r="T452" s="37" t="s">
        <v>177</v>
      </c>
      <c r="U452" s="40" t="s">
        <v>18</v>
      </c>
      <c r="V452" s="40" t="s"/>
      <c r="W452" s="49" t="s">
        <v>1467</v>
      </c>
      <c r="X452" s="49" t="s">
        <v>1467</v>
      </c>
      <c r="Y452" s="49" t="s">
        <v>1467</v>
      </c>
      <c r="Z452" s="38" t="s"/>
      <c r="AA452" s="49" t="s">
        <v>1467</v>
      </c>
      <c r="AB452" s="37" t="s"/>
      <c r="AC452" s="37" t="s"/>
    </row>
    <row r="453" spans="1:29" ht="15" customHeight="true">
      <c r="A453" s="37" t="s">
        <v>170</v>
      </c>
      <c r="B453" s="37" t="s"/>
      <c r="C453" s="37" t="s">
        <v>830</v>
      </c>
      <c r="D453" s="37" t="s"/>
      <c r="E453" s="37" t="s">
        <v>42</v>
      </c>
      <c r="F453" s="37" t="s">
        <v>42</v>
      </c>
      <c r="G453" s="37" t="s">
        <v>42</v>
      </c>
      <c r="H453" s="37" t="s">
        <v>42</v>
      </c>
      <c r="I453" s="38" t="s">
        <v>1468</v>
      </c>
      <c r="J453" s="38" t="s">
        <v>1469</v>
      </c>
      <c r="K453" s="37" t="s">
        <v>174</v>
      </c>
      <c r="L453" s="37">
        <v>2</v>
      </c>
      <c r="M453" s="37" t="s"/>
      <c r="N453" s="37" t="s">
        <v>184</v>
      </c>
      <c r="O453" s="37" t="s"/>
      <c r="P453" s="37" t="s"/>
      <c r="Q453" s="37" t="s"/>
      <c r="R453" s="37" t="s"/>
      <c r="S453" s="37" t="s">
        <v>176</v>
      </c>
      <c r="T453" s="37" t="s">
        <v>177</v>
      </c>
      <c r="U453" s="40" t="s">
        <v>18</v>
      </c>
      <c r="V453" s="40" t="s"/>
      <c r="W453" s="49" t="s">
        <v>1470</v>
      </c>
      <c r="X453" s="49" t="s">
        <v>1470</v>
      </c>
      <c r="Y453" s="49" t="s">
        <v>1470</v>
      </c>
      <c r="Z453" s="38" t="s"/>
      <c r="AA453" s="49" t="s">
        <v>1470</v>
      </c>
      <c r="AB453" s="37" t="s"/>
      <c r="AC453" s="37" t="s"/>
    </row>
    <row r="454" spans="1:29" ht="15" customHeight="true">
      <c r="A454" s="37" t="s">
        <v>170</v>
      </c>
      <c r="B454" s="37" t="s"/>
      <c r="C454" s="37" t="s">
        <v>830</v>
      </c>
      <c r="D454" s="37" t="s"/>
      <c r="E454" s="37" t="s">
        <v>42</v>
      </c>
      <c r="F454" s="37" t="s">
        <v>42</v>
      </c>
      <c r="G454" s="37" t="s">
        <v>42</v>
      </c>
      <c r="H454" s="37" t="s">
        <v>42</v>
      </c>
      <c r="I454" s="38" t="s">
        <v>1471</v>
      </c>
      <c r="J454" s="38" t="s">
        <v>1472</v>
      </c>
      <c r="K454" s="37" t="s">
        <v>174</v>
      </c>
      <c r="L454" s="37">
        <v>2</v>
      </c>
      <c r="M454" s="37" t="s"/>
      <c r="N454" s="37" t="s">
        <v>184</v>
      </c>
      <c r="O454" s="37" t="s"/>
      <c r="P454" s="37" t="s"/>
      <c r="Q454" s="37" t="s"/>
      <c r="R454" s="37" t="s"/>
      <c r="S454" s="37" t="s">
        <v>176</v>
      </c>
      <c r="T454" s="37" t="s">
        <v>177</v>
      </c>
      <c r="U454" s="40" t="s">
        <v>18</v>
      </c>
      <c r="V454" s="40" t="s"/>
      <c r="W454" s="49" t="s">
        <v>1473</v>
      </c>
      <c r="X454" s="49" t="s">
        <v>1473</v>
      </c>
      <c r="Y454" s="49" t="s">
        <v>1473</v>
      </c>
      <c r="Z454" s="38" t="s"/>
      <c r="AA454" s="49" t="s">
        <v>1473</v>
      </c>
      <c r="AB454" s="37" t="s"/>
      <c r="AC454" s="37" t="s"/>
    </row>
    <row r="455" spans="1:29" ht="15" customHeight="true">
      <c r="A455" s="37" t="s">
        <v>170</v>
      </c>
      <c r="B455" s="37" t="s"/>
      <c r="C455" s="37" t="s">
        <v>830</v>
      </c>
      <c r="D455" s="37" t="s"/>
      <c r="E455" s="37" t="s">
        <v>42</v>
      </c>
      <c r="F455" s="37" t="s">
        <v>42</v>
      </c>
      <c r="G455" s="37" t="s">
        <v>42</v>
      </c>
      <c r="H455" s="37" t="s">
        <v>42</v>
      </c>
      <c r="I455" s="38" t="s">
        <v>1474</v>
      </c>
      <c r="J455" s="38" t="s">
        <v>1475</v>
      </c>
      <c r="K455" s="37" t="s">
        <v>174</v>
      </c>
      <c r="L455" s="37">
        <v>2</v>
      </c>
      <c r="M455" s="37" t="s"/>
      <c r="N455" s="37" t="s">
        <v>184</v>
      </c>
      <c r="O455" s="37" t="s"/>
      <c r="P455" s="37" t="s"/>
      <c r="Q455" s="37" t="s"/>
      <c r="R455" s="37" t="s"/>
      <c r="S455" s="37" t="s">
        <v>176</v>
      </c>
      <c r="T455" s="37" t="s">
        <v>177</v>
      </c>
      <c r="U455" s="40" t="s">
        <v>18</v>
      </c>
      <c r="V455" s="40" t="s"/>
      <c r="W455" s="49" t="s">
        <v>1476</v>
      </c>
      <c r="X455" s="49" t="s">
        <v>1476</v>
      </c>
      <c r="Y455" s="49" t="s">
        <v>1476</v>
      </c>
      <c r="Z455" s="38" t="s"/>
      <c r="AA455" s="49" t="s">
        <v>1476</v>
      </c>
      <c r="AB455" s="37" t="s"/>
      <c r="AC455" s="37" t="s"/>
    </row>
    <row r="456" spans="1:29" ht="15" customHeight="true">
      <c r="A456" s="37" t="s">
        <v>170</v>
      </c>
      <c r="B456" s="37" t="s"/>
      <c r="C456" s="37" t="s">
        <v>830</v>
      </c>
      <c r="D456" s="37" t="s"/>
      <c r="E456" s="37" t="s">
        <v>42</v>
      </c>
      <c r="F456" s="37" t="s">
        <v>42</v>
      </c>
      <c r="G456" s="37" t="s">
        <v>42</v>
      </c>
      <c r="H456" s="37" t="s">
        <v>42</v>
      </c>
      <c r="I456" s="38" t="s">
        <v>1477</v>
      </c>
      <c r="J456" s="38" t="s">
        <v>1478</v>
      </c>
      <c r="K456" s="37" t="s">
        <v>174</v>
      </c>
      <c r="L456" s="37">
        <v>2</v>
      </c>
      <c r="M456" s="37" t="s"/>
      <c r="N456" s="37" t="s">
        <v>184</v>
      </c>
      <c r="O456" s="37" t="s"/>
      <c r="P456" s="37" t="s"/>
      <c r="Q456" s="37" t="s"/>
      <c r="R456" s="37" t="s"/>
      <c r="S456" s="37" t="s">
        <v>176</v>
      </c>
      <c r="T456" s="37" t="s">
        <v>177</v>
      </c>
      <c r="U456" s="40" t="s">
        <v>18</v>
      </c>
      <c r="V456" s="40" t="s"/>
      <c r="W456" s="49" t="s">
        <v>1479</v>
      </c>
      <c r="X456" s="49" t="s">
        <v>1479</v>
      </c>
      <c r="Y456" s="49" t="s">
        <v>1479</v>
      </c>
      <c r="Z456" s="38" t="s"/>
      <c r="AA456" s="49" t="s">
        <v>1479</v>
      </c>
      <c r="AB456" s="37" t="s"/>
      <c r="AC456" s="37" t="s"/>
    </row>
    <row r="457" spans="1:29" ht="15" customHeight="true">
      <c r="A457" s="37" t="s">
        <v>170</v>
      </c>
      <c r="B457" s="37" t="s"/>
      <c r="C457" s="37" t="s">
        <v>830</v>
      </c>
      <c r="D457" s="37" t="s"/>
      <c r="E457" s="37" t="s">
        <v>42</v>
      </c>
      <c r="F457" s="37" t="s">
        <v>42</v>
      </c>
      <c r="G457" s="37" t="s">
        <v>42</v>
      </c>
      <c r="H457" s="37" t="s">
        <v>42</v>
      </c>
      <c r="I457" s="38" t="s">
        <v>1480</v>
      </c>
      <c r="J457" s="38" t="s">
        <v>1481</v>
      </c>
      <c r="K457" s="37" t="s">
        <v>174</v>
      </c>
      <c r="L457" s="37">
        <v>2</v>
      </c>
      <c r="M457" s="37" t="s"/>
      <c r="N457" s="37" t="s">
        <v>184</v>
      </c>
      <c r="O457" s="37" t="s"/>
      <c r="P457" s="37" t="s"/>
      <c r="Q457" s="37" t="s"/>
      <c r="R457" s="37" t="s"/>
      <c r="S457" s="37" t="s">
        <v>176</v>
      </c>
      <c r="T457" s="37" t="s">
        <v>177</v>
      </c>
      <c r="U457" s="40" t="s">
        <v>18</v>
      </c>
      <c r="V457" s="40" t="s"/>
      <c r="W457" s="49" t="s">
        <v>1482</v>
      </c>
      <c r="X457" s="49" t="s">
        <v>1482</v>
      </c>
      <c r="Y457" s="49" t="s">
        <v>1482</v>
      </c>
      <c r="Z457" s="38" t="s"/>
      <c r="AA457" s="49" t="s">
        <v>1482</v>
      </c>
      <c r="AB457" s="37" t="s"/>
      <c r="AC457" s="37" t="s"/>
    </row>
    <row r="458" spans="1:29" ht="15" customHeight="true">
      <c r="A458" s="37" t="s">
        <v>170</v>
      </c>
      <c r="B458" s="37" t="s"/>
      <c r="C458" s="37" t="s">
        <v>830</v>
      </c>
      <c r="D458" s="37" t="s"/>
      <c r="E458" s="37" t="s">
        <v>42</v>
      </c>
      <c r="F458" s="37" t="s">
        <v>42</v>
      </c>
      <c r="G458" s="37" t="s">
        <v>42</v>
      </c>
      <c r="H458" s="37" t="s">
        <v>42</v>
      </c>
      <c r="I458" s="38" t="s">
        <v>1483</v>
      </c>
      <c r="J458" s="38" t="s">
        <v>1484</v>
      </c>
      <c r="K458" s="37" t="s">
        <v>174</v>
      </c>
      <c r="L458" s="37">
        <v>2</v>
      </c>
      <c r="M458" s="37" t="s"/>
      <c r="N458" s="37" t="s">
        <v>184</v>
      </c>
      <c r="O458" s="37" t="s"/>
      <c r="P458" s="37" t="s"/>
      <c r="Q458" s="37" t="s"/>
      <c r="R458" s="37" t="s"/>
      <c r="S458" s="37" t="s">
        <v>176</v>
      </c>
      <c r="T458" s="37" t="s">
        <v>177</v>
      </c>
      <c r="U458" s="40" t="s">
        <v>18</v>
      </c>
      <c r="V458" s="40" t="s"/>
      <c r="W458" s="49" t="s">
        <v>1485</v>
      </c>
      <c r="X458" s="49" t="s">
        <v>1485</v>
      </c>
      <c r="Y458" s="49" t="s">
        <v>1485</v>
      </c>
      <c r="Z458" s="38" t="s"/>
      <c r="AA458" s="49" t="s">
        <v>1485</v>
      </c>
      <c r="AB458" s="37" t="s"/>
      <c r="AC458" s="37" t="s"/>
    </row>
    <row r="459" spans="1:29" ht="15" customHeight="true">
      <c r="A459" s="37" t="s">
        <v>170</v>
      </c>
      <c r="B459" s="37" t="s"/>
      <c r="C459" s="37" t="s">
        <v>830</v>
      </c>
      <c r="D459" s="37" t="s"/>
      <c r="E459" s="37" t="s">
        <v>42</v>
      </c>
      <c r="F459" s="37" t="s">
        <v>42</v>
      </c>
      <c r="G459" s="37" t="s">
        <v>42</v>
      </c>
      <c r="H459" s="37" t="s">
        <v>42</v>
      </c>
      <c r="I459" s="38" t="s">
        <v>1486</v>
      </c>
      <c r="J459" s="38" t="s">
        <v>1487</v>
      </c>
      <c r="K459" s="37" t="s">
        <v>174</v>
      </c>
      <c r="L459" s="37">
        <v>2</v>
      </c>
      <c r="M459" s="37" t="s"/>
      <c r="N459" s="37" t="s">
        <v>184</v>
      </c>
      <c r="O459" s="37" t="s"/>
      <c r="P459" s="37" t="s"/>
      <c r="Q459" s="37" t="s"/>
      <c r="R459" s="37" t="s"/>
      <c r="S459" s="37" t="s">
        <v>176</v>
      </c>
      <c r="T459" s="37" t="s">
        <v>177</v>
      </c>
      <c r="U459" s="40" t="s">
        <v>18</v>
      </c>
      <c r="V459" s="40" t="s"/>
      <c r="W459" s="49" t="s">
        <v>1488</v>
      </c>
      <c r="X459" s="49" t="s">
        <v>1488</v>
      </c>
      <c r="Y459" s="49" t="s">
        <v>1488</v>
      </c>
      <c r="Z459" s="38" t="s"/>
      <c r="AA459" s="49" t="s">
        <v>1488</v>
      </c>
      <c r="AB459" s="37" t="s"/>
      <c r="AC459" s="37" t="s"/>
    </row>
    <row r="460" spans="1:29" ht="15" customHeight="true">
      <c r="A460" s="37" t="s">
        <v>170</v>
      </c>
      <c r="B460" s="37" t="s"/>
      <c r="C460" s="37" t="s">
        <v>830</v>
      </c>
      <c r="D460" s="37" t="s"/>
      <c r="E460" s="37" t="s">
        <v>42</v>
      </c>
      <c r="F460" s="37" t="s">
        <v>42</v>
      </c>
      <c r="G460" s="37" t="s">
        <v>42</v>
      </c>
      <c r="H460" s="37" t="s">
        <v>42</v>
      </c>
      <c r="I460" s="38" t="s">
        <v>1489</v>
      </c>
      <c r="J460" s="38" t="s">
        <v>1490</v>
      </c>
      <c r="K460" s="37" t="s">
        <v>174</v>
      </c>
      <c r="L460" s="37">
        <v>2</v>
      </c>
      <c r="M460" s="37" t="s"/>
      <c r="N460" s="37" t="s">
        <v>184</v>
      </c>
      <c r="O460" s="37" t="s"/>
      <c r="P460" s="37" t="s"/>
      <c r="Q460" s="37" t="s"/>
      <c r="R460" s="37" t="s"/>
      <c r="S460" s="37" t="s">
        <v>176</v>
      </c>
      <c r="T460" s="37" t="s">
        <v>177</v>
      </c>
      <c r="U460" s="40" t="s">
        <v>18</v>
      </c>
      <c r="V460" s="40" t="s"/>
      <c r="W460" s="49" t="s">
        <v>1491</v>
      </c>
      <c r="X460" s="49" t="s">
        <v>1491</v>
      </c>
      <c r="Y460" s="49" t="s">
        <v>1491</v>
      </c>
      <c r="Z460" s="38" t="s"/>
      <c r="AA460" s="49" t="s">
        <v>1491</v>
      </c>
      <c r="AB460" s="37" t="s"/>
      <c r="AC460" s="37" t="s"/>
    </row>
    <row r="461" spans="1:29" ht="15" customHeight="true">
      <c r="A461" s="37" t="s">
        <v>170</v>
      </c>
      <c r="B461" s="37" t="s"/>
      <c r="C461" s="37" t="s">
        <v>830</v>
      </c>
      <c r="D461" s="37" t="s"/>
      <c r="E461" s="37" t="s">
        <v>42</v>
      </c>
      <c r="F461" s="37" t="s">
        <v>42</v>
      </c>
      <c r="G461" s="37" t="s">
        <v>42</v>
      </c>
      <c r="H461" s="37" t="s">
        <v>42</v>
      </c>
      <c r="I461" s="38" t="s">
        <v>1492</v>
      </c>
      <c r="J461" s="38" t="s">
        <v>1493</v>
      </c>
      <c r="K461" s="37" t="s">
        <v>174</v>
      </c>
      <c r="L461" s="37">
        <v>2</v>
      </c>
      <c r="M461" s="37" t="s"/>
      <c r="N461" s="37" t="s">
        <v>184</v>
      </c>
      <c r="O461" s="37" t="s"/>
      <c r="P461" s="37" t="s"/>
      <c r="Q461" s="37" t="s"/>
      <c r="R461" s="37" t="s"/>
      <c r="S461" s="37" t="s">
        <v>176</v>
      </c>
      <c r="T461" s="37" t="s">
        <v>177</v>
      </c>
      <c r="U461" s="40" t="s">
        <v>18</v>
      </c>
      <c r="V461" s="40" t="s"/>
      <c r="W461" s="49" t="s">
        <v>1494</v>
      </c>
      <c r="X461" s="49" t="s">
        <v>1494</v>
      </c>
      <c r="Y461" s="49" t="s">
        <v>1494</v>
      </c>
      <c r="Z461" s="38" t="s"/>
      <c r="AA461" s="49" t="s">
        <v>1494</v>
      </c>
      <c r="AB461" s="37" t="s"/>
      <c r="AC461" s="37" t="s"/>
    </row>
    <row r="462" spans="1:29" ht="15" customHeight="true">
      <c r="A462" s="37" t="s">
        <v>170</v>
      </c>
      <c r="B462" s="37" t="s"/>
      <c r="C462" s="37" t="s">
        <v>830</v>
      </c>
      <c r="D462" s="37" t="s"/>
      <c r="E462" s="37" t="s">
        <v>42</v>
      </c>
      <c r="F462" s="37" t="s">
        <v>42</v>
      </c>
      <c r="G462" s="37" t="s">
        <v>42</v>
      </c>
      <c r="H462" s="37" t="s">
        <v>42</v>
      </c>
      <c r="I462" s="38" t="s">
        <v>1495</v>
      </c>
      <c r="J462" s="38" t="s">
        <v>1496</v>
      </c>
      <c r="K462" s="37" t="s">
        <v>174</v>
      </c>
      <c r="L462" s="37">
        <v>2</v>
      </c>
      <c r="M462" s="37" t="s"/>
      <c r="N462" s="37" t="s">
        <v>184</v>
      </c>
      <c r="O462" s="37" t="s"/>
      <c r="P462" s="37" t="s"/>
      <c r="Q462" s="37" t="s"/>
      <c r="R462" s="37" t="s"/>
      <c r="S462" s="37" t="s">
        <v>176</v>
      </c>
      <c r="T462" s="37" t="s">
        <v>177</v>
      </c>
      <c r="U462" s="40" t="s">
        <v>18</v>
      </c>
      <c r="V462" s="40" t="s"/>
      <c r="W462" s="49" t="s">
        <v>1497</v>
      </c>
      <c r="X462" s="49" t="s">
        <v>1497</v>
      </c>
      <c r="Y462" s="49" t="s">
        <v>1497</v>
      </c>
      <c r="Z462" s="38" t="s"/>
      <c r="AA462" s="49" t="s">
        <v>1497</v>
      </c>
      <c r="AB462" s="37" t="s"/>
      <c r="AC462" s="37" t="s"/>
    </row>
    <row r="463" spans="1:29" ht="15" customHeight="true">
      <c r="A463" s="37" t="s">
        <v>170</v>
      </c>
      <c r="B463" s="37" t="s"/>
      <c r="C463" s="37" t="s">
        <v>830</v>
      </c>
      <c r="D463" s="37" t="s"/>
      <c r="E463" s="37" t="s">
        <v>42</v>
      </c>
      <c r="F463" s="37" t="s">
        <v>42</v>
      </c>
      <c r="G463" s="37" t="s">
        <v>42</v>
      </c>
      <c r="H463" s="37" t="s">
        <v>42</v>
      </c>
      <c r="I463" s="38" t="s">
        <v>1498</v>
      </c>
      <c r="J463" s="38" t="s">
        <v>1499</v>
      </c>
      <c r="K463" s="37" t="s">
        <v>174</v>
      </c>
      <c r="L463" s="37">
        <v>2</v>
      </c>
      <c r="M463" s="37" t="s"/>
      <c r="N463" s="37" t="s">
        <v>184</v>
      </c>
      <c r="O463" s="37" t="s"/>
      <c r="P463" s="37" t="s"/>
      <c r="Q463" s="37" t="s"/>
      <c r="R463" s="37" t="s"/>
      <c r="S463" s="37" t="s">
        <v>176</v>
      </c>
      <c r="T463" s="37" t="s">
        <v>177</v>
      </c>
      <c r="U463" s="40" t="s">
        <v>18</v>
      </c>
      <c r="V463" s="40" t="s"/>
      <c r="W463" s="49" t="s">
        <v>1500</v>
      </c>
      <c r="X463" s="49" t="s">
        <v>1500</v>
      </c>
      <c r="Y463" s="49" t="s">
        <v>1500</v>
      </c>
      <c r="Z463" s="38" t="s"/>
      <c r="AA463" s="49" t="s">
        <v>1500</v>
      </c>
      <c r="AB463" s="37" t="s"/>
      <c r="AC463" s="37" t="s"/>
    </row>
    <row r="464" spans="1:29" ht="15" customHeight="true">
      <c r="A464" s="37" t="s">
        <v>170</v>
      </c>
      <c r="B464" s="37" t="s"/>
      <c r="C464" s="37" t="s">
        <v>830</v>
      </c>
      <c r="D464" s="37" t="s"/>
      <c r="E464" s="37" t="s">
        <v>42</v>
      </c>
      <c r="F464" s="37" t="s">
        <v>42</v>
      </c>
      <c r="G464" s="37" t="s">
        <v>42</v>
      </c>
      <c r="H464" s="37" t="s">
        <v>42</v>
      </c>
      <c r="I464" s="38" t="s">
        <v>1501</v>
      </c>
      <c r="J464" s="38" t="s">
        <v>1502</v>
      </c>
      <c r="K464" s="37" t="s">
        <v>174</v>
      </c>
      <c r="L464" s="37">
        <v>2</v>
      </c>
      <c r="M464" s="37" t="s"/>
      <c r="N464" s="37" t="s">
        <v>184</v>
      </c>
      <c r="O464" s="37" t="s"/>
      <c r="P464" s="37" t="s"/>
      <c r="Q464" s="37" t="s"/>
      <c r="R464" s="37" t="s"/>
      <c r="S464" s="37" t="s">
        <v>176</v>
      </c>
      <c r="T464" s="37" t="s">
        <v>177</v>
      </c>
      <c r="U464" s="40" t="s">
        <v>18</v>
      </c>
      <c r="V464" s="40" t="s"/>
      <c r="W464" s="49" t="s">
        <v>1503</v>
      </c>
      <c r="X464" s="49" t="s">
        <v>1503</v>
      </c>
      <c r="Y464" s="49" t="s">
        <v>1503</v>
      </c>
      <c r="Z464" s="38" t="s"/>
      <c r="AA464" s="49" t="s">
        <v>1503</v>
      </c>
      <c r="AB464" s="37" t="s"/>
      <c r="AC464" s="37" t="s"/>
    </row>
    <row r="465" spans="1:29" ht="15" customHeight="true">
      <c r="A465" s="37" t="s">
        <v>170</v>
      </c>
      <c r="B465" s="37" t="s"/>
      <c r="C465" s="37" t="s">
        <v>830</v>
      </c>
      <c r="D465" s="37" t="s"/>
      <c r="E465" s="37" t="s">
        <v>42</v>
      </c>
      <c r="F465" s="37" t="s">
        <v>42</v>
      </c>
      <c r="G465" s="37" t="s">
        <v>42</v>
      </c>
      <c r="H465" s="37" t="s">
        <v>42</v>
      </c>
      <c r="I465" s="38" t="s">
        <v>1504</v>
      </c>
      <c r="J465" s="38" t="s">
        <v>1505</v>
      </c>
      <c r="K465" s="37" t="s">
        <v>174</v>
      </c>
      <c r="L465" s="37">
        <v>2</v>
      </c>
      <c r="M465" s="37" t="s"/>
      <c r="N465" s="37" t="s">
        <v>184</v>
      </c>
      <c r="O465" s="37" t="s"/>
      <c r="P465" s="37" t="s"/>
      <c r="Q465" s="37" t="s"/>
      <c r="R465" s="37" t="s"/>
      <c r="S465" s="37" t="s">
        <v>176</v>
      </c>
      <c r="T465" s="37" t="s">
        <v>177</v>
      </c>
      <c r="U465" s="40" t="s">
        <v>18</v>
      </c>
      <c r="V465" s="40" t="s"/>
      <c r="W465" s="49" t="s">
        <v>241</v>
      </c>
      <c r="X465" s="49" t="s">
        <v>241</v>
      </c>
      <c r="Y465" s="49" t="s">
        <v>241</v>
      </c>
      <c r="Z465" s="38" t="s"/>
      <c r="AA465" s="49" t="s">
        <v>241</v>
      </c>
      <c r="AB465" s="37" t="s"/>
      <c r="AC465" s="37" t="s"/>
    </row>
    <row r="466" spans="1:29" ht="15" customHeight="true">
      <c r="A466" s="37" t="s">
        <v>170</v>
      </c>
      <c r="B466" s="37" t="s"/>
      <c r="C466" s="37" t="s">
        <v>830</v>
      </c>
      <c r="D466" s="37" t="s"/>
      <c r="E466" s="37" t="s">
        <v>42</v>
      </c>
      <c r="F466" s="37" t="s">
        <v>42</v>
      </c>
      <c r="G466" s="37" t="s">
        <v>42</v>
      </c>
      <c r="H466" s="37" t="s">
        <v>42</v>
      </c>
      <c r="I466" s="38" t="s">
        <v>1506</v>
      </c>
      <c r="J466" s="38" t="s">
        <v>1507</v>
      </c>
      <c r="K466" s="37" t="s">
        <v>174</v>
      </c>
      <c r="L466" s="37">
        <v>2</v>
      </c>
      <c r="M466" s="37" t="s"/>
      <c r="N466" s="37" t="s">
        <v>184</v>
      </c>
      <c r="O466" s="37" t="s"/>
      <c r="P466" s="37" t="s"/>
      <c r="Q466" s="37" t="s"/>
      <c r="R466" s="37" t="s"/>
      <c r="S466" s="37" t="s">
        <v>176</v>
      </c>
      <c r="T466" s="37" t="s">
        <v>177</v>
      </c>
      <c r="U466" s="40" t="s">
        <v>18</v>
      </c>
      <c r="V466" s="40" t="s"/>
      <c r="W466" s="49" t="s">
        <v>1508</v>
      </c>
      <c r="X466" s="49" t="s">
        <v>1508</v>
      </c>
      <c r="Y466" s="49" t="s">
        <v>1508</v>
      </c>
      <c r="Z466" s="38" t="s"/>
      <c r="AA466" s="49" t="s">
        <v>1508</v>
      </c>
      <c r="AB466" s="37" t="s"/>
      <c r="AC466" s="37" t="s"/>
    </row>
    <row r="467" spans="1:29" ht="15" customHeight="true">
      <c r="A467" s="37" t="s">
        <v>170</v>
      </c>
      <c r="B467" s="37" t="s"/>
      <c r="C467" s="37" t="s">
        <v>830</v>
      </c>
      <c r="D467" s="37" t="s"/>
      <c r="E467" s="37" t="s">
        <v>42</v>
      </c>
      <c r="F467" s="37" t="s">
        <v>42</v>
      </c>
      <c r="G467" s="37" t="s">
        <v>42</v>
      </c>
      <c r="H467" s="37" t="s">
        <v>42</v>
      </c>
      <c r="I467" s="38" t="s">
        <v>1509</v>
      </c>
      <c r="J467" s="38" t="s">
        <v>1510</v>
      </c>
      <c r="K467" s="37" t="s">
        <v>174</v>
      </c>
      <c r="L467" s="37">
        <v>2</v>
      </c>
      <c r="M467" s="37" t="s"/>
      <c r="N467" s="37" t="s">
        <v>184</v>
      </c>
      <c r="O467" s="37" t="s"/>
      <c r="P467" s="37" t="s"/>
      <c r="Q467" s="37" t="s"/>
      <c r="R467" s="37" t="s"/>
      <c r="S467" s="37" t="s">
        <v>176</v>
      </c>
      <c r="T467" s="37" t="s">
        <v>177</v>
      </c>
      <c r="U467" s="40" t="s">
        <v>18</v>
      </c>
      <c r="V467" s="40" t="s"/>
      <c r="W467" s="49" t="s">
        <v>1511</v>
      </c>
      <c r="X467" s="49" t="s">
        <v>1511</v>
      </c>
      <c r="Y467" s="49" t="s">
        <v>1511</v>
      </c>
      <c r="Z467" s="38" t="s"/>
      <c r="AA467" s="49" t="s">
        <v>1511</v>
      </c>
      <c r="AB467" s="37" t="s"/>
      <c r="AC467" s="37" t="s"/>
    </row>
    <row r="468" spans="1:29" ht="15" customHeight="true">
      <c r="A468" s="37" t="s">
        <v>170</v>
      </c>
      <c r="B468" s="37" t="s"/>
      <c r="C468" s="37" t="s">
        <v>830</v>
      </c>
      <c r="D468" s="37" t="s"/>
      <c r="E468" s="37" t="s">
        <v>42</v>
      </c>
      <c r="F468" s="37" t="s">
        <v>42</v>
      </c>
      <c r="G468" s="37" t="s">
        <v>42</v>
      </c>
      <c r="H468" s="37" t="s">
        <v>42</v>
      </c>
      <c r="I468" s="38" t="s">
        <v>1512</v>
      </c>
      <c r="J468" s="38" t="s">
        <v>1513</v>
      </c>
      <c r="K468" s="37" t="s">
        <v>174</v>
      </c>
      <c r="L468" s="37">
        <v>2</v>
      </c>
      <c r="M468" s="37" t="s"/>
      <c r="N468" s="37" t="s">
        <v>184</v>
      </c>
      <c r="O468" s="37" t="s"/>
      <c r="P468" s="37" t="s"/>
      <c r="Q468" s="37" t="s"/>
      <c r="R468" s="37" t="s"/>
      <c r="S468" s="37" t="s">
        <v>176</v>
      </c>
      <c r="T468" s="37" t="s">
        <v>177</v>
      </c>
      <c r="U468" s="40" t="s">
        <v>18</v>
      </c>
      <c r="V468" s="40" t="s"/>
      <c r="W468" s="49" t="s">
        <v>1514</v>
      </c>
      <c r="X468" s="49" t="s">
        <v>1514</v>
      </c>
      <c r="Y468" s="49" t="s">
        <v>1514</v>
      </c>
      <c r="Z468" s="38" t="s"/>
      <c r="AA468" s="49" t="s">
        <v>1514</v>
      </c>
      <c r="AB468" s="37" t="s"/>
      <c r="AC468" s="37" t="s"/>
    </row>
    <row r="469" spans="1:29" ht="15" customHeight="true">
      <c r="A469" s="37" t="s">
        <v>170</v>
      </c>
      <c r="B469" s="37" t="s"/>
      <c r="C469" s="37" t="s">
        <v>830</v>
      </c>
      <c r="D469" s="37" t="s"/>
      <c r="E469" s="37" t="s">
        <v>42</v>
      </c>
      <c r="F469" s="37" t="s">
        <v>42</v>
      </c>
      <c r="G469" s="37" t="s">
        <v>42</v>
      </c>
      <c r="H469" s="37" t="s">
        <v>42</v>
      </c>
      <c r="I469" s="38" t="s">
        <v>1515</v>
      </c>
      <c r="J469" s="38" t="s">
        <v>1516</v>
      </c>
      <c r="K469" s="37" t="s">
        <v>174</v>
      </c>
      <c r="L469" s="37">
        <v>2</v>
      </c>
      <c r="M469" s="37" t="s"/>
      <c r="N469" s="37" t="s">
        <v>184</v>
      </c>
      <c r="O469" s="37" t="s"/>
      <c r="P469" s="37" t="s"/>
      <c r="Q469" s="37" t="s"/>
      <c r="R469" s="37" t="s"/>
      <c r="S469" s="37" t="s">
        <v>176</v>
      </c>
      <c r="T469" s="37" t="s">
        <v>177</v>
      </c>
      <c r="U469" s="40" t="s">
        <v>18</v>
      </c>
      <c r="V469" s="40" t="s"/>
      <c r="W469" s="49" t="s">
        <v>1517</v>
      </c>
      <c r="X469" s="49" t="s">
        <v>1517</v>
      </c>
      <c r="Y469" s="49" t="s">
        <v>1517</v>
      </c>
      <c r="Z469" s="38" t="s"/>
      <c r="AA469" s="49" t="s">
        <v>1517</v>
      </c>
      <c r="AB469" s="37" t="s"/>
      <c r="AC469" s="37" t="s"/>
    </row>
    <row r="470" spans="1:29" ht="15" customHeight="true">
      <c r="A470" s="37" t="s">
        <v>170</v>
      </c>
      <c r="B470" s="37" t="s"/>
      <c r="C470" s="37" t="s">
        <v>830</v>
      </c>
      <c r="D470" s="37" t="s"/>
      <c r="E470" s="37" t="s">
        <v>42</v>
      </c>
      <c r="F470" s="37" t="s">
        <v>42</v>
      </c>
      <c r="G470" s="37" t="s">
        <v>42</v>
      </c>
      <c r="H470" s="37" t="s">
        <v>42</v>
      </c>
      <c r="I470" s="38" t="s">
        <v>1518</v>
      </c>
      <c r="J470" s="38" t="s">
        <v>1519</v>
      </c>
      <c r="K470" s="37" t="s">
        <v>174</v>
      </c>
      <c r="L470" s="37">
        <v>2</v>
      </c>
      <c r="M470" s="37" t="s"/>
      <c r="N470" s="37" t="s">
        <v>184</v>
      </c>
      <c r="O470" s="37" t="s"/>
      <c r="P470" s="37" t="s"/>
      <c r="Q470" s="37" t="s"/>
      <c r="R470" s="37" t="s"/>
      <c r="S470" s="37" t="s">
        <v>176</v>
      </c>
      <c r="T470" s="37" t="s">
        <v>177</v>
      </c>
      <c r="U470" s="40" t="s">
        <v>18</v>
      </c>
      <c r="V470" s="40" t="s"/>
      <c r="W470" s="49" t="s">
        <v>1520</v>
      </c>
      <c r="X470" s="49" t="s">
        <v>1520</v>
      </c>
      <c r="Y470" s="49" t="s">
        <v>1520</v>
      </c>
      <c r="Z470" s="38" t="s"/>
      <c r="AA470" s="49" t="s">
        <v>1520</v>
      </c>
      <c r="AB470" s="37" t="s"/>
      <c r="AC470" s="37" t="s"/>
    </row>
    <row r="471" spans="1:29" ht="15" customHeight="true">
      <c r="A471" s="37" t="s">
        <v>170</v>
      </c>
      <c r="B471" s="37" t="s"/>
      <c r="C471" s="37" t="s">
        <v>830</v>
      </c>
      <c r="D471" s="37" t="s"/>
      <c r="E471" s="37" t="s">
        <v>42</v>
      </c>
      <c r="F471" s="37" t="s">
        <v>42</v>
      </c>
      <c r="G471" s="37" t="s">
        <v>42</v>
      </c>
      <c r="H471" s="37" t="s">
        <v>42</v>
      </c>
      <c r="I471" s="38" t="s">
        <v>1521</v>
      </c>
      <c r="J471" s="38" t="s">
        <v>1522</v>
      </c>
      <c r="K471" s="37" t="s">
        <v>174</v>
      </c>
      <c r="L471" s="37">
        <v>2</v>
      </c>
      <c r="M471" s="37" t="s"/>
      <c r="N471" s="37" t="s">
        <v>184</v>
      </c>
      <c r="O471" s="37" t="s"/>
      <c r="P471" s="37" t="s"/>
      <c r="Q471" s="37" t="s"/>
      <c r="R471" s="37" t="s"/>
      <c r="S471" s="37" t="s">
        <v>176</v>
      </c>
      <c r="T471" s="37" t="s">
        <v>177</v>
      </c>
      <c r="U471" s="40" t="s">
        <v>18</v>
      </c>
      <c r="V471" s="40" t="s"/>
      <c r="W471" s="49" t="s">
        <v>1523</v>
      </c>
      <c r="X471" s="49" t="s">
        <v>1523</v>
      </c>
      <c r="Y471" s="49" t="s">
        <v>1523</v>
      </c>
      <c r="Z471" s="38" t="s"/>
      <c r="AA471" s="49" t="s">
        <v>1523</v>
      </c>
      <c r="AB471" s="37" t="s"/>
      <c r="AC471" s="37" t="s"/>
    </row>
    <row r="472" spans="1:29" ht="15" customHeight="true">
      <c r="A472" s="37" t="s">
        <v>170</v>
      </c>
      <c r="B472" s="37" t="s"/>
      <c r="C472" s="37" t="s">
        <v>830</v>
      </c>
      <c r="D472" s="37" t="s"/>
      <c r="E472" s="37" t="s">
        <v>42</v>
      </c>
      <c r="F472" s="37" t="s">
        <v>42</v>
      </c>
      <c r="G472" s="37" t="s">
        <v>42</v>
      </c>
      <c r="H472" s="37" t="s">
        <v>42</v>
      </c>
      <c r="I472" s="38" t="s">
        <v>1524</v>
      </c>
      <c r="J472" s="38" t="s">
        <v>1525</v>
      </c>
      <c r="K472" s="37" t="s">
        <v>174</v>
      </c>
      <c r="L472" s="37">
        <v>2</v>
      </c>
      <c r="M472" s="37" t="s"/>
      <c r="N472" s="37" t="s">
        <v>184</v>
      </c>
      <c r="O472" s="37" t="s"/>
      <c r="P472" s="37" t="s"/>
      <c r="Q472" s="37" t="s"/>
      <c r="R472" s="37" t="s"/>
      <c r="S472" s="37" t="s">
        <v>176</v>
      </c>
      <c r="T472" s="37" t="s">
        <v>177</v>
      </c>
      <c r="U472" s="40" t="s">
        <v>18</v>
      </c>
      <c r="V472" s="40" t="s"/>
      <c r="W472" s="49" t="s">
        <v>1526</v>
      </c>
      <c r="X472" s="49" t="s">
        <v>1526</v>
      </c>
      <c r="Y472" s="49" t="s">
        <v>1526</v>
      </c>
      <c r="Z472" s="38" t="s"/>
      <c r="AA472" s="49" t="s">
        <v>1526</v>
      </c>
      <c r="AB472" s="37" t="s"/>
      <c r="AC472" s="37" t="s"/>
    </row>
    <row r="473" spans="1:29" ht="15" customHeight="true">
      <c r="A473" s="37" t="s">
        <v>170</v>
      </c>
      <c r="B473" s="37" t="s"/>
      <c r="C473" s="37" t="s">
        <v>830</v>
      </c>
      <c r="D473" s="37" t="s"/>
      <c r="E473" s="37" t="s">
        <v>42</v>
      </c>
      <c r="F473" s="37" t="s">
        <v>42</v>
      </c>
      <c r="G473" s="37" t="s">
        <v>42</v>
      </c>
      <c r="H473" s="37" t="s">
        <v>42</v>
      </c>
      <c r="I473" s="38" t="s">
        <v>1527</v>
      </c>
      <c r="J473" s="38" t="s">
        <v>1528</v>
      </c>
      <c r="K473" s="37" t="s">
        <v>174</v>
      </c>
      <c r="L473" s="37">
        <v>2</v>
      </c>
      <c r="M473" s="37" t="s"/>
      <c r="N473" s="37" t="s">
        <v>184</v>
      </c>
      <c r="O473" s="37" t="s"/>
      <c r="P473" s="37" t="s"/>
      <c r="Q473" s="37" t="s"/>
      <c r="R473" s="37" t="s"/>
      <c r="S473" s="37" t="s">
        <v>176</v>
      </c>
      <c r="T473" s="37" t="s">
        <v>177</v>
      </c>
      <c r="U473" s="40" t="s">
        <v>18</v>
      </c>
      <c r="V473" s="40" t="s"/>
      <c r="W473" s="49" t="s">
        <v>1529</v>
      </c>
      <c r="X473" s="49" t="s">
        <v>1529</v>
      </c>
      <c r="Y473" s="49" t="s">
        <v>1529</v>
      </c>
      <c r="Z473" s="38" t="s"/>
      <c r="AA473" s="49" t="s">
        <v>1529</v>
      </c>
      <c r="AB473" s="37" t="s"/>
      <c r="AC473" s="37" t="s"/>
    </row>
    <row r="474" spans="1:29" ht="15" customHeight="true">
      <c r="A474" s="37" t="s">
        <v>170</v>
      </c>
      <c r="B474" s="37" t="s"/>
      <c r="C474" s="37" t="s">
        <v>830</v>
      </c>
      <c r="D474" s="37" t="s"/>
      <c r="E474" s="37" t="s">
        <v>42</v>
      </c>
      <c r="F474" s="37" t="s">
        <v>42</v>
      </c>
      <c r="G474" s="37" t="s">
        <v>42</v>
      </c>
      <c r="H474" s="37" t="s">
        <v>42</v>
      </c>
      <c r="I474" s="38" t="s">
        <v>1530</v>
      </c>
      <c r="J474" s="38" t="s">
        <v>1531</v>
      </c>
      <c r="K474" s="37" t="s">
        <v>174</v>
      </c>
      <c r="L474" s="37">
        <v>2</v>
      </c>
      <c r="M474" s="37" t="s"/>
      <c r="N474" s="37" t="s">
        <v>184</v>
      </c>
      <c r="O474" s="37" t="s"/>
      <c r="P474" s="37" t="s"/>
      <c r="Q474" s="37" t="s"/>
      <c r="R474" s="37" t="s"/>
      <c r="S474" s="37" t="s">
        <v>176</v>
      </c>
      <c r="T474" s="37" t="s">
        <v>177</v>
      </c>
      <c r="U474" s="40" t="s">
        <v>18</v>
      </c>
      <c r="V474" s="40" t="s"/>
      <c r="W474" s="49" t="s">
        <v>1532</v>
      </c>
      <c r="X474" s="49" t="s">
        <v>1532</v>
      </c>
      <c r="Y474" s="49" t="s">
        <v>1532</v>
      </c>
      <c r="Z474" s="38" t="s"/>
      <c r="AA474" s="49" t="s">
        <v>1532</v>
      </c>
      <c r="AB474" s="37" t="s"/>
      <c r="AC474" s="37" t="s"/>
    </row>
    <row r="475" spans="1:29" ht="15" customHeight="true">
      <c r="A475" s="37" t="s">
        <v>170</v>
      </c>
      <c r="B475" s="37" t="s"/>
      <c r="C475" s="37" t="s">
        <v>830</v>
      </c>
      <c r="D475" s="37" t="s"/>
      <c r="E475" s="37" t="s">
        <v>42</v>
      </c>
      <c r="F475" s="37" t="s">
        <v>42</v>
      </c>
      <c r="G475" s="37" t="s">
        <v>42</v>
      </c>
      <c r="H475" s="37" t="s">
        <v>42</v>
      </c>
      <c r="I475" s="38" t="s">
        <v>1533</v>
      </c>
      <c r="J475" s="38" t="s">
        <v>1534</v>
      </c>
      <c r="K475" s="37" t="s">
        <v>174</v>
      </c>
      <c r="L475" s="37">
        <v>2</v>
      </c>
      <c r="M475" s="37" t="s"/>
      <c r="N475" s="37" t="s">
        <v>184</v>
      </c>
      <c r="O475" s="37" t="s"/>
      <c r="P475" s="37" t="s"/>
      <c r="Q475" s="37" t="s"/>
      <c r="R475" s="37" t="s"/>
      <c r="S475" s="37" t="s">
        <v>176</v>
      </c>
      <c r="T475" s="37" t="s">
        <v>177</v>
      </c>
      <c r="U475" s="40" t="s">
        <v>18</v>
      </c>
      <c r="V475" s="40" t="s"/>
      <c r="W475" s="49" t="s">
        <v>1535</v>
      </c>
      <c r="X475" s="49" t="s">
        <v>1535</v>
      </c>
      <c r="Y475" s="49" t="s">
        <v>1535</v>
      </c>
      <c r="Z475" s="38" t="s"/>
      <c r="AA475" s="49" t="s">
        <v>1535</v>
      </c>
      <c r="AB475" s="37" t="s"/>
      <c r="AC475" s="37" t="s"/>
    </row>
    <row r="476" spans="1:29" ht="15" customHeight="true">
      <c r="A476" s="37" t="s">
        <v>170</v>
      </c>
      <c r="B476" s="37" t="s"/>
      <c r="C476" s="37" t="s">
        <v>830</v>
      </c>
      <c r="D476" s="37" t="s"/>
      <c r="E476" s="37" t="s">
        <v>42</v>
      </c>
      <c r="F476" s="37" t="s">
        <v>42</v>
      </c>
      <c r="G476" s="37" t="s">
        <v>42</v>
      </c>
      <c r="H476" s="37" t="s">
        <v>42</v>
      </c>
      <c r="I476" s="38" t="s">
        <v>1536</v>
      </c>
      <c r="J476" s="38" t="s">
        <v>1537</v>
      </c>
      <c r="K476" s="37" t="s">
        <v>174</v>
      </c>
      <c r="L476" s="37">
        <v>2</v>
      </c>
      <c r="M476" s="37" t="s"/>
      <c r="N476" s="37" t="s">
        <v>184</v>
      </c>
      <c r="O476" s="37" t="s"/>
      <c r="P476" s="37" t="s"/>
      <c r="Q476" s="37" t="s"/>
      <c r="R476" s="37" t="s"/>
      <c r="S476" s="37" t="s">
        <v>176</v>
      </c>
      <c r="T476" s="37" t="s">
        <v>177</v>
      </c>
      <c r="U476" s="40" t="s">
        <v>18</v>
      </c>
      <c r="V476" s="40" t="s"/>
      <c r="W476" s="49" t="s">
        <v>1538</v>
      </c>
      <c r="X476" s="49" t="s">
        <v>1538</v>
      </c>
      <c r="Y476" s="49" t="s">
        <v>1538</v>
      </c>
      <c r="Z476" s="38" t="s"/>
      <c r="AA476" s="49" t="s">
        <v>1538</v>
      </c>
      <c r="AB476" s="37" t="s"/>
      <c r="AC476" s="37" t="s"/>
    </row>
    <row r="477" spans="1:29" ht="15" customHeight="true">
      <c r="A477" s="37" t="s">
        <v>170</v>
      </c>
      <c r="B477" s="37" t="s"/>
      <c r="C477" s="37" t="s">
        <v>830</v>
      </c>
      <c r="D477" s="37" t="s"/>
      <c r="E477" s="37" t="s">
        <v>42</v>
      </c>
      <c r="F477" s="37" t="s">
        <v>42</v>
      </c>
      <c r="G477" s="37" t="s">
        <v>42</v>
      </c>
      <c r="H477" s="37" t="s">
        <v>42</v>
      </c>
      <c r="I477" s="38" t="s">
        <v>1539</v>
      </c>
      <c r="J477" s="38" t="s">
        <v>1540</v>
      </c>
      <c r="K477" s="37" t="s">
        <v>174</v>
      </c>
      <c r="L477" s="37">
        <v>2</v>
      </c>
      <c r="M477" s="37" t="s"/>
      <c r="N477" s="37" t="s">
        <v>184</v>
      </c>
      <c r="O477" s="37" t="s"/>
      <c r="P477" s="37" t="s"/>
      <c r="Q477" s="37" t="s"/>
      <c r="R477" s="37" t="s"/>
      <c r="S477" s="37" t="s">
        <v>176</v>
      </c>
      <c r="T477" s="37" t="s">
        <v>177</v>
      </c>
      <c r="U477" s="40" t="s">
        <v>18</v>
      </c>
      <c r="V477" s="40" t="s"/>
      <c r="W477" s="49" t="s">
        <v>1541</v>
      </c>
      <c r="X477" s="49" t="s">
        <v>1541</v>
      </c>
      <c r="Y477" s="49" t="s">
        <v>1541</v>
      </c>
      <c r="Z477" s="38" t="s"/>
      <c r="AA477" s="49" t="s">
        <v>1541</v>
      </c>
      <c r="AB477" s="37" t="s"/>
      <c r="AC477" s="37" t="s"/>
    </row>
    <row r="478" spans="1:29" ht="15" customHeight="true">
      <c r="A478" s="37" t="s">
        <v>170</v>
      </c>
      <c r="B478" s="37" t="s"/>
      <c r="C478" s="37" t="s">
        <v>830</v>
      </c>
      <c r="D478" s="37" t="s"/>
      <c r="E478" s="37" t="s">
        <v>42</v>
      </c>
      <c r="F478" s="37" t="s">
        <v>42</v>
      </c>
      <c r="G478" s="37" t="s">
        <v>42</v>
      </c>
      <c r="H478" s="37" t="s">
        <v>42</v>
      </c>
      <c r="I478" s="38" t="s">
        <v>1542</v>
      </c>
      <c r="J478" s="38" t="s">
        <v>1543</v>
      </c>
      <c r="K478" s="37" t="s">
        <v>174</v>
      </c>
      <c r="L478" s="37">
        <v>2</v>
      </c>
      <c r="M478" s="37" t="s"/>
      <c r="N478" s="37" t="s">
        <v>184</v>
      </c>
      <c r="O478" s="37" t="s"/>
      <c r="P478" s="37" t="s"/>
      <c r="Q478" s="37" t="s"/>
      <c r="R478" s="37" t="s"/>
      <c r="S478" s="37" t="s">
        <v>176</v>
      </c>
      <c r="T478" s="37" t="s">
        <v>177</v>
      </c>
      <c r="U478" s="40" t="s">
        <v>18</v>
      </c>
      <c r="V478" s="40" t="s"/>
      <c r="W478" s="49" t="s">
        <v>1544</v>
      </c>
      <c r="X478" s="49" t="s">
        <v>1544</v>
      </c>
      <c r="Y478" s="49" t="s">
        <v>1544</v>
      </c>
      <c r="Z478" s="38" t="s"/>
      <c r="AA478" s="49" t="s">
        <v>1544</v>
      </c>
      <c r="AB478" s="37" t="s"/>
      <c r="AC478" s="37" t="s"/>
    </row>
    <row r="479" spans="1:29" ht="15" customHeight="true">
      <c r="A479" s="37" t="s">
        <v>170</v>
      </c>
      <c r="B479" s="37" t="s"/>
      <c r="C479" s="37" t="s">
        <v>830</v>
      </c>
      <c r="D479" s="37" t="s"/>
      <c r="E479" s="37" t="s">
        <v>42</v>
      </c>
      <c r="F479" s="37" t="s">
        <v>42</v>
      </c>
      <c r="G479" s="37" t="s">
        <v>42</v>
      </c>
      <c r="H479" s="37" t="s">
        <v>42</v>
      </c>
      <c r="I479" s="38" t="s">
        <v>1545</v>
      </c>
      <c r="J479" s="38" t="s">
        <v>1546</v>
      </c>
      <c r="K479" s="37" t="s">
        <v>174</v>
      </c>
      <c r="L479" s="37">
        <v>2</v>
      </c>
      <c r="M479" s="37" t="s"/>
      <c r="N479" s="37" t="s">
        <v>184</v>
      </c>
      <c r="O479" s="37" t="s"/>
      <c r="P479" s="37" t="s"/>
      <c r="Q479" s="37" t="s"/>
      <c r="R479" s="37" t="s"/>
      <c r="S479" s="37" t="s">
        <v>176</v>
      </c>
      <c r="T479" s="37" t="s">
        <v>177</v>
      </c>
      <c r="U479" s="40" t="s">
        <v>18</v>
      </c>
      <c r="V479" s="40" t="s"/>
      <c r="W479" s="49" t="s">
        <v>1547</v>
      </c>
      <c r="X479" s="49" t="s">
        <v>1547</v>
      </c>
      <c r="Y479" s="49" t="s">
        <v>1547</v>
      </c>
      <c r="Z479" s="38" t="s"/>
      <c r="AA479" s="49" t="s">
        <v>1547</v>
      </c>
      <c r="AB479" s="37" t="s"/>
      <c r="AC479" s="37" t="s"/>
    </row>
    <row r="480" spans="1:29" ht="15" customHeight="true">
      <c r="A480" s="37" t="s">
        <v>170</v>
      </c>
      <c r="B480" s="37" t="s"/>
      <c r="C480" s="37" t="s">
        <v>830</v>
      </c>
      <c r="D480" s="37" t="s"/>
      <c r="E480" s="37" t="s">
        <v>42</v>
      </c>
      <c r="F480" s="37" t="s">
        <v>42</v>
      </c>
      <c r="G480" s="37" t="s">
        <v>42</v>
      </c>
      <c r="H480" s="37" t="s">
        <v>42</v>
      </c>
      <c r="I480" s="38" t="s">
        <v>1548</v>
      </c>
      <c r="J480" s="38" t="s">
        <v>1549</v>
      </c>
      <c r="K480" s="37" t="s">
        <v>174</v>
      </c>
      <c r="L480" s="37">
        <v>2</v>
      </c>
      <c r="M480" s="37" t="s"/>
      <c r="N480" s="37" t="s">
        <v>184</v>
      </c>
      <c r="O480" s="37" t="s"/>
      <c r="P480" s="37" t="s"/>
      <c r="Q480" s="37" t="s"/>
      <c r="R480" s="37" t="s"/>
      <c r="S480" s="37" t="s">
        <v>176</v>
      </c>
      <c r="T480" s="37" t="s">
        <v>177</v>
      </c>
      <c r="U480" s="40" t="s">
        <v>18</v>
      </c>
      <c r="V480" s="40" t="s"/>
      <c r="W480" s="49" t="s">
        <v>1550</v>
      </c>
      <c r="X480" s="49" t="s">
        <v>1550</v>
      </c>
      <c r="Y480" s="49" t="s">
        <v>1550</v>
      </c>
      <c r="Z480" s="38" t="s"/>
      <c r="AA480" s="49" t="s">
        <v>1550</v>
      </c>
      <c r="AB480" s="37" t="s"/>
      <c r="AC480" s="37" t="s"/>
    </row>
    <row r="481" spans="1:29" ht="15" customHeight="true">
      <c r="A481" s="37" t="s">
        <v>170</v>
      </c>
      <c r="B481" s="37" t="s"/>
      <c r="C481" s="37" t="s">
        <v>830</v>
      </c>
      <c r="D481" s="37" t="s"/>
      <c r="E481" s="37" t="s">
        <v>42</v>
      </c>
      <c r="F481" s="37" t="s">
        <v>42</v>
      </c>
      <c r="G481" s="37" t="s">
        <v>42</v>
      </c>
      <c r="H481" s="37" t="s">
        <v>42</v>
      </c>
      <c r="I481" s="38" t="s">
        <v>1551</v>
      </c>
      <c r="J481" s="38" t="s">
        <v>1552</v>
      </c>
      <c r="K481" s="37" t="s">
        <v>174</v>
      </c>
      <c r="L481" s="37">
        <v>2</v>
      </c>
      <c r="M481" s="37" t="s"/>
      <c r="N481" s="37" t="s">
        <v>184</v>
      </c>
      <c r="O481" s="37" t="s"/>
      <c r="P481" s="37" t="s"/>
      <c r="Q481" s="37" t="s"/>
      <c r="R481" s="37" t="s"/>
      <c r="S481" s="37" t="s">
        <v>176</v>
      </c>
      <c r="T481" s="37" t="s">
        <v>177</v>
      </c>
      <c r="U481" s="40" t="s">
        <v>18</v>
      </c>
      <c r="V481" s="40" t="s"/>
      <c r="W481" s="49" t="s">
        <v>1553</v>
      </c>
      <c r="X481" s="49" t="s">
        <v>1553</v>
      </c>
      <c r="Y481" s="49" t="s">
        <v>1553</v>
      </c>
      <c r="Z481" s="38" t="s"/>
      <c r="AA481" s="49" t="s">
        <v>1553</v>
      </c>
      <c r="AB481" s="37" t="s"/>
      <c r="AC481" s="37" t="s"/>
    </row>
    <row r="482" spans="1:29" ht="15" customHeight="true">
      <c r="A482" s="37" t="s">
        <v>170</v>
      </c>
      <c r="B482" s="37" t="s"/>
      <c r="C482" s="37" t="s">
        <v>830</v>
      </c>
      <c r="D482" s="37" t="s"/>
      <c r="E482" s="37" t="s">
        <v>42</v>
      </c>
      <c r="F482" s="37" t="s">
        <v>42</v>
      </c>
      <c r="G482" s="37" t="s">
        <v>42</v>
      </c>
      <c r="H482" s="37" t="s">
        <v>42</v>
      </c>
      <c r="I482" s="38" t="s">
        <v>1554</v>
      </c>
      <c r="J482" s="38" t="s">
        <v>1555</v>
      </c>
      <c r="K482" s="37" t="s">
        <v>174</v>
      </c>
      <c r="L482" s="37">
        <v>2</v>
      </c>
      <c r="M482" s="37" t="s"/>
      <c r="N482" s="37" t="s">
        <v>184</v>
      </c>
      <c r="O482" s="37" t="s"/>
      <c r="P482" s="37" t="s"/>
      <c r="Q482" s="37" t="s"/>
      <c r="R482" s="37" t="s"/>
      <c r="S482" s="37" t="s">
        <v>176</v>
      </c>
      <c r="T482" s="37" t="s">
        <v>177</v>
      </c>
      <c r="U482" s="40" t="s">
        <v>18</v>
      </c>
      <c r="V482" s="40" t="s"/>
      <c r="W482" s="49" t="s">
        <v>1556</v>
      </c>
      <c r="X482" s="49" t="s">
        <v>1556</v>
      </c>
      <c r="Y482" s="49" t="s">
        <v>1556</v>
      </c>
      <c r="Z482" s="38" t="s"/>
      <c r="AA482" s="49" t="s">
        <v>1556</v>
      </c>
      <c r="AB482" s="37" t="s"/>
      <c r="AC482" s="37" t="s"/>
    </row>
    <row r="483" spans="1:29" ht="15" customHeight="true">
      <c r="A483" s="37" t="s">
        <v>170</v>
      </c>
      <c r="B483" s="37" t="s"/>
      <c r="C483" s="37" t="s">
        <v>830</v>
      </c>
      <c r="D483" s="37" t="s"/>
      <c r="E483" s="37" t="s">
        <v>42</v>
      </c>
      <c r="F483" s="37" t="s">
        <v>42</v>
      </c>
      <c r="G483" s="37" t="s">
        <v>42</v>
      </c>
      <c r="H483" s="37" t="s">
        <v>42</v>
      </c>
      <c r="I483" s="38" t="s">
        <v>1557</v>
      </c>
      <c r="J483" s="38" t="s">
        <v>1558</v>
      </c>
      <c r="K483" s="37" t="s">
        <v>174</v>
      </c>
      <c r="L483" s="37">
        <v>2</v>
      </c>
      <c r="M483" s="37" t="s"/>
      <c r="N483" s="37" t="s">
        <v>184</v>
      </c>
      <c r="O483" s="37" t="s"/>
      <c r="P483" s="37" t="s"/>
      <c r="Q483" s="37" t="s"/>
      <c r="R483" s="37" t="s"/>
      <c r="S483" s="37" t="s">
        <v>176</v>
      </c>
      <c r="T483" s="37" t="s">
        <v>177</v>
      </c>
      <c r="U483" s="40" t="s">
        <v>18</v>
      </c>
      <c r="V483" s="40" t="s"/>
      <c r="W483" s="49" t="s">
        <v>1559</v>
      </c>
      <c r="X483" s="49" t="s">
        <v>1559</v>
      </c>
      <c r="Y483" s="49" t="s">
        <v>1559</v>
      </c>
      <c r="Z483" s="38" t="s"/>
      <c r="AA483" s="49" t="s">
        <v>1559</v>
      </c>
      <c r="AB483" s="37" t="s"/>
      <c r="AC483" s="37" t="s"/>
    </row>
    <row r="484" spans="1:29" ht="15" customHeight="true">
      <c r="A484" s="37" t="s">
        <v>170</v>
      </c>
      <c r="B484" s="37" t="s"/>
      <c r="C484" s="37" t="s">
        <v>830</v>
      </c>
      <c r="D484" s="37" t="s"/>
      <c r="E484" s="37" t="s">
        <v>42</v>
      </c>
      <c r="F484" s="37" t="s">
        <v>42</v>
      </c>
      <c r="G484" s="37" t="s">
        <v>42</v>
      </c>
      <c r="H484" s="37" t="s">
        <v>42</v>
      </c>
      <c r="I484" s="38" t="s">
        <v>1560</v>
      </c>
      <c r="J484" s="38" t="s">
        <v>1561</v>
      </c>
      <c r="K484" s="37" t="s">
        <v>174</v>
      </c>
      <c r="L484" s="37">
        <v>2</v>
      </c>
      <c r="M484" s="37" t="s"/>
      <c r="N484" s="37" t="s">
        <v>184</v>
      </c>
      <c r="O484" s="37" t="s"/>
      <c r="P484" s="37" t="s"/>
      <c r="Q484" s="37" t="s"/>
      <c r="R484" s="37" t="s"/>
      <c r="S484" s="37" t="s">
        <v>176</v>
      </c>
      <c r="T484" s="37" t="s">
        <v>177</v>
      </c>
      <c r="U484" s="40" t="s">
        <v>18</v>
      </c>
      <c r="V484" s="40" t="s"/>
      <c r="W484" s="49" t="s">
        <v>1562</v>
      </c>
      <c r="X484" s="49" t="s">
        <v>1562</v>
      </c>
      <c r="Y484" s="49" t="s">
        <v>1562</v>
      </c>
      <c r="Z484" s="38" t="s"/>
      <c r="AA484" s="49" t="s">
        <v>1562</v>
      </c>
      <c r="AB484" s="37" t="s"/>
      <c r="AC484" s="37" t="s"/>
    </row>
    <row r="485" spans="1:29" ht="15" customHeight="true">
      <c r="A485" s="37" t="s">
        <v>170</v>
      </c>
      <c r="B485" s="37" t="s"/>
      <c r="C485" s="37" t="s">
        <v>830</v>
      </c>
      <c r="D485" s="37" t="s"/>
      <c r="E485" s="37" t="s">
        <v>42</v>
      </c>
      <c r="F485" s="37" t="s">
        <v>42</v>
      </c>
      <c r="G485" s="37" t="s">
        <v>42</v>
      </c>
      <c r="H485" s="37" t="s">
        <v>42</v>
      </c>
      <c r="I485" s="38" t="s">
        <v>1563</v>
      </c>
      <c r="J485" s="38" t="s">
        <v>1564</v>
      </c>
      <c r="K485" s="37" t="s">
        <v>174</v>
      </c>
      <c r="L485" s="37">
        <v>2</v>
      </c>
      <c r="M485" s="37" t="s"/>
      <c r="N485" s="37" t="s">
        <v>184</v>
      </c>
      <c r="O485" s="37" t="s"/>
      <c r="P485" s="37" t="s"/>
      <c r="Q485" s="37" t="s"/>
      <c r="R485" s="37" t="s"/>
      <c r="S485" s="37" t="s">
        <v>176</v>
      </c>
      <c r="T485" s="37" t="s">
        <v>177</v>
      </c>
      <c r="U485" s="40" t="s">
        <v>18</v>
      </c>
      <c r="V485" s="40" t="s"/>
      <c r="W485" s="49" t="s">
        <v>1565</v>
      </c>
      <c r="X485" s="49" t="s">
        <v>1565</v>
      </c>
      <c r="Y485" s="49" t="s">
        <v>1565</v>
      </c>
      <c r="Z485" s="38" t="s"/>
      <c r="AA485" s="49" t="s">
        <v>1565</v>
      </c>
      <c r="AB485" s="37" t="s"/>
      <c r="AC485" s="37" t="s"/>
    </row>
    <row r="486" spans="1:29" ht="15" customHeight="true">
      <c r="A486" s="37" t="s">
        <v>170</v>
      </c>
      <c r="B486" s="37" t="s"/>
      <c r="C486" s="37" t="s">
        <v>830</v>
      </c>
      <c r="D486" s="37" t="s"/>
      <c r="E486" s="37" t="s">
        <v>42</v>
      </c>
      <c r="F486" s="37" t="s">
        <v>42</v>
      </c>
      <c r="G486" s="37" t="s">
        <v>42</v>
      </c>
      <c r="H486" s="37" t="s">
        <v>42</v>
      </c>
      <c r="I486" s="38" t="s">
        <v>1566</v>
      </c>
      <c r="J486" s="38" t="s">
        <v>1567</v>
      </c>
      <c r="K486" s="37" t="s">
        <v>174</v>
      </c>
      <c r="L486" s="37">
        <v>2</v>
      </c>
      <c r="M486" s="37" t="s"/>
      <c r="N486" s="37" t="s">
        <v>184</v>
      </c>
      <c r="O486" s="37" t="s"/>
      <c r="P486" s="37" t="s"/>
      <c r="Q486" s="37" t="s"/>
      <c r="R486" s="37" t="s"/>
      <c r="S486" s="37" t="s">
        <v>176</v>
      </c>
      <c r="T486" s="37" t="s">
        <v>177</v>
      </c>
      <c r="U486" s="40" t="s">
        <v>18</v>
      </c>
      <c r="V486" s="40" t="s"/>
      <c r="W486" s="49" t="s">
        <v>1568</v>
      </c>
      <c r="X486" s="49" t="s">
        <v>1568</v>
      </c>
      <c r="Y486" s="49" t="s">
        <v>1568</v>
      </c>
      <c r="Z486" s="38" t="s"/>
      <c r="AA486" s="49" t="s">
        <v>1568</v>
      </c>
      <c r="AB486" s="37" t="s"/>
      <c r="AC486" s="37" t="s"/>
    </row>
    <row r="487" spans="1:29" ht="15" customHeight="true">
      <c r="A487" s="37" t="s">
        <v>170</v>
      </c>
      <c r="B487" s="37" t="s"/>
      <c r="C487" s="37" t="s">
        <v>830</v>
      </c>
      <c r="D487" s="37" t="s"/>
      <c r="E487" s="37" t="s">
        <v>42</v>
      </c>
      <c r="F487" s="37" t="s">
        <v>42</v>
      </c>
      <c r="G487" s="37" t="s">
        <v>42</v>
      </c>
      <c r="H487" s="37" t="s">
        <v>42</v>
      </c>
      <c r="I487" s="38" t="s">
        <v>1569</v>
      </c>
      <c r="J487" s="38" t="s">
        <v>1570</v>
      </c>
      <c r="K487" s="37" t="s">
        <v>174</v>
      </c>
      <c r="L487" s="37">
        <v>2</v>
      </c>
      <c r="M487" s="37" t="s"/>
      <c r="N487" s="37" t="s">
        <v>184</v>
      </c>
      <c r="O487" s="37" t="s"/>
      <c r="P487" s="37" t="s"/>
      <c r="Q487" s="37" t="s"/>
      <c r="R487" s="37" t="s"/>
      <c r="S487" s="37" t="s">
        <v>176</v>
      </c>
      <c r="T487" s="37" t="s">
        <v>177</v>
      </c>
      <c r="U487" s="40" t="s">
        <v>18</v>
      </c>
      <c r="V487" s="40" t="s"/>
      <c r="W487" s="49" t="s">
        <v>1571</v>
      </c>
      <c r="X487" s="49" t="s">
        <v>1571</v>
      </c>
      <c r="Y487" s="49" t="s">
        <v>1571</v>
      </c>
      <c r="Z487" s="38" t="s"/>
      <c r="AA487" s="49" t="s">
        <v>1571</v>
      </c>
      <c r="AB487" s="37" t="s"/>
      <c r="AC487" s="37" t="s"/>
    </row>
    <row r="488" spans="1:29" ht="15" customHeight="true">
      <c r="A488" s="37" t="s">
        <v>170</v>
      </c>
      <c r="B488" s="37" t="s"/>
      <c r="C488" s="37" t="s">
        <v>830</v>
      </c>
      <c r="D488" s="37" t="s"/>
      <c r="E488" s="37" t="s">
        <v>42</v>
      </c>
      <c r="F488" s="37" t="s">
        <v>42</v>
      </c>
      <c r="G488" s="37" t="s">
        <v>42</v>
      </c>
      <c r="H488" s="37" t="s">
        <v>42</v>
      </c>
      <c r="I488" s="38" t="s">
        <v>1572</v>
      </c>
      <c r="J488" s="38" t="s">
        <v>1573</v>
      </c>
      <c r="K488" s="37" t="s">
        <v>174</v>
      </c>
      <c r="L488" s="37">
        <v>2</v>
      </c>
      <c r="M488" s="37" t="s"/>
      <c r="N488" s="37" t="s">
        <v>184</v>
      </c>
      <c r="O488" s="37" t="s"/>
      <c r="P488" s="37" t="s"/>
      <c r="Q488" s="37" t="s"/>
      <c r="R488" s="37" t="s"/>
      <c r="S488" s="37" t="s">
        <v>176</v>
      </c>
      <c r="T488" s="37" t="s">
        <v>177</v>
      </c>
      <c r="U488" s="40" t="s">
        <v>18</v>
      </c>
      <c r="V488" s="40" t="s"/>
      <c r="W488" s="49" t="s">
        <v>1574</v>
      </c>
      <c r="X488" s="49" t="s">
        <v>1574</v>
      </c>
      <c r="Y488" s="49" t="s">
        <v>1574</v>
      </c>
      <c r="Z488" s="38" t="s"/>
      <c r="AA488" s="49" t="s">
        <v>1574</v>
      </c>
      <c r="AB488" s="37" t="s"/>
      <c r="AC488" s="37" t="s"/>
    </row>
    <row r="489" spans="1:29" ht="15" customHeight="true">
      <c r="A489" s="37" t="s">
        <v>170</v>
      </c>
      <c r="B489" s="37" t="s"/>
      <c r="C489" s="37" t="s">
        <v>830</v>
      </c>
      <c r="D489" s="37" t="s"/>
      <c r="E489" s="37" t="s">
        <v>42</v>
      </c>
      <c r="F489" s="37" t="s">
        <v>42</v>
      </c>
      <c r="G489" s="37" t="s">
        <v>42</v>
      </c>
      <c r="H489" s="37" t="s">
        <v>42</v>
      </c>
      <c r="I489" s="38" t="s">
        <v>1575</v>
      </c>
      <c r="J489" s="38" t="s">
        <v>1576</v>
      </c>
      <c r="K489" s="37" t="s">
        <v>174</v>
      </c>
      <c r="L489" s="37">
        <v>2</v>
      </c>
      <c r="M489" s="37" t="s"/>
      <c r="N489" s="37" t="s">
        <v>184</v>
      </c>
      <c r="O489" s="37" t="s"/>
      <c r="P489" s="37" t="s"/>
      <c r="Q489" s="37" t="s"/>
      <c r="R489" s="37" t="s"/>
      <c r="S489" s="37" t="s">
        <v>176</v>
      </c>
      <c r="T489" s="37" t="s">
        <v>177</v>
      </c>
      <c r="U489" s="40" t="s">
        <v>18</v>
      </c>
      <c r="V489" s="40" t="s"/>
      <c r="W489" s="49" t="s">
        <v>1577</v>
      </c>
      <c r="X489" s="49" t="s">
        <v>1577</v>
      </c>
      <c r="Y489" s="49" t="s">
        <v>1577</v>
      </c>
      <c r="Z489" s="38" t="s"/>
      <c r="AA489" s="49" t="s">
        <v>1577</v>
      </c>
      <c r="AB489" s="37" t="s"/>
      <c r="AC489" s="37" t="s"/>
    </row>
    <row r="490" spans="1:29" ht="15" customHeight="true">
      <c r="A490" s="37" t="s">
        <v>170</v>
      </c>
      <c r="B490" s="37" t="s"/>
      <c r="C490" s="37" t="s">
        <v>830</v>
      </c>
      <c r="D490" s="37" t="s"/>
      <c r="E490" s="37" t="s">
        <v>42</v>
      </c>
      <c r="F490" s="37" t="s">
        <v>42</v>
      </c>
      <c r="G490" s="37" t="s">
        <v>42</v>
      </c>
      <c r="H490" s="37" t="s">
        <v>42</v>
      </c>
      <c r="I490" s="38" t="s">
        <v>1578</v>
      </c>
      <c r="J490" s="38" t="s">
        <v>1579</v>
      </c>
      <c r="K490" s="37" t="s">
        <v>174</v>
      </c>
      <c r="L490" s="37">
        <v>2</v>
      </c>
      <c r="M490" s="37" t="s"/>
      <c r="N490" s="37" t="s">
        <v>184</v>
      </c>
      <c r="O490" s="37" t="s"/>
      <c r="P490" s="37" t="s"/>
      <c r="Q490" s="37" t="s"/>
      <c r="R490" s="37" t="s"/>
      <c r="S490" s="37" t="s">
        <v>176</v>
      </c>
      <c r="T490" s="37" t="s">
        <v>177</v>
      </c>
      <c r="U490" s="40" t="s">
        <v>18</v>
      </c>
      <c r="V490" s="40" t="s"/>
      <c r="W490" s="49" t="s">
        <v>1580</v>
      </c>
      <c r="X490" s="49" t="s">
        <v>1580</v>
      </c>
      <c r="Y490" s="49" t="s">
        <v>1580</v>
      </c>
      <c r="Z490" s="38" t="s"/>
      <c r="AA490" s="49" t="s">
        <v>1580</v>
      </c>
      <c r="AB490" s="37" t="s"/>
      <c r="AC490" s="37" t="s"/>
    </row>
    <row r="491" spans="1:29" ht="15" customHeight="true">
      <c r="A491" s="37" t="s">
        <v>170</v>
      </c>
      <c r="B491" s="37" t="s"/>
      <c r="C491" s="37" t="s">
        <v>830</v>
      </c>
      <c r="D491" s="37" t="s"/>
      <c r="E491" s="37" t="s">
        <v>42</v>
      </c>
      <c r="F491" s="37" t="s">
        <v>42</v>
      </c>
      <c r="G491" s="37" t="s">
        <v>42</v>
      </c>
      <c r="H491" s="37" t="s">
        <v>42</v>
      </c>
      <c r="I491" s="38" t="s">
        <v>1581</v>
      </c>
      <c r="J491" s="38" t="s">
        <v>1582</v>
      </c>
      <c r="K491" s="37" t="s">
        <v>174</v>
      </c>
      <c r="L491" s="37">
        <v>2</v>
      </c>
      <c r="M491" s="37" t="s"/>
      <c r="N491" s="37" t="s">
        <v>184</v>
      </c>
      <c r="O491" s="37" t="s"/>
      <c r="P491" s="37" t="s"/>
      <c r="Q491" s="37" t="s"/>
      <c r="R491" s="37" t="s"/>
      <c r="S491" s="37" t="s">
        <v>176</v>
      </c>
      <c r="T491" s="37" t="s">
        <v>177</v>
      </c>
      <c r="U491" s="40" t="s">
        <v>18</v>
      </c>
      <c r="V491" s="40" t="s"/>
      <c r="W491" s="49" t="s">
        <v>1583</v>
      </c>
      <c r="X491" s="49" t="s">
        <v>1583</v>
      </c>
      <c r="Y491" s="49" t="s">
        <v>1583</v>
      </c>
      <c r="Z491" s="38" t="s"/>
      <c r="AA491" s="49" t="s">
        <v>1583</v>
      </c>
      <c r="AB491" s="37" t="s"/>
      <c r="AC491" s="37" t="s"/>
    </row>
    <row r="492" spans="1:29" ht="15" customHeight="true">
      <c r="A492" s="37" t="s">
        <v>170</v>
      </c>
      <c r="B492" s="37" t="s"/>
      <c r="C492" s="37" t="s">
        <v>830</v>
      </c>
      <c r="D492" s="37" t="s"/>
      <c r="E492" s="37" t="s">
        <v>42</v>
      </c>
      <c r="F492" s="37" t="s">
        <v>42</v>
      </c>
      <c r="G492" s="37" t="s">
        <v>42</v>
      </c>
      <c r="H492" s="37" t="s">
        <v>42</v>
      </c>
      <c r="I492" s="38" t="s">
        <v>1584</v>
      </c>
      <c r="J492" s="38" t="s">
        <v>1585</v>
      </c>
      <c r="K492" s="37" t="s">
        <v>174</v>
      </c>
      <c r="L492" s="37">
        <v>2</v>
      </c>
      <c r="M492" s="37" t="s"/>
      <c r="N492" s="37" t="s">
        <v>184</v>
      </c>
      <c r="O492" s="37" t="s"/>
      <c r="P492" s="37" t="s"/>
      <c r="Q492" s="37" t="s"/>
      <c r="R492" s="37" t="s"/>
      <c r="S492" s="37" t="s">
        <v>176</v>
      </c>
      <c r="T492" s="37" t="s">
        <v>177</v>
      </c>
      <c r="U492" s="40" t="s">
        <v>18</v>
      </c>
      <c r="V492" s="40" t="s"/>
      <c r="W492" s="49" t="s">
        <v>1586</v>
      </c>
      <c r="X492" s="49" t="s">
        <v>1586</v>
      </c>
      <c r="Y492" s="49" t="s">
        <v>1586</v>
      </c>
      <c r="Z492" s="38" t="s"/>
      <c r="AA492" s="49" t="s">
        <v>1586</v>
      </c>
      <c r="AB492" s="37" t="s"/>
      <c r="AC492" s="37" t="s"/>
    </row>
    <row r="493" spans="1:29" ht="15" customHeight="true">
      <c r="A493" s="37" t="s">
        <v>170</v>
      </c>
      <c r="B493" s="37" t="s"/>
      <c r="C493" s="37" t="s">
        <v>830</v>
      </c>
      <c r="D493" s="37" t="s"/>
      <c r="E493" s="37" t="s">
        <v>42</v>
      </c>
      <c r="F493" s="37" t="s">
        <v>42</v>
      </c>
      <c r="G493" s="37" t="s">
        <v>42</v>
      </c>
      <c r="H493" s="37" t="s">
        <v>42</v>
      </c>
      <c r="I493" s="38" t="s">
        <v>1587</v>
      </c>
      <c r="J493" s="38" t="s">
        <v>1588</v>
      </c>
      <c r="K493" s="37" t="s">
        <v>174</v>
      </c>
      <c r="L493" s="37">
        <v>2</v>
      </c>
      <c r="M493" s="37" t="s"/>
      <c r="N493" s="37" t="s">
        <v>184</v>
      </c>
      <c r="O493" s="37" t="s"/>
      <c r="P493" s="37" t="s"/>
      <c r="Q493" s="37" t="s"/>
      <c r="R493" s="37" t="s"/>
      <c r="S493" s="37" t="s">
        <v>176</v>
      </c>
      <c r="T493" s="37" t="s">
        <v>177</v>
      </c>
      <c r="U493" s="40" t="s">
        <v>18</v>
      </c>
      <c r="V493" s="40" t="s"/>
      <c r="W493" s="49" t="s">
        <v>1589</v>
      </c>
      <c r="X493" s="49" t="s">
        <v>1589</v>
      </c>
      <c r="Y493" s="49" t="s">
        <v>1589</v>
      </c>
      <c r="Z493" s="38" t="s"/>
      <c r="AA493" s="49" t="s">
        <v>1589</v>
      </c>
      <c r="AB493" s="37" t="s"/>
      <c r="AC493" s="37" t="s"/>
    </row>
    <row r="494" spans="1:29" ht="15" customHeight="true">
      <c r="A494" s="37" t="s">
        <v>170</v>
      </c>
      <c r="B494" s="37" t="s"/>
      <c r="C494" s="37" t="s">
        <v>830</v>
      </c>
      <c r="D494" s="37" t="s"/>
      <c r="E494" s="37" t="s">
        <v>42</v>
      </c>
      <c r="F494" s="37" t="s">
        <v>42</v>
      </c>
      <c r="G494" s="37" t="s">
        <v>42</v>
      </c>
      <c r="H494" s="37" t="s">
        <v>42</v>
      </c>
      <c r="I494" s="38" t="s">
        <v>1590</v>
      </c>
      <c r="J494" s="38" t="s">
        <v>1591</v>
      </c>
      <c r="K494" s="37" t="s">
        <v>174</v>
      </c>
      <c r="L494" s="37">
        <v>2</v>
      </c>
      <c r="M494" s="37" t="s"/>
      <c r="N494" s="37" t="s">
        <v>184</v>
      </c>
      <c r="O494" s="37" t="s"/>
      <c r="P494" s="37" t="s"/>
      <c r="Q494" s="37" t="s"/>
      <c r="R494" s="37" t="s"/>
      <c r="S494" s="37" t="s">
        <v>176</v>
      </c>
      <c r="T494" s="37" t="s">
        <v>177</v>
      </c>
      <c r="U494" s="40" t="s">
        <v>18</v>
      </c>
      <c r="V494" s="40" t="s"/>
      <c r="W494" s="49" t="s">
        <v>1592</v>
      </c>
      <c r="X494" s="49" t="s">
        <v>1592</v>
      </c>
      <c r="Y494" s="49" t="s">
        <v>1592</v>
      </c>
      <c r="Z494" s="38" t="s"/>
      <c r="AA494" s="49" t="s">
        <v>1592</v>
      </c>
      <c r="AB494" s="37" t="s"/>
      <c r="AC494" s="37" t="s"/>
    </row>
    <row r="495" spans="1:29" ht="15" customHeight="true">
      <c r="A495" s="37" t="s">
        <v>170</v>
      </c>
      <c r="B495" s="37" t="s"/>
      <c r="C495" s="37" t="s">
        <v>830</v>
      </c>
      <c r="D495" s="37" t="s"/>
      <c r="E495" s="37" t="s">
        <v>42</v>
      </c>
      <c r="F495" s="37" t="s">
        <v>42</v>
      </c>
      <c r="G495" s="37" t="s">
        <v>42</v>
      </c>
      <c r="H495" s="37" t="s">
        <v>42</v>
      </c>
      <c r="I495" s="38" t="s">
        <v>1593</v>
      </c>
      <c r="J495" s="38" t="s">
        <v>1594</v>
      </c>
      <c r="K495" s="37" t="s">
        <v>174</v>
      </c>
      <c r="L495" s="37">
        <v>2</v>
      </c>
      <c r="M495" s="37" t="s"/>
      <c r="N495" s="37" t="s">
        <v>184</v>
      </c>
      <c r="O495" s="37" t="s"/>
      <c r="P495" s="37" t="s"/>
      <c r="Q495" s="37" t="s"/>
      <c r="R495" s="37" t="s"/>
      <c r="S495" s="37" t="s">
        <v>176</v>
      </c>
      <c r="T495" s="37" t="s">
        <v>177</v>
      </c>
      <c r="U495" s="40" t="s">
        <v>18</v>
      </c>
      <c r="V495" s="40" t="s"/>
      <c r="W495" s="49" t="s">
        <v>1595</v>
      </c>
      <c r="X495" s="49" t="s">
        <v>1595</v>
      </c>
      <c r="Y495" s="49" t="s">
        <v>1595</v>
      </c>
      <c r="Z495" s="38" t="s"/>
      <c r="AA495" s="49" t="s">
        <v>1595</v>
      </c>
      <c r="AB495" s="37" t="s"/>
      <c r="AC495" s="37" t="s"/>
    </row>
    <row r="496" spans="1:29" ht="15" customHeight="true">
      <c r="A496" s="37" t="s">
        <v>170</v>
      </c>
      <c r="B496" s="37" t="s"/>
      <c r="C496" s="37" t="s">
        <v>830</v>
      </c>
      <c r="D496" s="37" t="s"/>
      <c r="E496" s="37" t="s">
        <v>42</v>
      </c>
      <c r="F496" s="37" t="s">
        <v>42</v>
      </c>
      <c r="G496" s="37" t="s">
        <v>42</v>
      </c>
      <c r="H496" s="37" t="s">
        <v>42</v>
      </c>
      <c r="I496" s="38" t="s">
        <v>1596</v>
      </c>
      <c r="J496" s="38" t="s">
        <v>1597</v>
      </c>
      <c r="K496" s="37" t="s">
        <v>174</v>
      </c>
      <c r="L496" s="37">
        <v>2</v>
      </c>
      <c r="M496" s="37" t="s"/>
      <c r="N496" s="37" t="s">
        <v>184</v>
      </c>
      <c r="O496" s="37" t="s"/>
      <c r="P496" s="37" t="s"/>
      <c r="Q496" s="37" t="s"/>
      <c r="R496" s="37" t="s"/>
      <c r="S496" s="37" t="s">
        <v>176</v>
      </c>
      <c r="T496" s="37" t="s">
        <v>177</v>
      </c>
      <c r="U496" s="40" t="s">
        <v>18</v>
      </c>
      <c r="V496" s="40" t="s"/>
      <c r="W496" s="49" t="s">
        <v>1598</v>
      </c>
      <c r="X496" s="49" t="s">
        <v>1598</v>
      </c>
      <c r="Y496" s="49" t="s">
        <v>1598</v>
      </c>
      <c r="Z496" s="38" t="s"/>
      <c r="AA496" s="49" t="s">
        <v>1598</v>
      </c>
      <c r="AB496" s="37" t="s"/>
      <c r="AC496" s="37" t="s"/>
    </row>
    <row r="497" spans="1:29" ht="15" customHeight="true">
      <c r="A497" s="37" t="s">
        <v>170</v>
      </c>
      <c r="B497" s="37" t="s"/>
      <c r="C497" s="37" t="s">
        <v>830</v>
      </c>
      <c r="D497" s="37" t="s"/>
      <c r="E497" s="37" t="s">
        <v>42</v>
      </c>
      <c r="F497" s="37" t="s">
        <v>42</v>
      </c>
      <c r="G497" s="37" t="s">
        <v>42</v>
      </c>
      <c r="H497" s="37" t="s">
        <v>42</v>
      </c>
      <c r="I497" s="38" t="s">
        <v>1599</v>
      </c>
      <c r="J497" s="38" t="s">
        <v>1600</v>
      </c>
      <c r="K497" s="37" t="s">
        <v>174</v>
      </c>
      <c r="L497" s="37">
        <v>2</v>
      </c>
      <c r="M497" s="37" t="s"/>
      <c r="N497" s="37" t="s">
        <v>184</v>
      </c>
      <c r="O497" s="37" t="s"/>
      <c r="P497" s="37" t="s"/>
      <c r="Q497" s="37" t="s"/>
      <c r="R497" s="37" t="s"/>
      <c r="S497" s="37" t="s">
        <v>176</v>
      </c>
      <c r="T497" s="37" t="s">
        <v>177</v>
      </c>
      <c r="U497" s="40" t="s">
        <v>18</v>
      </c>
      <c r="V497" s="40" t="s"/>
      <c r="W497" s="49" t="s">
        <v>1601</v>
      </c>
      <c r="X497" s="49" t="s">
        <v>1601</v>
      </c>
      <c r="Y497" s="49" t="s">
        <v>1601</v>
      </c>
      <c r="Z497" s="38" t="s"/>
      <c r="AA497" s="49" t="s">
        <v>1601</v>
      </c>
      <c r="AB497" s="37" t="s"/>
      <c r="AC497" s="37" t="s"/>
    </row>
    <row r="498" spans="1:29" ht="15" customHeight="true">
      <c r="A498" s="37" t="s">
        <v>170</v>
      </c>
      <c r="B498" s="37" t="s"/>
      <c r="C498" s="37" t="s">
        <v>830</v>
      </c>
      <c r="D498" s="37" t="s"/>
      <c r="E498" s="37" t="s">
        <v>42</v>
      </c>
      <c r="F498" s="37" t="s">
        <v>42</v>
      </c>
      <c r="G498" s="37" t="s">
        <v>42</v>
      </c>
      <c r="H498" s="37" t="s">
        <v>42</v>
      </c>
      <c r="I498" s="38" t="s">
        <v>1602</v>
      </c>
      <c r="J498" s="38" t="s">
        <v>1603</v>
      </c>
      <c r="K498" s="37" t="s">
        <v>174</v>
      </c>
      <c r="L498" s="37">
        <v>2</v>
      </c>
      <c r="M498" s="37" t="s"/>
      <c r="N498" s="37" t="s">
        <v>184</v>
      </c>
      <c r="O498" s="37" t="s"/>
      <c r="P498" s="37" t="s"/>
      <c r="Q498" s="37" t="s"/>
      <c r="R498" s="37" t="s"/>
      <c r="S498" s="37" t="s">
        <v>176</v>
      </c>
      <c r="T498" s="37" t="s">
        <v>177</v>
      </c>
      <c r="U498" s="40" t="s">
        <v>18</v>
      </c>
      <c r="V498" s="40" t="s"/>
      <c r="W498" s="49" t="s">
        <v>1604</v>
      </c>
      <c r="X498" s="49" t="s">
        <v>1604</v>
      </c>
      <c r="Y498" s="49" t="s">
        <v>1604</v>
      </c>
      <c r="Z498" s="38" t="s"/>
      <c r="AA498" s="49" t="s">
        <v>1604</v>
      </c>
      <c r="AB498" s="37" t="s"/>
      <c r="AC498" s="37" t="s"/>
    </row>
    <row r="499" spans="1:29" ht="15" customHeight="true">
      <c r="A499" s="37" t="s">
        <v>170</v>
      </c>
      <c r="B499" s="37" t="s"/>
      <c r="C499" s="37" t="s">
        <v>830</v>
      </c>
      <c r="D499" s="37" t="s"/>
      <c r="E499" s="37" t="s">
        <v>42</v>
      </c>
      <c r="F499" s="37" t="s">
        <v>42</v>
      </c>
      <c r="G499" s="37" t="s">
        <v>42</v>
      </c>
      <c r="H499" s="37" t="s">
        <v>42</v>
      </c>
      <c r="I499" s="38" t="s">
        <v>1605</v>
      </c>
      <c r="J499" s="38" t="s">
        <v>1606</v>
      </c>
      <c r="K499" s="37" t="s">
        <v>174</v>
      </c>
      <c r="L499" s="37">
        <v>2</v>
      </c>
      <c r="M499" s="37" t="s"/>
      <c r="N499" s="37" t="s">
        <v>184</v>
      </c>
      <c r="O499" s="37" t="s"/>
      <c r="P499" s="37" t="s"/>
      <c r="Q499" s="37" t="s"/>
      <c r="R499" s="37" t="s"/>
      <c r="S499" s="37" t="s">
        <v>176</v>
      </c>
      <c r="T499" s="37" t="s">
        <v>177</v>
      </c>
      <c r="U499" s="40" t="s">
        <v>18</v>
      </c>
      <c r="V499" s="40" t="s"/>
      <c r="W499" s="49" t="s">
        <v>1607</v>
      </c>
      <c r="X499" s="49" t="s">
        <v>1607</v>
      </c>
      <c r="Y499" s="49" t="s">
        <v>1607</v>
      </c>
      <c r="Z499" s="38" t="s"/>
      <c r="AA499" s="49" t="s">
        <v>1607</v>
      </c>
      <c r="AB499" s="37" t="s"/>
      <c r="AC499" s="37" t="s"/>
    </row>
    <row r="500" spans="1:29" ht="15" customHeight="true">
      <c r="A500" s="37" t="s">
        <v>170</v>
      </c>
      <c r="B500" s="37" t="s"/>
      <c r="C500" s="37" t="s">
        <v>830</v>
      </c>
      <c r="D500" s="37" t="s"/>
      <c r="E500" s="37" t="s">
        <v>42</v>
      </c>
      <c r="F500" s="37" t="s">
        <v>42</v>
      </c>
      <c r="G500" s="37" t="s">
        <v>42</v>
      </c>
      <c r="H500" s="37" t="s">
        <v>42</v>
      </c>
      <c r="I500" s="38" t="s">
        <v>1608</v>
      </c>
      <c r="J500" s="38" t="s">
        <v>1609</v>
      </c>
      <c r="K500" s="37" t="s">
        <v>174</v>
      </c>
      <c r="L500" s="37">
        <v>2</v>
      </c>
      <c r="M500" s="37" t="s"/>
      <c r="N500" s="37" t="s">
        <v>184</v>
      </c>
      <c r="O500" s="37" t="s"/>
      <c r="P500" s="37" t="s"/>
      <c r="Q500" s="37" t="s"/>
      <c r="R500" s="37" t="s"/>
      <c r="S500" s="37" t="s">
        <v>176</v>
      </c>
      <c r="T500" s="37" t="s">
        <v>177</v>
      </c>
      <c r="U500" s="40" t="s">
        <v>18</v>
      </c>
      <c r="V500" s="40" t="s"/>
      <c r="W500" s="49" t="s">
        <v>1610</v>
      </c>
      <c r="X500" s="49" t="s">
        <v>1610</v>
      </c>
      <c r="Y500" s="49" t="s">
        <v>1610</v>
      </c>
      <c r="Z500" s="38" t="s"/>
      <c r="AA500" s="49" t="s">
        <v>1610</v>
      </c>
      <c r="AB500" s="37" t="s"/>
      <c r="AC500" s="37" t="s"/>
    </row>
    <row r="501" spans="1:29" ht="15" customHeight="true">
      <c r="A501" s="37" t="s">
        <v>170</v>
      </c>
      <c r="B501" s="37" t="s"/>
      <c r="C501" s="37" t="s">
        <v>830</v>
      </c>
      <c r="D501" s="37" t="s"/>
      <c r="E501" s="37" t="s">
        <v>42</v>
      </c>
      <c r="F501" s="37" t="s">
        <v>42</v>
      </c>
      <c r="G501" s="37" t="s">
        <v>42</v>
      </c>
      <c r="H501" s="37" t="s">
        <v>42</v>
      </c>
      <c r="I501" s="38" t="s">
        <v>1611</v>
      </c>
      <c r="J501" s="38" t="s">
        <v>1612</v>
      </c>
      <c r="K501" s="37" t="s">
        <v>174</v>
      </c>
      <c r="L501" s="37">
        <v>2</v>
      </c>
      <c r="M501" s="37" t="s"/>
      <c r="N501" s="37" t="s">
        <v>184</v>
      </c>
      <c r="O501" s="37" t="s"/>
      <c r="P501" s="37" t="s"/>
      <c r="Q501" s="37" t="s"/>
      <c r="R501" s="37" t="s"/>
      <c r="S501" s="37" t="s">
        <v>176</v>
      </c>
      <c r="T501" s="37" t="s">
        <v>177</v>
      </c>
      <c r="U501" s="40" t="s">
        <v>18</v>
      </c>
      <c r="V501" s="40" t="s"/>
      <c r="W501" s="49" t="s">
        <v>301</v>
      </c>
      <c r="X501" s="49" t="s">
        <v>301</v>
      </c>
      <c r="Y501" s="49" t="s">
        <v>301</v>
      </c>
      <c r="Z501" s="38" t="s"/>
      <c r="AA501" s="49" t="s">
        <v>301</v>
      </c>
      <c r="AB501" s="37" t="s"/>
      <c r="AC501" s="37" t="s"/>
    </row>
    <row r="502" spans="1:29" ht="15" customHeight="true">
      <c r="A502" s="37" t="s">
        <v>170</v>
      </c>
      <c r="B502" s="37" t="s"/>
      <c r="C502" s="37" t="s">
        <v>830</v>
      </c>
      <c r="D502" s="37" t="s"/>
      <c r="E502" s="37" t="s">
        <v>42</v>
      </c>
      <c r="F502" s="37" t="s">
        <v>42</v>
      </c>
      <c r="G502" s="37" t="s">
        <v>42</v>
      </c>
      <c r="H502" s="37" t="s">
        <v>42</v>
      </c>
      <c r="I502" s="38" t="s">
        <v>1613</v>
      </c>
      <c r="J502" s="38" t="s">
        <v>1614</v>
      </c>
      <c r="K502" s="37" t="s">
        <v>174</v>
      </c>
      <c r="L502" s="37">
        <v>2</v>
      </c>
      <c r="M502" s="37" t="s"/>
      <c r="N502" s="37" t="s">
        <v>184</v>
      </c>
      <c r="O502" s="37" t="s"/>
      <c r="P502" s="37" t="s"/>
      <c r="Q502" s="37" t="s"/>
      <c r="R502" s="37" t="s"/>
      <c r="S502" s="37" t="s">
        <v>176</v>
      </c>
      <c r="T502" s="37" t="s">
        <v>177</v>
      </c>
      <c r="U502" s="40" t="s">
        <v>18</v>
      </c>
      <c r="V502" s="40" t="s"/>
      <c r="W502" s="49" t="s">
        <v>1615</v>
      </c>
      <c r="X502" s="49" t="s">
        <v>1615</v>
      </c>
      <c r="Y502" s="49" t="s">
        <v>1615</v>
      </c>
      <c r="Z502" s="38" t="s"/>
      <c r="AA502" s="49" t="s">
        <v>1615</v>
      </c>
      <c r="AB502" s="37" t="s"/>
      <c r="AC502" s="37" t="s"/>
    </row>
    <row r="503" spans="1:29" ht="15" customHeight="true">
      <c r="A503" s="37" t="s">
        <v>170</v>
      </c>
      <c r="B503" s="37" t="s"/>
      <c r="C503" s="37" t="s">
        <v>830</v>
      </c>
      <c r="D503" s="37" t="s"/>
      <c r="E503" s="37" t="s">
        <v>42</v>
      </c>
      <c r="F503" s="37" t="s">
        <v>42</v>
      </c>
      <c r="G503" s="37" t="s">
        <v>42</v>
      </c>
      <c r="H503" s="37" t="s">
        <v>42</v>
      </c>
      <c r="I503" s="38" t="s">
        <v>1616</v>
      </c>
      <c r="J503" s="38" t="s">
        <v>1617</v>
      </c>
      <c r="K503" s="37" t="s">
        <v>174</v>
      </c>
      <c r="L503" s="37">
        <v>2</v>
      </c>
      <c r="M503" s="37" t="s"/>
      <c r="N503" s="37" t="s">
        <v>184</v>
      </c>
      <c r="O503" s="37" t="s"/>
      <c r="P503" s="37" t="s"/>
      <c r="Q503" s="37" t="s"/>
      <c r="R503" s="37" t="s"/>
      <c r="S503" s="37" t="s">
        <v>176</v>
      </c>
      <c r="T503" s="37" t="s">
        <v>177</v>
      </c>
      <c r="U503" s="40" t="s">
        <v>18</v>
      </c>
      <c r="V503" s="40" t="s"/>
      <c r="W503" s="49" t="s">
        <v>1618</v>
      </c>
      <c r="X503" s="49" t="s">
        <v>1618</v>
      </c>
      <c r="Y503" s="49" t="s">
        <v>1618</v>
      </c>
      <c r="Z503" s="38" t="s"/>
      <c r="AA503" s="49" t="s">
        <v>1618</v>
      </c>
      <c r="AB503" s="37" t="s"/>
      <c r="AC503" s="37" t="s"/>
    </row>
    <row r="504" spans="1:29" ht="15" customHeight="true">
      <c r="A504" s="37" t="s">
        <v>170</v>
      </c>
      <c r="B504" s="37" t="s"/>
      <c r="C504" s="37" t="s">
        <v>830</v>
      </c>
      <c r="D504" s="37" t="s"/>
      <c r="E504" s="37" t="s">
        <v>42</v>
      </c>
      <c r="F504" s="37" t="s">
        <v>42</v>
      </c>
      <c r="G504" s="37" t="s">
        <v>42</v>
      </c>
      <c r="H504" s="37" t="s">
        <v>42</v>
      </c>
      <c r="I504" s="38" t="s">
        <v>1619</v>
      </c>
      <c r="J504" s="38" t="s">
        <v>1620</v>
      </c>
      <c r="K504" s="37" t="s">
        <v>174</v>
      </c>
      <c r="L504" s="37">
        <v>2</v>
      </c>
      <c r="M504" s="37" t="s"/>
      <c r="N504" s="37" t="s">
        <v>184</v>
      </c>
      <c r="O504" s="37" t="s"/>
      <c r="P504" s="37" t="s"/>
      <c r="Q504" s="37" t="s"/>
      <c r="R504" s="37" t="s"/>
      <c r="S504" s="37" t="s">
        <v>176</v>
      </c>
      <c r="T504" s="37" t="s">
        <v>177</v>
      </c>
      <c r="U504" s="40" t="s">
        <v>18</v>
      </c>
      <c r="V504" s="40" t="s"/>
      <c r="W504" s="49" t="s">
        <v>1621</v>
      </c>
      <c r="X504" s="49" t="s">
        <v>1621</v>
      </c>
      <c r="Y504" s="49" t="s">
        <v>1621</v>
      </c>
      <c r="Z504" s="38" t="s"/>
      <c r="AA504" s="49" t="s">
        <v>1621</v>
      </c>
      <c r="AB504" s="37" t="s"/>
      <c r="AC504" s="37" t="s"/>
    </row>
    <row r="505" spans="1:29" ht="15" customHeight="true">
      <c r="A505" s="37" t="s">
        <v>170</v>
      </c>
      <c r="B505" s="37" t="s"/>
      <c r="C505" s="37" t="s">
        <v>830</v>
      </c>
      <c r="D505" s="37" t="s"/>
      <c r="E505" s="37" t="s">
        <v>42</v>
      </c>
      <c r="F505" s="37" t="s">
        <v>42</v>
      </c>
      <c r="G505" s="37" t="s">
        <v>42</v>
      </c>
      <c r="H505" s="37" t="s">
        <v>42</v>
      </c>
      <c r="I505" s="38" t="s">
        <v>1622</v>
      </c>
      <c r="J505" s="38" t="s">
        <v>1623</v>
      </c>
      <c r="K505" s="37" t="s">
        <v>174</v>
      </c>
      <c r="L505" s="37">
        <v>2</v>
      </c>
      <c r="M505" s="37" t="s"/>
      <c r="N505" s="37" t="s">
        <v>184</v>
      </c>
      <c r="O505" s="37" t="s"/>
      <c r="P505" s="37" t="s"/>
      <c r="Q505" s="37" t="s"/>
      <c r="R505" s="37" t="s"/>
      <c r="S505" s="37" t="s">
        <v>176</v>
      </c>
      <c r="T505" s="37" t="s">
        <v>177</v>
      </c>
      <c r="U505" s="40" t="s">
        <v>18</v>
      </c>
      <c r="V505" s="40" t="s"/>
      <c r="W505" s="49" t="s">
        <v>1624</v>
      </c>
      <c r="X505" s="49" t="s">
        <v>1624</v>
      </c>
      <c r="Y505" s="49" t="s">
        <v>1624</v>
      </c>
      <c r="Z505" s="38" t="s"/>
      <c r="AA505" s="49" t="s">
        <v>1624</v>
      </c>
      <c r="AB505" s="37" t="s"/>
      <c r="AC505" s="37" t="s"/>
    </row>
    <row r="506" spans="1:29" ht="15" customHeight="true">
      <c r="A506" s="37" t="s">
        <v>170</v>
      </c>
      <c r="B506" s="37" t="s"/>
      <c r="C506" s="37" t="s">
        <v>830</v>
      </c>
      <c r="D506" s="37" t="s"/>
      <c r="E506" s="37" t="s">
        <v>42</v>
      </c>
      <c r="F506" s="37" t="s">
        <v>42</v>
      </c>
      <c r="G506" s="37" t="s">
        <v>42</v>
      </c>
      <c r="H506" s="37" t="s">
        <v>42</v>
      </c>
      <c r="I506" s="38" t="s">
        <v>1625</v>
      </c>
      <c r="J506" s="38" t="s">
        <v>1626</v>
      </c>
      <c r="K506" s="37" t="s">
        <v>174</v>
      </c>
      <c r="L506" s="37">
        <v>2</v>
      </c>
      <c r="M506" s="37" t="s"/>
      <c r="N506" s="37" t="s">
        <v>184</v>
      </c>
      <c r="O506" s="37" t="s"/>
      <c r="P506" s="37" t="s"/>
      <c r="Q506" s="37" t="s"/>
      <c r="R506" s="37" t="s"/>
      <c r="S506" s="37" t="s">
        <v>176</v>
      </c>
      <c r="T506" s="37" t="s">
        <v>177</v>
      </c>
      <c r="U506" s="40" t="s">
        <v>18</v>
      </c>
      <c r="V506" s="40" t="s"/>
      <c r="W506" s="49" t="s">
        <v>1627</v>
      </c>
      <c r="X506" s="49" t="s">
        <v>1627</v>
      </c>
      <c r="Y506" s="49" t="s">
        <v>1627</v>
      </c>
      <c r="Z506" s="38" t="s"/>
      <c r="AA506" s="49" t="s">
        <v>1627</v>
      </c>
      <c r="AB506" s="37" t="s"/>
      <c r="AC506" s="37" t="s"/>
    </row>
    <row r="507" spans="1:29" ht="15" customHeight="true">
      <c r="A507" s="37" t="s">
        <v>170</v>
      </c>
      <c r="B507" s="37" t="s"/>
      <c r="C507" s="37" t="s">
        <v>830</v>
      </c>
      <c r="D507" s="37" t="s"/>
      <c r="E507" s="37" t="s">
        <v>42</v>
      </c>
      <c r="F507" s="37" t="s">
        <v>42</v>
      </c>
      <c r="G507" s="37" t="s">
        <v>42</v>
      </c>
      <c r="H507" s="37" t="s">
        <v>42</v>
      </c>
      <c r="I507" s="38" t="s">
        <v>1628</v>
      </c>
      <c r="J507" s="38" t="s">
        <v>1629</v>
      </c>
      <c r="K507" s="37" t="s">
        <v>174</v>
      </c>
      <c r="L507" s="37">
        <v>2</v>
      </c>
      <c r="M507" s="37" t="s"/>
      <c r="N507" s="37" t="s">
        <v>184</v>
      </c>
      <c r="O507" s="37" t="s"/>
      <c r="P507" s="37" t="s"/>
      <c r="Q507" s="37" t="s"/>
      <c r="R507" s="37" t="s"/>
      <c r="S507" s="37" t="s">
        <v>176</v>
      </c>
      <c r="T507" s="37" t="s">
        <v>177</v>
      </c>
      <c r="U507" s="40" t="s">
        <v>18</v>
      </c>
      <c r="V507" s="40" t="s"/>
      <c r="W507" s="49" t="s">
        <v>1630</v>
      </c>
      <c r="X507" s="49" t="s">
        <v>1630</v>
      </c>
      <c r="Y507" s="49" t="s">
        <v>1630</v>
      </c>
      <c r="Z507" s="38" t="s"/>
      <c r="AA507" s="49" t="s">
        <v>1630</v>
      </c>
      <c r="AB507" s="37" t="s"/>
      <c r="AC507" s="37" t="s"/>
    </row>
    <row r="508" spans="1:29" ht="15" customHeight="true">
      <c r="A508" s="37" t="s">
        <v>170</v>
      </c>
      <c r="B508" s="37" t="s"/>
      <c r="C508" s="37" t="s">
        <v>830</v>
      </c>
      <c r="D508" s="37" t="s"/>
      <c r="E508" s="37" t="s">
        <v>42</v>
      </c>
      <c r="F508" s="37" t="s">
        <v>42</v>
      </c>
      <c r="G508" s="37" t="s">
        <v>42</v>
      </c>
      <c r="H508" s="37" t="s">
        <v>42</v>
      </c>
      <c r="I508" s="38" t="s">
        <v>1631</v>
      </c>
      <c r="J508" s="38" t="s">
        <v>1632</v>
      </c>
      <c r="K508" s="37" t="s">
        <v>174</v>
      </c>
      <c r="L508" s="37">
        <v>2</v>
      </c>
      <c r="M508" s="37" t="s"/>
      <c r="N508" s="37" t="s">
        <v>184</v>
      </c>
      <c r="O508" s="37" t="s"/>
      <c r="P508" s="37" t="s"/>
      <c r="Q508" s="37" t="s"/>
      <c r="R508" s="37" t="s"/>
      <c r="S508" s="37" t="s">
        <v>176</v>
      </c>
      <c r="T508" s="37" t="s">
        <v>177</v>
      </c>
      <c r="U508" s="40" t="s">
        <v>18</v>
      </c>
      <c r="V508" s="40" t="s"/>
      <c r="W508" s="49" t="s">
        <v>1633</v>
      </c>
      <c r="X508" s="49" t="s">
        <v>1633</v>
      </c>
      <c r="Y508" s="49" t="s">
        <v>1633</v>
      </c>
      <c r="Z508" s="38" t="s"/>
      <c r="AA508" s="49" t="s">
        <v>1633</v>
      </c>
      <c r="AB508" s="37" t="s"/>
      <c r="AC508" s="37" t="s"/>
    </row>
    <row r="509" spans="1:29" ht="15" customHeight="true">
      <c r="A509" s="37" t="s">
        <v>170</v>
      </c>
      <c r="B509" s="37" t="s"/>
      <c r="C509" s="37" t="s">
        <v>830</v>
      </c>
      <c r="D509" s="37" t="s"/>
      <c r="E509" s="37" t="s">
        <v>42</v>
      </c>
      <c r="F509" s="37" t="s">
        <v>42</v>
      </c>
      <c r="G509" s="37" t="s">
        <v>42</v>
      </c>
      <c r="H509" s="37" t="s">
        <v>42</v>
      </c>
      <c r="I509" s="56" t="s">
        <v>1634</v>
      </c>
      <c r="J509" s="38" t="s">
        <v>367</v>
      </c>
      <c r="K509" s="37" t="s">
        <v>174</v>
      </c>
      <c r="L509" s="37">
        <v>2</v>
      </c>
      <c r="M509" s="37" t="s"/>
      <c r="N509" s="37" t="s">
        <v>184</v>
      </c>
      <c r="O509" s="37" t="s"/>
      <c r="P509" s="37" t="s"/>
      <c r="Q509" s="37" t="s"/>
      <c r="R509" s="37" t="s"/>
      <c r="S509" s="37" t="s">
        <v>176</v>
      </c>
      <c r="T509" s="37" t="s">
        <v>177</v>
      </c>
      <c r="U509" s="40" t="s">
        <v>18</v>
      </c>
      <c r="V509" s="40" t="s"/>
      <c r="W509" s="38" t="s">
        <v>367</v>
      </c>
      <c r="X509" s="38" t="s">
        <v>367</v>
      </c>
      <c r="Y509" s="38" t="s">
        <v>367</v>
      </c>
      <c r="Z509" s="38" t="s"/>
      <c r="AA509" s="38" t="s">
        <v>367</v>
      </c>
      <c r="AB509" s="37" t="s"/>
      <c r="AC509" s="37" t="s"/>
    </row>
    <row r="510" spans="1:29" ht="15" customHeight="true">
      <c r="A510" s="37" t="s">
        <v>170</v>
      </c>
      <c r="B510" s="37" t="s"/>
      <c r="C510" s="37" t="s">
        <v>830</v>
      </c>
      <c r="D510" s="37" t="s"/>
      <c r="E510" s="37" t="s">
        <v>42</v>
      </c>
      <c r="F510" s="37" t="s">
        <v>42</v>
      </c>
      <c r="G510" s="37" t="s">
        <v>42</v>
      </c>
      <c r="H510" s="37" t="s">
        <v>42</v>
      </c>
      <c r="I510" s="56" t="s">
        <v>1635</v>
      </c>
      <c r="J510" s="38" t="s">
        <v>367</v>
      </c>
      <c r="K510" s="37" t="s">
        <v>174</v>
      </c>
      <c r="L510" s="37">
        <v>2</v>
      </c>
      <c r="M510" s="37" t="s"/>
      <c r="N510" s="37" t="s">
        <v>184</v>
      </c>
      <c r="O510" s="37" t="s"/>
      <c r="P510" s="37" t="s"/>
      <c r="Q510" s="37" t="s"/>
      <c r="R510" s="37" t="s"/>
      <c r="S510" s="37" t="s">
        <v>176</v>
      </c>
      <c r="T510" s="37" t="s">
        <v>177</v>
      </c>
      <c r="U510" s="40" t="s">
        <v>18</v>
      </c>
      <c r="V510" s="40" t="s"/>
      <c r="W510" s="38" t="s">
        <v>367</v>
      </c>
      <c r="X510" s="38" t="s">
        <v>367</v>
      </c>
      <c r="Y510" s="38" t="s">
        <v>367</v>
      </c>
      <c r="Z510" s="38" t="s"/>
      <c r="AA510" s="38" t="s">
        <v>367</v>
      </c>
      <c r="AB510" s="37" t="s"/>
      <c r="AC510" s="37" t="s"/>
    </row>
    <row r="511" spans="1:29" ht="15" customHeight="true">
      <c r="A511" s="37" t="s">
        <v>170</v>
      </c>
      <c r="B511" s="37" t="s"/>
      <c r="C511" s="37" t="s">
        <v>830</v>
      </c>
      <c r="D511" s="37" t="s"/>
      <c r="E511" s="37" t="s">
        <v>42</v>
      </c>
      <c r="F511" s="37" t="s">
        <v>42</v>
      </c>
      <c r="G511" s="37" t="s">
        <v>42</v>
      </c>
      <c r="H511" s="37" t="s">
        <v>42</v>
      </c>
      <c r="I511" s="38" t="s">
        <v>1636</v>
      </c>
      <c r="J511" s="38" t="s">
        <v>1637</v>
      </c>
      <c r="K511" s="37" t="s">
        <v>174</v>
      </c>
      <c r="L511" s="37">
        <v>2</v>
      </c>
      <c r="M511" s="37" t="s"/>
      <c r="N511" s="37" t="s">
        <v>184</v>
      </c>
      <c r="O511" s="37" t="s"/>
      <c r="P511" s="37" t="s"/>
      <c r="Q511" s="37" t="s"/>
      <c r="R511" s="37" t="s"/>
      <c r="S511" s="37" t="s">
        <v>176</v>
      </c>
      <c r="T511" s="37" t="s">
        <v>177</v>
      </c>
      <c r="U511" s="40" t="s">
        <v>18</v>
      </c>
      <c r="V511" s="40" t="s"/>
      <c r="W511" s="49" t="s">
        <v>1638</v>
      </c>
      <c r="X511" s="49" t="s">
        <v>1638</v>
      </c>
      <c r="Y511" s="49" t="s">
        <v>1638</v>
      </c>
      <c r="Z511" s="38" t="s"/>
      <c r="AA511" s="49" t="s">
        <v>1638</v>
      </c>
      <c r="AB511" s="37" t="s"/>
      <c r="AC511" s="37" t="s"/>
    </row>
    <row r="512" spans="1:29" ht="15" customHeight="true">
      <c r="A512" s="37" t="s">
        <v>170</v>
      </c>
      <c r="B512" s="37" t="s"/>
      <c r="C512" s="37" t="s">
        <v>830</v>
      </c>
      <c r="D512" s="37" t="s"/>
      <c r="E512" s="37" t="s">
        <v>42</v>
      </c>
      <c r="F512" s="37" t="s">
        <v>42</v>
      </c>
      <c r="G512" s="37" t="s">
        <v>42</v>
      </c>
      <c r="H512" s="37" t="s">
        <v>42</v>
      </c>
      <c r="I512" s="38" t="s">
        <v>1639</v>
      </c>
      <c r="J512" s="38" t="s">
        <v>1640</v>
      </c>
      <c r="K512" s="37" t="s">
        <v>174</v>
      </c>
      <c r="L512" s="37">
        <v>2</v>
      </c>
      <c r="M512" s="37" t="s"/>
      <c r="N512" s="37" t="s">
        <v>184</v>
      </c>
      <c r="O512" s="37" t="s"/>
      <c r="P512" s="37" t="s"/>
      <c r="Q512" s="37" t="s"/>
      <c r="R512" s="37" t="s"/>
      <c r="S512" s="37" t="s">
        <v>176</v>
      </c>
      <c r="T512" s="37" t="s">
        <v>177</v>
      </c>
      <c r="U512" s="40" t="s">
        <v>18</v>
      </c>
      <c r="V512" s="40" t="s"/>
      <c r="W512" s="49" t="s">
        <v>1641</v>
      </c>
      <c r="X512" s="49" t="s">
        <v>1641</v>
      </c>
      <c r="Y512" s="49" t="s">
        <v>1641</v>
      </c>
      <c r="Z512" s="38" t="s"/>
      <c r="AA512" s="49" t="s">
        <v>1641</v>
      </c>
      <c r="AB512" s="37" t="s"/>
      <c r="AC512" s="37" t="s"/>
    </row>
    <row r="513" spans="1:29" ht="15" customHeight="true">
      <c r="A513" s="37" t="s">
        <v>170</v>
      </c>
      <c r="B513" s="37" t="s"/>
      <c r="C513" s="37" t="s">
        <v>830</v>
      </c>
      <c r="D513" s="37" t="s"/>
      <c r="E513" s="37" t="s">
        <v>42</v>
      </c>
      <c r="F513" s="37" t="s">
        <v>42</v>
      </c>
      <c r="G513" s="37" t="s">
        <v>42</v>
      </c>
      <c r="H513" s="37" t="s">
        <v>42</v>
      </c>
      <c r="I513" s="38" t="s">
        <v>1642</v>
      </c>
      <c r="J513" s="38" t="s">
        <v>1643</v>
      </c>
      <c r="K513" s="37" t="s">
        <v>174</v>
      </c>
      <c r="L513" s="37">
        <v>2</v>
      </c>
      <c r="M513" s="37" t="s"/>
      <c r="N513" s="37" t="s">
        <v>184</v>
      </c>
      <c r="O513" s="37" t="s"/>
      <c r="P513" s="37" t="s"/>
      <c r="Q513" s="37" t="s"/>
      <c r="R513" s="37" t="s"/>
      <c r="S513" s="37" t="s">
        <v>176</v>
      </c>
      <c r="T513" s="37" t="s">
        <v>177</v>
      </c>
      <c r="U513" s="40" t="s">
        <v>18</v>
      </c>
      <c r="V513" s="40" t="s"/>
      <c r="W513" s="49" t="s">
        <v>1644</v>
      </c>
      <c r="X513" s="49" t="s">
        <v>1644</v>
      </c>
      <c r="Y513" s="49" t="s">
        <v>1644</v>
      </c>
      <c r="Z513" s="38" t="s"/>
      <c r="AA513" s="49" t="s">
        <v>1644</v>
      </c>
      <c r="AB513" s="37" t="s"/>
      <c r="AC513" s="37" t="s"/>
    </row>
    <row r="514" spans="1:29" ht="15" customHeight="true">
      <c r="A514" s="37" t="s">
        <v>170</v>
      </c>
      <c r="B514" s="37" t="s"/>
      <c r="C514" s="37" t="s">
        <v>830</v>
      </c>
      <c r="D514" s="37" t="s"/>
      <c r="E514" s="37" t="s">
        <v>42</v>
      </c>
      <c r="F514" s="37" t="s">
        <v>42</v>
      </c>
      <c r="G514" s="37" t="s">
        <v>42</v>
      </c>
      <c r="H514" s="37" t="s">
        <v>42</v>
      </c>
      <c r="I514" s="38" t="s">
        <v>1645</v>
      </c>
      <c r="J514" s="38" t="s">
        <v>1646</v>
      </c>
      <c r="K514" s="37" t="s">
        <v>174</v>
      </c>
      <c r="L514" s="37">
        <v>2</v>
      </c>
      <c r="M514" s="37" t="s"/>
      <c r="N514" s="37" t="s">
        <v>184</v>
      </c>
      <c r="O514" s="37" t="s"/>
      <c r="P514" s="37" t="s"/>
      <c r="Q514" s="37" t="s"/>
      <c r="R514" s="37" t="s"/>
      <c r="S514" s="37" t="s">
        <v>176</v>
      </c>
      <c r="T514" s="37" t="s">
        <v>177</v>
      </c>
      <c r="U514" s="40" t="s">
        <v>18</v>
      </c>
      <c r="V514" s="40" t="s"/>
      <c r="W514" s="49" t="s">
        <v>1647</v>
      </c>
      <c r="X514" s="49" t="s">
        <v>1647</v>
      </c>
      <c r="Y514" s="49" t="s">
        <v>1647</v>
      </c>
      <c r="Z514" s="38" t="s"/>
      <c r="AA514" s="49" t="s">
        <v>1647</v>
      </c>
      <c r="AB514" s="37" t="s"/>
      <c r="AC514" s="37" t="s"/>
    </row>
    <row r="515" spans="1:29" ht="15" customHeight="true">
      <c r="A515" s="37" t="s">
        <v>170</v>
      </c>
      <c r="B515" s="37" t="s"/>
      <c r="C515" s="37" t="s">
        <v>830</v>
      </c>
      <c r="D515" s="37" t="s"/>
      <c r="E515" s="37" t="s">
        <v>42</v>
      </c>
      <c r="F515" s="37" t="s">
        <v>42</v>
      </c>
      <c r="G515" s="37" t="s">
        <v>42</v>
      </c>
      <c r="H515" s="37" t="s">
        <v>42</v>
      </c>
      <c r="I515" s="38" t="s">
        <v>1648</v>
      </c>
      <c r="J515" s="38" t="s">
        <v>1649</v>
      </c>
      <c r="K515" s="37" t="s">
        <v>174</v>
      </c>
      <c r="L515" s="37">
        <v>2</v>
      </c>
      <c r="M515" s="37" t="s"/>
      <c r="N515" s="37" t="s">
        <v>184</v>
      </c>
      <c r="O515" s="37" t="s"/>
      <c r="P515" s="37" t="s"/>
      <c r="Q515" s="37" t="s"/>
      <c r="R515" s="37" t="s"/>
      <c r="S515" s="37" t="s">
        <v>176</v>
      </c>
      <c r="T515" s="37" t="s">
        <v>177</v>
      </c>
      <c r="U515" s="40" t="s">
        <v>18</v>
      </c>
      <c r="V515" s="40" t="s"/>
      <c r="W515" s="49" t="s">
        <v>1650</v>
      </c>
      <c r="X515" s="49" t="s">
        <v>1650</v>
      </c>
      <c r="Y515" s="49" t="s">
        <v>1650</v>
      </c>
      <c r="Z515" s="38" t="s"/>
      <c r="AA515" s="49" t="s">
        <v>1650</v>
      </c>
      <c r="AB515" s="37" t="s"/>
      <c r="AC515" s="37" t="s"/>
    </row>
    <row r="516" spans="1:29" ht="15" customHeight="true">
      <c r="A516" s="37" t="s">
        <v>170</v>
      </c>
      <c r="B516" s="37" t="s"/>
      <c r="C516" s="37" t="s">
        <v>830</v>
      </c>
      <c r="D516" s="37" t="s"/>
      <c r="E516" s="37" t="s">
        <v>42</v>
      </c>
      <c r="F516" s="37" t="s">
        <v>42</v>
      </c>
      <c r="G516" s="37" t="s">
        <v>42</v>
      </c>
      <c r="H516" s="37" t="s">
        <v>42</v>
      </c>
      <c r="I516" s="38" t="s">
        <v>1651</v>
      </c>
      <c r="J516" s="38" t="s">
        <v>1652</v>
      </c>
      <c r="K516" s="37" t="s">
        <v>174</v>
      </c>
      <c r="L516" s="37">
        <v>2</v>
      </c>
      <c r="M516" s="37" t="s"/>
      <c r="N516" s="37" t="s">
        <v>184</v>
      </c>
      <c r="O516" s="37" t="s"/>
      <c r="P516" s="37" t="s"/>
      <c r="Q516" s="37" t="s"/>
      <c r="R516" s="37" t="s"/>
      <c r="S516" s="37" t="s">
        <v>176</v>
      </c>
      <c r="T516" s="37" t="s">
        <v>177</v>
      </c>
      <c r="U516" s="40" t="s">
        <v>18</v>
      </c>
      <c r="V516" s="40" t="s"/>
      <c r="W516" s="49" t="s">
        <v>1653</v>
      </c>
      <c r="X516" s="49" t="s">
        <v>1653</v>
      </c>
      <c r="Y516" s="49" t="s">
        <v>1653</v>
      </c>
      <c r="Z516" s="38" t="s"/>
      <c r="AA516" s="49" t="s">
        <v>1653</v>
      </c>
      <c r="AB516" s="37" t="s"/>
      <c r="AC516" s="37" t="s"/>
    </row>
    <row r="517" spans="1:29" ht="15" customHeight="true">
      <c r="A517" s="37" t="s">
        <v>170</v>
      </c>
      <c r="B517" s="37" t="s"/>
      <c r="C517" s="37" t="s">
        <v>830</v>
      </c>
      <c r="D517" s="37" t="s"/>
      <c r="E517" s="37" t="s">
        <v>42</v>
      </c>
      <c r="F517" s="37" t="s">
        <v>42</v>
      </c>
      <c r="G517" s="37" t="s">
        <v>42</v>
      </c>
      <c r="H517" s="37" t="s">
        <v>42</v>
      </c>
      <c r="I517" s="38" t="s">
        <v>1654</v>
      </c>
      <c r="J517" s="38" t="s">
        <v>1655</v>
      </c>
      <c r="K517" s="37" t="s">
        <v>174</v>
      </c>
      <c r="L517" s="37">
        <v>2</v>
      </c>
      <c r="M517" s="37" t="s"/>
      <c r="N517" s="37" t="s">
        <v>184</v>
      </c>
      <c r="O517" s="37" t="s"/>
      <c r="P517" s="37" t="s"/>
      <c r="Q517" s="37" t="s"/>
      <c r="R517" s="37" t="s"/>
      <c r="S517" s="37" t="s">
        <v>176</v>
      </c>
      <c r="T517" s="37" t="s">
        <v>177</v>
      </c>
      <c r="U517" s="40" t="s">
        <v>18</v>
      </c>
      <c r="V517" s="118" t="s"/>
      <c r="W517" s="49" t="s">
        <v>1656</v>
      </c>
      <c r="X517" s="49" t="s">
        <v>1656</v>
      </c>
      <c r="Y517" s="49" t="s">
        <v>1656</v>
      </c>
      <c r="Z517" s="38" t="s"/>
      <c r="AA517" s="49" t="s">
        <v>1656</v>
      </c>
      <c r="AB517" s="37" t="s"/>
      <c r="AC517" s="37" t="s"/>
    </row>
    <row r="518" spans="1:29" ht="15" customHeight="true">
      <c r="A518" s="37" t="s">
        <v>170</v>
      </c>
      <c r="B518" s="37" t="s"/>
      <c r="C518" s="37" t="s">
        <v>830</v>
      </c>
      <c r="D518" s="37" t="s"/>
      <c r="E518" s="37" t="s">
        <v>42</v>
      </c>
      <c r="F518" s="37" t="s">
        <v>42</v>
      </c>
      <c r="G518" s="37" t="s">
        <v>42</v>
      </c>
      <c r="H518" s="37" t="s">
        <v>42</v>
      </c>
      <c r="I518" s="38" t="s">
        <v>1657</v>
      </c>
      <c r="J518" s="38" t="s">
        <v>1658</v>
      </c>
      <c r="K518" s="37" t="s">
        <v>174</v>
      </c>
      <c r="L518" s="37">
        <v>2</v>
      </c>
      <c r="M518" s="37" t="s"/>
      <c r="N518" s="37" t="s">
        <v>184</v>
      </c>
      <c r="O518" s="37" t="s"/>
      <c r="P518" s="37" t="s"/>
      <c r="Q518" s="37" t="s"/>
      <c r="R518" s="37" t="s"/>
      <c r="S518" s="37" t="s">
        <v>176</v>
      </c>
      <c r="T518" s="37" t="s">
        <v>177</v>
      </c>
      <c r="U518" s="40" t="s">
        <v>18</v>
      </c>
      <c r="V518" s="118" t="s"/>
      <c r="W518" s="49" t="s">
        <v>1659</v>
      </c>
      <c r="X518" s="49" t="s">
        <v>1659</v>
      </c>
      <c r="Y518" s="49" t="s">
        <v>1659</v>
      </c>
      <c r="Z518" s="38" t="s"/>
      <c r="AA518" s="49" t="s">
        <v>1659</v>
      </c>
      <c r="AB518" s="37" t="s"/>
      <c r="AC518" s="37" t="s"/>
    </row>
    <row r="519" spans="1:29" ht="15" customHeight="true">
      <c r="A519" s="37" t="s">
        <v>170</v>
      </c>
      <c r="B519" s="37" t="s"/>
      <c r="C519" s="37" t="s">
        <v>830</v>
      </c>
      <c r="D519" s="37" t="s"/>
      <c r="E519" s="37" t="s">
        <v>42</v>
      </c>
      <c r="F519" s="37" t="s">
        <v>42</v>
      </c>
      <c r="G519" s="37" t="s">
        <v>42</v>
      </c>
      <c r="H519" s="37" t="s">
        <v>42</v>
      </c>
      <c r="I519" s="38" t="s">
        <v>1660</v>
      </c>
      <c r="J519" s="38" t="s">
        <v>1661</v>
      </c>
      <c r="K519" s="37" t="s">
        <v>174</v>
      </c>
      <c r="L519" s="37">
        <v>2</v>
      </c>
      <c r="M519" s="37" t="s"/>
      <c r="N519" s="37" t="s">
        <v>184</v>
      </c>
      <c r="O519" s="37" t="s"/>
      <c r="P519" s="37" t="s"/>
      <c r="Q519" s="37" t="s"/>
      <c r="R519" s="37" t="s"/>
      <c r="S519" s="37" t="s">
        <v>176</v>
      </c>
      <c r="T519" s="37" t="s">
        <v>177</v>
      </c>
      <c r="U519" s="40" t="s">
        <v>18</v>
      </c>
      <c r="V519" s="118" t="s"/>
      <c r="W519" s="49" t="s">
        <v>1662</v>
      </c>
      <c r="X519" s="49" t="s">
        <v>1662</v>
      </c>
      <c r="Y519" s="49" t="s">
        <v>1662</v>
      </c>
      <c r="Z519" s="38" t="s"/>
      <c r="AA519" s="49" t="s">
        <v>1662</v>
      </c>
      <c r="AB519" s="37" t="s"/>
      <c r="AC519" s="37" t="s"/>
    </row>
    <row r="520" spans="1:29" ht="15" customHeight="true">
      <c r="A520" s="37" t="s">
        <v>170</v>
      </c>
      <c r="B520" s="37" t="s"/>
      <c r="C520" s="37" t="s">
        <v>830</v>
      </c>
      <c r="D520" s="37" t="s"/>
      <c r="E520" s="37" t="s">
        <v>42</v>
      </c>
      <c r="F520" s="37" t="s">
        <v>42</v>
      </c>
      <c r="G520" s="37" t="s">
        <v>42</v>
      </c>
      <c r="H520" s="37" t="s">
        <v>42</v>
      </c>
      <c r="I520" s="38" t="s">
        <v>1663</v>
      </c>
      <c r="J520" s="38" t="s">
        <v>1664</v>
      </c>
      <c r="K520" s="37" t="s">
        <v>174</v>
      </c>
      <c r="L520" s="37">
        <v>2</v>
      </c>
      <c r="M520" s="37" t="s"/>
      <c r="N520" s="37" t="s">
        <v>184</v>
      </c>
      <c r="O520" s="37" t="s"/>
      <c r="P520" s="37" t="s"/>
      <c r="Q520" s="37" t="s"/>
      <c r="R520" s="37" t="s"/>
      <c r="S520" s="37" t="s">
        <v>176</v>
      </c>
      <c r="T520" s="37" t="s">
        <v>177</v>
      </c>
      <c r="U520" s="40" t="s">
        <v>18</v>
      </c>
      <c r="V520" s="118" t="s"/>
      <c r="W520" s="49" t="s">
        <v>1665</v>
      </c>
      <c r="X520" s="49" t="s">
        <v>1665</v>
      </c>
      <c r="Y520" s="49" t="s">
        <v>1665</v>
      </c>
      <c r="Z520" s="38" t="s"/>
      <c r="AA520" s="49" t="s">
        <v>1665</v>
      </c>
      <c r="AB520" s="37" t="s"/>
      <c r="AC520" s="37" t="s"/>
    </row>
    <row r="521" spans="1:29" ht="15" customHeight="true">
      <c r="A521" s="37" t="s">
        <v>170</v>
      </c>
      <c r="B521" s="37" t="s"/>
      <c r="C521" s="37" t="s">
        <v>830</v>
      </c>
      <c r="D521" s="37" t="s"/>
      <c r="E521" s="37" t="s">
        <v>42</v>
      </c>
      <c r="F521" s="37" t="s">
        <v>42</v>
      </c>
      <c r="G521" s="37" t="s">
        <v>42</v>
      </c>
      <c r="H521" s="37" t="s">
        <v>42</v>
      </c>
      <c r="I521" s="38" t="s">
        <v>1666</v>
      </c>
      <c r="J521" s="38" t="s">
        <v>1667</v>
      </c>
      <c r="K521" s="37" t="s">
        <v>174</v>
      </c>
      <c r="L521" s="37">
        <v>2</v>
      </c>
      <c r="M521" s="37" t="s"/>
      <c r="N521" s="37" t="s">
        <v>184</v>
      </c>
      <c r="O521" s="37" t="s"/>
      <c r="P521" s="37" t="s"/>
      <c r="Q521" s="37" t="s"/>
      <c r="R521" s="37" t="s"/>
      <c r="S521" s="37" t="s">
        <v>176</v>
      </c>
      <c r="T521" s="37" t="s">
        <v>177</v>
      </c>
      <c r="U521" s="40" t="s">
        <v>18</v>
      </c>
      <c r="V521" s="118" t="s"/>
      <c r="W521" s="49" t="s">
        <v>1668</v>
      </c>
      <c r="X521" s="49" t="s">
        <v>1668</v>
      </c>
      <c r="Y521" s="49" t="s">
        <v>1668</v>
      </c>
      <c r="Z521" s="38" t="s"/>
      <c r="AA521" s="49" t="s">
        <v>1668</v>
      </c>
      <c r="AB521" s="37" t="s"/>
      <c r="AC521" s="37" t="s"/>
    </row>
    <row r="522" spans="1:29" ht="15" customHeight="true">
      <c r="A522" s="37" t="s">
        <v>170</v>
      </c>
      <c r="B522" s="37" t="s"/>
      <c r="C522" s="37" t="s">
        <v>830</v>
      </c>
      <c r="D522" s="37" t="s"/>
      <c r="E522" s="37" t="s">
        <v>42</v>
      </c>
      <c r="F522" s="37" t="s">
        <v>42</v>
      </c>
      <c r="G522" s="37" t="s">
        <v>42</v>
      </c>
      <c r="H522" s="37" t="s">
        <v>42</v>
      </c>
      <c r="I522" s="38" t="s">
        <v>1669</v>
      </c>
      <c r="J522" s="38" t="s">
        <v>1670</v>
      </c>
      <c r="K522" s="37" t="s">
        <v>174</v>
      </c>
      <c r="L522" s="37">
        <v>2</v>
      </c>
      <c r="M522" s="37" t="s"/>
      <c r="N522" s="37" t="s">
        <v>184</v>
      </c>
      <c r="O522" s="37" t="s"/>
      <c r="P522" s="37" t="s"/>
      <c r="Q522" s="37" t="s"/>
      <c r="R522" s="37" t="s"/>
      <c r="S522" s="37" t="s">
        <v>176</v>
      </c>
      <c r="T522" s="37" t="s">
        <v>177</v>
      </c>
      <c r="U522" s="40" t="s">
        <v>18</v>
      </c>
      <c r="V522" s="118" t="s"/>
      <c r="W522" s="49" t="s">
        <v>1671</v>
      </c>
      <c r="X522" s="49" t="s">
        <v>1671</v>
      </c>
      <c r="Y522" s="49" t="s">
        <v>1671</v>
      </c>
      <c r="Z522" s="38" t="s"/>
      <c r="AA522" s="49" t="s">
        <v>1671</v>
      </c>
      <c r="AB522" s="37" t="s"/>
      <c r="AC522" s="37" t="s"/>
    </row>
    <row r="523" spans="1:29" ht="15" customHeight="true">
      <c r="A523" s="37" t="s">
        <v>170</v>
      </c>
      <c r="B523" s="37" t="s"/>
      <c r="C523" s="37" t="s">
        <v>830</v>
      </c>
      <c r="D523" s="37" t="s"/>
      <c r="E523" s="37" t="s">
        <v>42</v>
      </c>
      <c r="F523" s="37" t="s">
        <v>42</v>
      </c>
      <c r="G523" s="37" t="s">
        <v>42</v>
      </c>
      <c r="H523" s="37" t="s">
        <v>42</v>
      </c>
      <c r="I523" s="38" t="s">
        <v>1672</v>
      </c>
      <c r="J523" s="38" t="s">
        <v>1673</v>
      </c>
      <c r="K523" s="37" t="s">
        <v>174</v>
      </c>
      <c r="L523" s="37">
        <v>2</v>
      </c>
      <c r="M523" s="37" t="s"/>
      <c r="N523" s="37" t="s">
        <v>184</v>
      </c>
      <c r="O523" s="37" t="s"/>
      <c r="P523" s="37" t="s"/>
      <c r="Q523" s="37" t="s"/>
      <c r="R523" s="37" t="s"/>
      <c r="S523" s="37" t="s">
        <v>176</v>
      </c>
      <c r="T523" s="37" t="s">
        <v>177</v>
      </c>
      <c r="U523" s="40" t="s">
        <v>18</v>
      </c>
      <c r="V523" s="118" t="s"/>
      <c r="W523" s="49" t="s">
        <v>1674</v>
      </c>
      <c r="X523" s="49" t="s">
        <v>1674</v>
      </c>
      <c r="Y523" s="49" t="s">
        <v>1674</v>
      </c>
      <c r="Z523" s="38" t="s"/>
      <c r="AA523" s="49" t="s">
        <v>1674</v>
      </c>
      <c r="AB523" s="37" t="s"/>
      <c r="AC523" s="37" t="s"/>
    </row>
    <row r="524" spans="1:29" ht="15" customHeight="true">
      <c r="A524" s="37" t="s">
        <v>170</v>
      </c>
      <c r="B524" s="37" t="s"/>
      <c r="C524" s="37" t="s">
        <v>830</v>
      </c>
      <c r="D524" s="37" t="s"/>
      <c r="E524" s="37" t="s">
        <v>42</v>
      </c>
      <c r="F524" s="37" t="s">
        <v>42</v>
      </c>
      <c r="G524" s="37" t="s">
        <v>42</v>
      </c>
      <c r="H524" s="37" t="s">
        <v>42</v>
      </c>
      <c r="I524" s="38" t="s">
        <v>1675</v>
      </c>
      <c r="J524" s="38" t="s">
        <v>1676</v>
      </c>
      <c r="K524" s="37" t="s">
        <v>174</v>
      </c>
      <c r="L524" s="37">
        <v>2</v>
      </c>
      <c r="M524" s="37" t="s"/>
      <c r="N524" s="37" t="s">
        <v>184</v>
      </c>
      <c r="O524" s="37" t="s"/>
      <c r="P524" s="37" t="s"/>
      <c r="Q524" s="37" t="s"/>
      <c r="R524" s="37" t="s"/>
      <c r="S524" s="37" t="s">
        <v>176</v>
      </c>
      <c r="T524" s="37" t="s">
        <v>177</v>
      </c>
      <c r="U524" s="40" t="s">
        <v>18</v>
      </c>
      <c r="V524" s="118" t="s"/>
      <c r="W524" s="49" t="s">
        <v>1677</v>
      </c>
      <c r="X524" s="49" t="s">
        <v>1677</v>
      </c>
      <c r="Y524" s="49" t="s">
        <v>1677</v>
      </c>
      <c r="Z524" s="38" t="s"/>
      <c r="AA524" s="49" t="s">
        <v>1677</v>
      </c>
      <c r="AB524" s="37" t="s"/>
      <c r="AC524" s="37" t="s"/>
    </row>
    <row r="525" spans="1:29" ht="15" customHeight="true">
      <c r="A525" s="37" t="s">
        <v>170</v>
      </c>
      <c r="B525" s="37" t="s"/>
      <c r="C525" s="37" t="s">
        <v>830</v>
      </c>
      <c r="D525" s="37" t="s"/>
      <c r="E525" s="37" t="s">
        <v>42</v>
      </c>
      <c r="F525" s="37" t="s">
        <v>42</v>
      </c>
      <c r="G525" s="37" t="s">
        <v>42</v>
      </c>
      <c r="H525" s="37" t="s">
        <v>42</v>
      </c>
      <c r="I525" s="38" t="s">
        <v>1678</v>
      </c>
      <c r="J525" s="38" t="s">
        <v>1679</v>
      </c>
      <c r="K525" s="37" t="s">
        <v>174</v>
      </c>
      <c r="L525" s="37">
        <v>2</v>
      </c>
      <c r="M525" s="37" t="s"/>
      <c r="N525" s="37" t="s">
        <v>184</v>
      </c>
      <c r="O525" s="37" t="s"/>
      <c r="P525" s="37" t="s"/>
      <c r="Q525" s="37" t="s"/>
      <c r="R525" s="37" t="s"/>
      <c r="S525" s="37" t="s">
        <v>176</v>
      </c>
      <c r="T525" s="37" t="s">
        <v>177</v>
      </c>
      <c r="U525" s="40" t="s">
        <v>18</v>
      </c>
      <c r="V525" s="118" t="s"/>
      <c r="W525" s="49" t="s">
        <v>1680</v>
      </c>
      <c r="X525" s="49" t="s">
        <v>1680</v>
      </c>
      <c r="Y525" s="49" t="s">
        <v>1680</v>
      </c>
      <c r="Z525" s="38" t="s"/>
      <c r="AA525" s="49" t="s">
        <v>1680</v>
      </c>
      <c r="AB525" s="37" t="s"/>
      <c r="AC525" s="37" t="s"/>
    </row>
    <row r="526" spans="1:29" ht="15" customHeight="true">
      <c r="A526" s="37" t="s">
        <v>170</v>
      </c>
      <c r="B526" s="37" t="s"/>
      <c r="C526" s="37" t="s">
        <v>830</v>
      </c>
      <c r="D526" s="37" t="s"/>
      <c r="E526" s="37" t="s">
        <v>42</v>
      </c>
      <c r="F526" s="37" t="s">
        <v>42</v>
      </c>
      <c r="G526" s="37" t="s">
        <v>42</v>
      </c>
      <c r="H526" s="37" t="s">
        <v>42</v>
      </c>
      <c r="I526" s="38" t="s">
        <v>1681</v>
      </c>
      <c r="J526" s="38" t="s">
        <v>1682</v>
      </c>
      <c r="K526" s="37" t="s">
        <v>174</v>
      </c>
      <c r="L526" s="37">
        <v>2</v>
      </c>
      <c r="M526" s="37" t="s"/>
      <c r="N526" s="37" t="s">
        <v>184</v>
      </c>
      <c r="O526" s="37" t="s"/>
      <c r="P526" s="37" t="s"/>
      <c r="Q526" s="37" t="s"/>
      <c r="R526" s="37" t="s"/>
      <c r="S526" s="37" t="s">
        <v>176</v>
      </c>
      <c r="T526" s="37" t="s">
        <v>177</v>
      </c>
      <c r="U526" s="40" t="s">
        <v>18</v>
      </c>
      <c r="V526" s="118" t="s"/>
      <c r="W526" s="49" t="s">
        <v>1683</v>
      </c>
      <c r="X526" s="49" t="s">
        <v>1683</v>
      </c>
      <c r="Y526" s="49" t="s">
        <v>1683</v>
      </c>
      <c r="Z526" s="38" t="s"/>
      <c r="AA526" s="49" t="s">
        <v>1683</v>
      </c>
      <c r="AB526" s="37" t="s"/>
      <c r="AC526" s="37" t="s"/>
    </row>
    <row r="527" spans="1:29" ht="15" customHeight="true">
      <c r="A527" s="37" t="s">
        <v>170</v>
      </c>
      <c r="B527" s="37" t="s"/>
      <c r="C527" s="37" t="s">
        <v>830</v>
      </c>
      <c r="D527" s="37" t="s"/>
      <c r="E527" s="37" t="s">
        <v>42</v>
      </c>
      <c r="F527" s="37" t="s">
        <v>42</v>
      </c>
      <c r="G527" s="37" t="s">
        <v>42</v>
      </c>
      <c r="H527" s="37" t="s">
        <v>42</v>
      </c>
      <c r="I527" s="38" t="s">
        <v>1684</v>
      </c>
      <c r="J527" s="38" t="s">
        <v>1685</v>
      </c>
      <c r="K527" s="37" t="s">
        <v>174</v>
      </c>
      <c r="L527" s="37">
        <v>2</v>
      </c>
      <c r="M527" s="37" t="s"/>
      <c r="N527" s="37" t="s">
        <v>184</v>
      </c>
      <c r="O527" s="37" t="s"/>
      <c r="P527" s="37" t="s"/>
      <c r="Q527" s="37" t="s"/>
      <c r="R527" s="37" t="s"/>
      <c r="S527" s="37" t="s">
        <v>176</v>
      </c>
      <c r="T527" s="37" t="s">
        <v>177</v>
      </c>
      <c r="U527" s="40" t="s">
        <v>18</v>
      </c>
      <c r="V527" s="118" t="s"/>
      <c r="W527" s="49" t="s">
        <v>1686</v>
      </c>
      <c r="X527" s="49" t="s">
        <v>1686</v>
      </c>
      <c r="Y527" s="49" t="s">
        <v>1686</v>
      </c>
      <c r="Z527" s="38" t="s"/>
      <c r="AA527" s="49" t="s">
        <v>1686</v>
      </c>
      <c r="AB527" s="37" t="s"/>
      <c r="AC527" s="37" t="s"/>
    </row>
    <row r="528" spans="1:29" ht="15" customHeight="true">
      <c r="A528" s="37" t="s">
        <v>170</v>
      </c>
      <c r="B528" s="37" t="s"/>
      <c r="C528" s="37" t="s">
        <v>830</v>
      </c>
      <c r="D528" s="37" t="s"/>
      <c r="E528" s="37" t="s">
        <v>42</v>
      </c>
      <c r="F528" s="37" t="s">
        <v>42</v>
      </c>
      <c r="G528" s="37" t="s">
        <v>42</v>
      </c>
      <c r="H528" s="37" t="s">
        <v>42</v>
      </c>
      <c r="I528" s="38" t="s">
        <v>1687</v>
      </c>
      <c r="J528" s="38" t="s">
        <v>1688</v>
      </c>
      <c r="K528" s="37" t="s">
        <v>174</v>
      </c>
      <c r="L528" s="37">
        <v>2</v>
      </c>
      <c r="M528" s="37" t="s"/>
      <c r="N528" s="37" t="s">
        <v>184</v>
      </c>
      <c r="O528" s="37" t="s"/>
      <c r="P528" s="37" t="s"/>
      <c r="Q528" s="37" t="s"/>
      <c r="R528" s="37" t="s"/>
      <c r="S528" s="37" t="s">
        <v>176</v>
      </c>
      <c r="T528" s="37" t="s">
        <v>177</v>
      </c>
      <c r="U528" s="40" t="s">
        <v>18</v>
      </c>
      <c r="V528" s="118" t="s"/>
      <c r="W528" s="49" t="s">
        <v>1689</v>
      </c>
      <c r="X528" s="49" t="s">
        <v>1689</v>
      </c>
      <c r="Y528" s="49" t="s">
        <v>1689</v>
      </c>
      <c r="Z528" s="38" t="s"/>
      <c r="AA528" s="49" t="s">
        <v>1689</v>
      </c>
      <c r="AB528" s="37" t="s"/>
      <c r="AC528" s="37" t="s"/>
    </row>
    <row r="529" spans="1:29" ht="15" customHeight="true">
      <c r="A529" s="37" t="s">
        <v>170</v>
      </c>
      <c r="B529" s="37" t="s"/>
      <c r="C529" s="37" t="s">
        <v>830</v>
      </c>
      <c r="D529" s="37" t="s"/>
      <c r="E529" s="37" t="s">
        <v>42</v>
      </c>
      <c r="F529" s="37" t="s">
        <v>42</v>
      </c>
      <c r="G529" s="37" t="s">
        <v>42</v>
      </c>
      <c r="H529" s="37" t="s">
        <v>42</v>
      </c>
      <c r="I529" s="38" t="s">
        <v>1690</v>
      </c>
      <c r="J529" s="38" t="s">
        <v>1691</v>
      </c>
      <c r="K529" s="37" t="s">
        <v>174</v>
      </c>
      <c r="L529" s="37">
        <v>2</v>
      </c>
      <c r="M529" s="37" t="s"/>
      <c r="N529" s="37" t="s">
        <v>184</v>
      </c>
      <c r="O529" s="37" t="s"/>
      <c r="P529" s="37" t="s"/>
      <c r="Q529" s="37" t="s"/>
      <c r="R529" s="37" t="s"/>
      <c r="S529" s="37" t="s">
        <v>176</v>
      </c>
      <c r="T529" s="37" t="s">
        <v>177</v>
      </c>
      <c r="U529" s="40" t="s">
        <v>18</v>
      </c>
      <c r="V529" s="118" t="s"/>
      <c r="W529" s="49" t="s">
        <v>1692</v>
      </c>
      <c r="X529" s="49" t="s">
        <v>1692</v>
      </c>
      <c r="Y529" s="49" t="s">
        <v>1692</v>
      </c>
      <c r="Z529" s="38" t="s"/>
      <c r="AA529" s="49" t="s">
        <v>1692</v>
      </c>
      <c r="AB529" s="37" t="s"/>
      <c r="AC529" s="37" t="s"/>
    </row>
    <row r="530" spans="1:29" ht="15" customHeight="true">
      <c r="A530" s="37" t="s">
        <v>170</v>
      </c>
      <c r="B530" s="37" t="s"/>
      <c r="C530" s="37" t="s">
        <v>830</v>
      </c>
      <c r="D530" s="37" t="s"/>
      <c r="E530" s="37" t="s">
        <v>42</v>
      </c>
      <c r="F530" s="37" t="s">
        <v>42</v>
      </c>
      <c r="G530" s="37" t="s">
        <v>42</v>
      </c>
      <c r="H530" s="37" t="s">
        <v>42</v>
      </c>
      <c r="I530" s="38" t="s">
        <v>1693</v>
      </c>
      <c r="J530" s="38" t="s">
        <v>1694</v>
      </c>
      <c r="K530" s="37" t="s">
        <v>174</v>
      </c>
      <c r="L530" s="37">
        <v>2</v>
      </c>
      <c r="M530" s="37" t="s"/>
      <c r="N530" s="37" t="s">
        <v>184</v>
      </c>
      <c r="O530" s="37" t="s"/>
      <c r="P530" s="37" t="s"/>
      <c r="Q530" s="37" t="s"/>
      <c r="R530" s="37" t="s"/>
      <c r="S530" s="37" t="s">
        <v>176</v>
      </c>
      <c r="T530" s="37" t="s">
        <v>177</v>
      </c>
      <c r="U530" s="40" t="s">
        <v>18</v>
      </c>
      <c r="V530" s="118" t="s"/>
      <c r="W530" s="49" t="s">
        <v>1695</v>
      </c>
      <c r="X530" s="49" t="s">
        <v>1695</v>
      </c>
      <c r="Y530" s="49" t="s">
        <v>1695</v>
      </c>
      <c r="Z530" s="38" t="s"/>
      <c r="AA530" s="49" t="s">
        <v>1695</v>
      </c>
      <c r="AB530" s="37" t="s"/>
      <c r="AC530" s="37" t="s"/>
    </row>
    <row r="531" spans="1:29" ht="15" customHeight="true">
      <c r="A531" s="37" t="s">
        <v>170</v>
      </c>
      <c r="B531" s="37" t="s"/>
      <c r="C531" s="37" t="s">
        <v>830</v>
      </c>
      <c r="D531" s="37" t="s"/>
      <c r="E531" s="37" t="s">
        <v>42</v>
      </c>
      <c r="F531" s="37" t="s">
        <v>42</v>
      </c>
      <c r="G531" s="37" t="s">
        <v>42</v>
      </c>
      <c r="H531" s="37" t="s">
        <v>42</v>
      </c>
      <c r="I531" s="38" t="s">
        <v>1696</v>
      </c>
      <c r="J531" s="38" t="s">
        <v>1697</v>
      </c>
      <c r="K531" s="37" t="s">
        <v>174</v>
      </c>
      <c r="L531" s="37">
        <v>2</v>
      </c>
      <c r="M531" s="37" t="s"/>
      <c r="N531" s="37" t="s">
        <v>184</v>
      </c>
      <c r="O531" s="37" t="s"/>
      <c r="P531" s="37" t="s"/>
      <c r="Q531" s="37" t="s"/>
      <c r="R531" s="37" t="s"/>
      <c r="S531" s="37" t="s">
        <v>176</v>
      </c>
      <c r="T531" s="37" t="s">
        <v>177</v>
      </c>
      <c r="U531" s="40" t="s">
        <v>18</v>
      </c>
      <c r="V531" s="118" t="s"/>
      <c r="W531" s="49" t="s">
        <v>1698</v>
      </c>
      <c r="X531" s="49" t="s">
        <v>1698</v>
      </c>
      <c r="Y531" s="49" t="s">
        <v>1698</v>
      </c>
      <c r="Z531" s="38" t="s"/>
      <c r="AA531" s="49" t="s">
        <v>1698</v>
      </c>
      <c r="AB531" s="37" t="s"/>
      <c r="AC531" s="37" t="s"/>
    </row>
    <row r="532" spans="1:29" ht="15" customHeight="true">
      <c r="A532" s="37" t="s">
        <v>170</v>
      </c>
      <c r="B532" s="37" t="s"/>
      <c r="C532" s="37" t="s">
        <v>830</v>
      </c>
      <c r="D532" s="37" t="s"/>
      <c r="E532" s="37" t="s">
        <v>42</v>
      </c>
      <c r="F532" s="37" t="s">
        <v>42</v>
      </c>
      <c r="G532" s="37" t="s">
        <v>42</v>
      </c>
      <c r="H532" s="37" t="s">
        <v>42</v>
      </c>
      <c r="I532" s="38" t="s">
        <v>1699</v>
      </c>
      <c r="J532" s="38" t="s">
        <v>1700</v>
      </c>
      <c r="K532" s="37" t="s">
        <v>174</v>
      </c>
      <c r="L532" s="37">
        <v>2</v>
      </c>
      <c r="M532" s="37" t="s"/>
      <c r="N532" s="37" t="s">
        <v>184</v>
      </c>
      <c r="O532" s="37" t="s"/>
      <c r="P532" s="37" t="s"/>
      <c r="Q532" s="37" t="s"/>
      <c r="R532" s="37" t="s"/>
      <c r="S532" s="37" t="s">
        <v>176</v>
      </c>
      <c r="T532" s="37" t="s">
        <v>177</v>
      </c>
      <c r="U532" s="40" t="s">
        <v>18</v>
      </c>
      <c r="V532" s="118" t="s"/>
      <c r="W532" s="49" t="s">
        <v>1701</v>
      </c>
      <c r="X532" s="49" t="s">
        <v>1701</v>
      </c>
      <c r="Y532" s="49" t="s">
        <v>1701</v>
      </c>
      <c r="Z532" s="38" t="s"/>
      <c r="AA532" s="49" t="s">
        <v>1701</v>
      </c>
      <c r="AB532" s="37" t="s"/>
      <c r="AC532" s="37" t="s"/>
    </row>
    <row r="533" spans="1:29" ht="15" customHeight="true">
      <c r="A533" s="37" t="s">
        <v>170</v>
      </c>
      <c r="B533" s="37" t="s"/>
      <c r="C533" s="37" t="s">
        <v>830</v>
      </c>
      <c r="D533" s="37" t="s"/>
      <c r="E533" s="37" t="s">
        <v>42</v>
      </c>
      <c r="F533" s="37" t="s">
        <v>42</v>
      </c>
      <c r="G533" s="37" t="s">
        <v>42</v>
      </c>
      <c r="H533" s="37" t="s">
        <v>42</v>
      </c>
      <c r="I533" s="38" t="s">
        <v>1702</v>
      </c>
      <c r="J533" s="38" t="s">
        <v>1703</v>
      </c>
      <c r="K533" s="37" t="s">
        <v>174</v>
      </c>
      <c r="L533" s="37">
        <v>2</v>
      </c>
      <c r="M533" s="37" t="s"/>
      <c r="N533" s="37" t="s">
        <v>184</v>
      </c>
      <c r="O533" s="37" t="s"/>
      <c r="P533" s="37" t="s"/>
      <c r="Q533" s="37" t="s"/>
      <c r="R533" s="37" t="s"/>
      <c r="S533" s="37" t="s">
        <v>176</v>
      </c>
      <c r="T533" s="37" t="s">
        <v>177</v>
      </c>
      <c r="U533" s="40" t="s">
        <v>18</v>
      </c>
      <c r="V533" s="118" t="s"/>
      <c r="W533" s="49" t="s">
        <v>1704</v>
      </c>
      <c r="X533" s="49" t="s">
        <v>1704</v>
      </c>
      <c r="Y533" s="49" t="s">
        <v>1704</v>
      </c>
      <c r="Z533" s="38" t="s"/>
      <c r="AA533" s="49" t="s">
        <v>1704</v>
      </c>
      <c r="AB533" s="37" t="s"/>
      <c r="AC533" s="37" t="s"/>
    </row>
    <row r="534" spans="1:29" ht="15" customHeight="true">
      <c r="A534" s="37" t="s">
        <v>170</v>
      </c>
      <c r="B534" s="37" t="s"/>
      <c r="C534" s="37" t="s">
        <v>830</v>
      </c>
      <c r="D534" s="37" t="s"/>
      <c r="E534" s="37" t="s">
        <v>42</v>
      </c>
      <c r="F534" s="37" t="s">
        <v>42</v>
      </c>
      <c r="G534" s="37" t="s">
        <v>42</v>
      </c>
      <c r="H534" s="37" t="s">
        <v>42</v>
      </c>
      <c r="I534" s="38" t="s">
        <v>1705</v>
      </c>
      <c r="J534" s="38" t="s">
        <v>1706</v>
      </c>
      <c r="K534" s="37" t="s">
        <v>174</v>
      </c>
      <c r="L534" s="37">
        <v>2</v>
      </c>
      <c r="M534" s="37" t="s"/>
      <c r="N534" s="37" t="s">
        <v>184</v>
      </c>
      <c r="O534" s="37" t="s"/>
      <c r="P534" s="37" t="s"/>
      <c r="Q534" s="37" t="s"/>
      <c r="R534" s="37" t="s"/>
      <c r="S534" s="37" t="s">
        <v>176</v>
      </c>
      <c r="T534" s="37" t="s">
        <v>177</v>
      </c>
      <c r="U534" s="40" t="s">
        <v>18</v>
      </c>
      <c r="V534" s="118" t="s"/>
      <c r="W534" s="49" t="s">
        <v>1707</v>
      </c>
      <c r="X534" s="49" t="s">
        <v>1707</v>
      </c>
      <c r="Y534" s="49" t="s">
        <v>1707</v>
      </c>
      <c r="Z534" s="38" t="s"/>
      <c r="AA534" s="49" t="s">
        <v>1707</v>
      </c>
      <c r="AB534" s="37" t="s"/>
      <c r="AC534" s="37" t="s"/>
    </row>
    <row r="535" spans="1:29" ht="15" customHeight="true">
      <c r="A535" s="37" t="s">
        <v>170</v>
      </c>
      <c r="B535" s="37" t="s"/>
      <c r="C535" s="37" t="s">
        <v>830</v>
      </c>
      <c r="D535" s="37" t="s"/>
      <c r="E535" s="37" t="s">
        <v>42</v>
      </c>
      <c r="F535" s="37" t="s">
        <v>42</v>
      </c>
      <c r="G535" s="37" t="s">
        <v>42</v>
      </c>
      <c r="H535" s="37" t="s">
        <v>42</v>
      </c>
      <c r="I535" s="38" t="s">
        <v>1708</v>
      </c>
      <c r="J535" s="38" t="s">
        <v>1709</v>
      </c>
      <c r="K535" s="37" t="s">
        <v>174</v>
      </c>
      <c r="L535" s="37">
        <v>2</v>
      </c>
      <c r="M535" s="37" t="s"/>
      <c r="N535" s="37" t="s">
        <v>184</v>
      </c>
      <c r="O535" s="37" t="s"/>
      <c r="P535" s="37" t="s"/>
      <c r="Q535" s="37" t="s"/>
      <c r="R535" s="37" t="s"/>
      <c r="S535" s="37" t="s">
        <v>176</v>
      </c>
      <c r="T535" s="37" t="s">
        <v>177</v>
      </c>
      <c r="U535" s="40" t="s">
        <v>18</v>
      </c>
      <c r="V535" s="118" t="s"/>
      <c r="W535" s="49" t="s">
        <v>1710</v>
      </c>
      <c r="X535" s="49" t="s">
        <v>1710</v>
      </c>
      <c r="Y535" s="49" t="s">
        <v>1710</v>
      </c>
      <c r="Z535" s="38" t="s"/>
      <c r="AA535" s="49" t="s">
        <v>1710</v>
      </c>
      <c r="AB535" s="37" t="s"/>
      <c r="AC535" s="37" t="s"/>
    </row>
    <row r="536" spans="1:29" ht="15" customHeight="true">
      <c r="A536" s="37" t="s">
        <v>170</v>
      </c>
      <c r="B536" s="37" t="s"/>
      <c r="C536" s="37" t="s">
        <v>830</v>
      </c>
      <c r="D536" s="37" t="s"/>
      <c r="E536" s="37" t="s">
        <v>42</v>
      </c>
      <c r="F536" s="37" t="s">
        <v>42</v>
      </c>
      <c r="G536" s="37" t="s">
        <v>42</v>
      </c>
      <c r="H536" s="37" t="s">
        <v>42</v>
      </c>
      <c r="I536" s="38" t="s">
        <v>1711</v>
      </c>
      <c r="J536" s="38" t="s">
        <v>1712</v>
      </c>
      <c r="K536" s="37" t="s">
        <v>174</v>
      </c>
      <c r="L536" s="37">
        <v>2</v>
      </c>
      <c r="M536" s="37" t="s"/>
      <c r="N536" s="37" t="s">
        <v>184</v>
      </c>
      <c r="O536" s="37" t="s"/>
      <c r="P536" s="37" t="s"/>
      <c r="Q536" s="37" t="s"/>
      <c r="R536" s="37" t="s"/>
      <c r="S536" s="37" t="s">
        <v>176</v>
      </c>
      <c r="T536" s="37" t="s">
        <v>177</v>
      </c>
      <c r="U536" s="40" t="s">
        <v>18</v>
      </c>
      <c r="V536" s="118" t="s"/>
      <c r="W536" s="49" t="s">
        <v>1713</v>
      </c>
      <c r="X536" s="49" t="s">
        <v>1713</v>
      </c>
      <c r="Y536" s="49" t="s">
        <v>1713</v>
      </c>
      <c r="Z536" s="38" t="s"/>
      <c r="AA536" s="49" t="s">
        <v>1713</v>
      </c>
      <c r="AB536" s="37" t="s"/>
      <c r="AC536" s="37" t="s"/>
    </row>
    <row r="537" spans="1:29" ht="15" customHeight="true">
      <c r="A537" s="37" t="s">
        <v>170</v>
      </c>
      <c r="B537" s="37" t="s"/>
      <c r="C537" s="37" t="s">
        <v>830</v>
      </c>
      <c r="D537" s="37" t="s"/>
      <c r="E537" s="37" t="s">
        <v>42</v>
      </c>
      <c r="F537" s="37" t="s">
        <v>42</v>
      </c>
      <c r="G537" s="37" t="s">
        <v>42</v>
      </c>
      <c r="H537" s="37" t="s">
        <v>42</v>
      </c>
      <c r="I537" s="38" t="s">
        <v>1714</v>
      </c>
      <c r="J537" s="38" t="s">
        <v>1715</v>
      </c>
      <c r="K537" s="37" t="s">
        <v>174</v>
      </c>
      <c r="L537" s="37">
        <v>2</v>
      </c>
      <c r="M537" s="37" t="s"/>
      <c r="N537" s="37" t="s">
        <v>184</v>
      </c>
      <c r="O537" s="37" t="s"/>
      <c r="P537" s="37" t="s"/>
      <c r="Q537" s="37" t="s"/>
      <c r="R537" s="37" t="s"/>
      <c r="S537" s="37" t="s">
        <v>176</v>
      </c>
      <c r="T537" s="37" t="s">
        <v>177</v>
      </c>
      <c r="U537" s="40" t="s">
        <v>18</v>
      </c>
      <c r="V537" s="118" t="s"/>
      <c r="W537" s="49" t="s">
        <v>1716</v>
      </c>
      <c r="X537" s="49" t="s">
        <v>1716</v>
      </c>
      <c r="Y537" s="49" t="s">
        <v>1716</v>
      </c>
      <c r="Z537" s="38" t="s"/>
      <c r="AA537" s="49" t="s">
        <v>1716</v>
      </c>
      <c r="AB537" s="37" t="s"/>
      <c r="AC537" s="37" t="s"/>
    </row>
    <row r="538" spans="1:29" ht="15" customHeight="true">
      <c r="A538" s="37" t="s">
        <v>170</v>
      </c>
      <c r="B538" s="37" t="s"/>
      <c r="C538" s="37" t="s">
        <v>830</v>
      </c>
      <c r="D538" s="37" t="s"/>
      <c r="E538" s="37" t="s">
        <v>42</v>
      </c>
      <c r="F538" s="37" t="s">
        <v>42</v>
      </c>
      <c r="G538" s="37" t="s">
        <v>42</v>
      </c>
      <c r="H538" s="37" t="s">
        <v>42</v>
      </c>
      <c r="I538" s="38" t="s">
        <v>1717</v>
      </c>
      <c r="J538" s="38" t="s">
        <v>1718</v>
      </c>
      <c r="K538" s="37" t="s">
        <v>174</v>
      </c>
      <c r="L538" s="37">
        <v>2</v>
      </c>
      <c r="M538" s="37" t="s"/>
      <c r="N538" s="37" t="s">
        <v>184</v>
      </c>
      <c r="O538" s="37" t="s"/>
      <c r="P538" s="37" t="s"/>
      <c r="Q538" s="37" t="s"/>
      <c r="R538" s="37" t="s"/>
      <c r="S538" s="37" t="s">
        <v>176</v>
      </c>
      <c r="T538" s="37" t="s">
        <v>177</v>
      </c>
      <c r="U538" s="40" t="s">
        <v>18</v>
      </c>
      <c r="V538" s="118" t="s"/>
      <c r="W538" s="49" t="s">
        <v>1719</v>
      </c>
      <c r="X538" s="49" t="s">
        <v>1719</v>
      </c>
      <c r="Y538" s="49" t="s">
        <v>1719</v>
      </c>
      <c r="Z538" s="38" t="s"/>
      <c r="AA538" s="49" t="s">
        <v>1719</v>
      </c>
      <c r="AB538" s="37" t="s"/>
      <c r="AC538" s="37" t="s"/>
    </row>
    <row r="539" spans="1:29" ht="15" customHeight="true">
      <c r="A539" s="37" t="s">
        <v>170</v>
      </c>
      <c r="B539" s="37" t="s"/>
      <c r="C539" s="37" t="s">
        <v>830</v>
      </c>
      <c r="D539" s="37" t="s"/>
      <c r="E539" s="37" t="s">
        <v>42</v>
      </c>
      <c r="F539" s="37" t="s">
        <v>42</v>
      </c>
      <c r="G539" s="37" t="s">
        <v>42</v>
      </c>
      <c r="H539" s="37" t="s">
        <v>42</v>
      </c>
      <c r="I539" s="38" t="s">
        <v>1720</v>
      </c>
      <c r="J539" s="38" t="s">
        <v>1721</v>
      </c>
      <c r="K539" s="37" t="s">
        <v>174</v>
      </c>
      <c r="L539" s="37">
        <v>2</v>
      </c>
      <c r="M539" s="37" t="s"/>
      <c r="N539" s="37" t="s">
        <v>184</v>
      </c>
      <c r="O539" s="37" t="s"/>
      <c r="P539" s="37" t="s"/>
      <c r="Q539" s="37" t="s"/>
      <c r="R539" s="37" t="s"/>
      <c r="S539" s="37" t="s">
        <v>176</v>
      </c>
      <c r="T539" s="37" t="s">
        <v>177</v>
      </c>
      <c r="U539" s="40" t="s">
        <v>18</v>
      </c>
      <c r="V539" s="118" t="s"/>
      <c r="W539" s="49" t="s">
        <v>1722</v>
      </c>
      <c r="X539" s="49" t="s">
        <v>1722</v>
      </c>
      <c r="Y539" s="49" t="s">
        <v>1722</v>
      </c>
      <c r="Z539" s="38" t="s"/>
      <c r="AA539" s="49" t="s">
        <v>1722</v>
      </c>
      <c r="AB539" s="37" t="s"/>
      <c r="AC539" s="37" t="s"/>
    </row>
    <row r="540" spans="1:29" ht="15" customHeight="true">
      <c r="A540" s="37" t="s">
        <v>170</v>
      </c>
      <c r="B540" s="37" t="s"/>
      <c r="C540" s="37" t="s">
        <v>830</v>
      </c>
      <c r="D540" s="37" t="s"/>
      <c r="E540" s="37" t="s">
        <v>42</v>
      </c>
      <c r="F540" s="37" t="s">
        <v>42</v>
      </c>
      <c r="G540" s="37" t="s">
        <v>42</v>
      </c>
      <c r="H540" s="37" t="s">
        <v>42</v>
      </c>
      <c r="I540" s="38" t="s">
        <v>1723</v>
      </c>
      <c r="J540" s="38" t="s">
        <v>1724</v>
      </c>
      <c r="K540" s="37" t="s">
        <v>174</v>
      </c>
      <c r="L540" s="37">
        <v>2</v>
      </c>
      <c r="M540" s="37" t="s"/>
      <c r="N540" s="37" t="s">
        <v>184</v>
      </c>
      <c r="O540" s="37" t="s"/>
      <c r="P540" s="37" t="s"/>
      <c r="Q540" s="37" t="s"/>
      <c r="R540" s="37" t="s"/>
      <c r="S540" s="37" t="s">
        <v>176</v>
      </c>
      <c r="T540" s="37" t="s">
        <v>177</v>
      </c>
      <c r="U540" s="40" t="s">
        <v>18</v>
      </c>
      <c r="V540" s="118" t="s"/>
      <c r="W540" s="49" t="s">
        <v>1725</v>
      </c>
      <c r="X540" s="49" t="s">
        <v>1725</v>
      </c>
      <c r="Y540" s="49" t="s">
        <v>1725</v>
      </c>
      <c r="Z540" s="38" t="s"/>
      <c r="AA540" s="49" t="s">
        <v>1725</v>
      </c>
      <c r="AB540" s="37" t="s"/>
      <c r="AC540" s="37" t="s"/>
    </row>
    <row r="541" spans="1:29" ht="15" customHeight="true">
      <c r="A541" s="37" t="s">
        <v>170</v>
      </c>
      <c r="B541" s="37" t="s"/>
      <c r="C541" s="37" t="s">
        <v>830</v>
      </c>
      <c r="D541" s="37" t="s"/>
      <c r="E541" s="37" t="s">
        <v>42</v>
      </c>
      <c r="F541" s="37" t="s">
        <v>42</v>
      </c>
      <c r="G541" s="37" t="s">
        <v>42</v>
      </c>
      <c r="H541" s="37" t="s">
        <v>42</v>
      </c>
      <c r="I541" s="38" t="s">
        <v>1726</v>
      </c>
      <c r="J541" s="38" t="s">
        <v>1727</v>
      </c>
      <c r="K541" s="37" t="s">
        <v>174</v>
      </c>
      <c r="L541" s="37">
        <v>2</v>
      </c>
      <c r="M541" s="37" t="s"/>
      <c r="N541" s="37" t="s">
        <v>184</v>
      </c>
      <c r="O541" s="37" t="s"/>
      <c r="P541" s="37" t="s"/>
      <c r="Q541" s="37" t="s"/>
      <c r="R541" s="37" t="s"/>
      <c r="S541" s="37" t="s">
        <v>176</v>
      </c>
      <c r="T541" s="37" t="s">
        <v>177</v>
      </c>
      <c r="U541" s="40" t="s">
        <v>18</v>
      </c>
      <c r="V541" s="118" t="s"/>
      <c r="W541" s="49" t="s">
        <v>1728</v>
      </c>
      <c r="X541" s="49" t="s">
        <v>1728</v>
      </c>
      <c r="Y541" s="49" t="s">
        <v>1728</v>
      </c>
      <c r="Z541" s="38" t="s"/>
      <c r="AA541" s="49" t="s">
        <v>1728</v>
      </c>
      <c r="AB541" s="37" t="s"/>
      <c r="AC541" s="37" t="s"/>
    </row>
    <row r="542" spans="1:29" ht="15" customHeight="true">
      <c r="A542" s="37" t="s">
        <v>170</v>
      </c>
      <c r="B542" s="37" t="s"/>
      <c r="C542" s="37" t="s">
        <v>830</v>
      </c>
      <c r="D542" s="37" t="s"/>
      <c r="E542" s="37" t="s">
        <v>42</v>
      </c>
      <c r="F542" s="37" t="s">
        <v>42</v>
      </c>
      <c r="G542" s="37" t="s">
        <v>42</v>
      </c>
      <c r="H542" s="37" t="s">
        <v>42</v>
      </c>
      <c r="I542" s="38" t="s">
        <v>1729</v>
      </c>
      <c r="J542" s="38" t="s">
        <v>1730</v>
      </c>
      <c r="K542" s="37" t="s">
        <v>174</v>
      </c>
      <c r="L542" s="37">
        <v>2</v>
      </c>
      <c r="M542" s="37" t="s"/>
      <c r="N542" s="37" t="s">
        <v>184</v>
      </c>
      <c r="O542" s="37" t="s"/>
      <c r="P542" s="37" t="s"/>
      <c r="Q542" s="37" t="s"/>
      <c r="R542" s="37" t="s"/>
      <c r="S542" s="37" t="s">
        <v>176</v>
      </c>
      <c r="T542" s="37" t="s">
        <v>177</v>
      </c>
      <c r="U542" s="40" t="s">
        <v>18</v>
      </c>
      <c r="V542" s="118" t="s"/>
      <c r="W542" s="49" t="s">
        <v>1731</v>
      </c>
      <c r="X542" s="49" t="s">
        <v>1731</v>
      </c>
      <c r="Y542" s="49" t="s">
        <v>1731</v>
      </c>
      <c r="Z542" s="38" t="s"/>
      <c r="AA542" s="49" t="s">
        <v>1731</v>
      </c>
      <c r="AB542" s="37" t="s"/>
      <c r="AC542" s="37" t="s"/>
    </row>
    <row r="543" spans="1:29" ht="15" customHeight="true">
      <c r="A543" s="37" t="s">
        <v>170</v>
      </c>
      <c r="B543" s="37" t="s"/>
      <c r="C543" s="37" t="s">
        <v>830</v>
      </c>
      <c r="D543" s="37" t="s"/>
      <c r="E543" s="37" t="s">
        <v>42</v>
      </c>
      <c r="F543" s="37" t="s">
        <v>42</v>
      </c>
      <c r="G543" s="37" t="s">
        <v>42</v>
      </c>
      <c r="H543" s="37" t="s">
        <v>42</v>
      </c>
      <c r="I543" s="38" t="s">
        <v>1732</v>
      </c>
      <c r="J543" s="38" t="s">
        <v>1733</v>
      </c>
      <c r="K543" s="37" t="s">
        <v>174</v>
      </c>
      <c r="L543" s="37">
        <v>2</v>
      </c>
      <c r="M543" s="37" t="s"/>
      <c r="N543" s="37" t="s">
        <v>184</v>
      </c>
      <c r="O543" s="37" t="s"/>
      <c r="P543" s="37" t="s"/>
      <c r="Q543" s="37" t="s"/>
      <c r="R543" s="37" t="s"/>
      <c r="S543" s="37" t="s">
        <v>176</v>
      </c>
      <c r="T543" s="37" t="s">
        <v>177</v>
      </c>
      <c r="U543" s="40" t="s">
        <v>18</v>
      </c>
      <c r="V543" s="118" t="s"/>
      <c r="W543" s="49" t="s">
        <v>1734</v>
      </c>
      <c r="X543" s="49" t="s">
        <v>1734</v>
      </c>
      <c r="Y543" s="49" t="s">
        <v>1734</v>
      </c>
      <c r="Z543" s="38" t="s"/>
      <c r="AA543" s="49" t="s">
        <v>1734</v>
      </c>
      <c r="AB543" s="37" t="s"/>
      <c r="AC543" s="37" t="s"/>
    </row>
    <row r="544" spans="1:29" ht="15" customHeight="true">
      <c r="A544" s="37" t="s">
        <v>170</v>
      </c>
      <c r="B544" s="37" t="s"/>
      <c r="C544" s="37" t="s">
        <v>830</v>
      </c>
      <c r="D544" s="37" t="s"/>
      <c r="E544" s="37" t="s">
        <v>42</v>
      </c>
      <c r="F544" s="37" t="s">
        <v>42</v>
      </c>
      <c r="G544" s="37" t="s">
        <v>42</v>
      </c>
      <c r="H544" s="37" t="s">
        <v>42</v>
      </c>
      <c r="I544" s="38" t="s">
        <v>1735</v>
      </c>
      <c r="J544" s="38" t="s">
        <v>1736</v>
      </c>
      <c r="K544" s="37" t="s">
        <v>174</v>
      </c>
      <c r="L544" s="37">
        <v>2</v>
      </c>
      <c r="M544" s="37" t="s"/>
      <c r="N544" s="37" t="s">
        <v>184</v>
      </c>
      <c r="O544" s="37" t="s"/>
      <c r="P544" s="37" t="s"/>
      <c r="Q544" s="37" t="s"/>
      <c r="R544" s="37" t="s"/>
      <c r="S544" s="37" t="s">
        <v>176</v>
      </c>
      <c r="T544" s="37" t="s">
        <v>177</v>
      </c>
      <c r="U544" s="40" t="s">
        <v>18</v>
      </c>
      <c r="V544" s="118" t="s"/>
      <c r="W544" s="49" t="s">
        <v>1737</v>
      </c>
      <c r="X544" s="49" t="s">
        <v>1737</v>
      </c>
      <c r="Y544" s="49" t="s">
        <v>1737</v>
      </c>
      <c r="Z544" s="38" t="s"/>
      <c r="AA544" s="49" t="s">
        <v>1737</v>
      </c>
      <c r="AB544" s="37" t="s"/>
      <c r="AC544" s="37" t="s"/>
    </row>
    <row r="545" spans="1:29" ht="15" customHeight="true">
      <c r="A545" s="37" t="s">
        <v>170</v>
      </c>
      <c r="B545" s="37" t="s"/>
      <c r="C545" s="37" t="s">
        <v>830</v>
      </c>
      <c r="D545" s="37" t="s"/>
      <c r="E545" s="37" t="s">
        <v>42</v>
      </c>
      <c r="F545" s="37" t="s">
        <v>42</v>
      </c>
      <c r="G545" s="37" t="s">
        <v>42</v>
      </c>
      <c r="H545" s="37" t="s">
        <v>42</v>
      </c>
      <c r="I545" s="38" t="s">
        <v>1738</v>
      </c>
      <c r="J545" s="38" t="s">
        <v>1739</v>
      </c>
      <c r="K545" s="37" t="s">
        <v>174</v>
      </c>
      <c r="L545" s="37">
        <v>2</v>
      </c>
      <c r="M545" s="37" t="s"/>
      <c r="N545" s="37" t="s">
        <v>184</v>
      </c>
      <c r="O545" s="37" t="s"/>
      <c r="P545" s="37" t="s"/>
      <c r="Q545" s="37" t="s"/>
      <c r="R545" s="37" t="s"/>
      <c r="S545" s="37" t="s">
        <v>176</v>
      </c>
      <c r="T545" s="37" t="s">
        <v>177</v>
      </c>
      <c r="U545" s="40" t="s">
        <v>18</v>
      </c>
      <c r="V545" s="118" t="s"/>
      <c r="W545" s="49" t="s">
        <v>1740</v>
      </c>
      <c r="X545" s="49" t="s">
        <v>1740</v>
      </c>
      <c r="Y545" s="49" t="s">
        <v>1740</v>
      </c>
      <c r="Z545" s="38" t="s"/>
      <c r="AA545" s="49" t="s">
        <v>1740</v>
      </c>
      <c r="AB545" s="37" t="s"/>
      <c r="AC545" s="37" t="s"/>
    </row>
    <row r="546" spans="1:29" ht="15" customHeight="true">
      <c r="A546" s="37" t="s">
        <v>170</v>
      </c>
      <c r="B546" s="37" t="s"/>
      <c r="C546" s="37" t="s">
        <v>830</v>
      </c>
      <c r="D546" s="37" t="s"/>
      <c r="E546" s="37" t="s">
        <v>42</v>
      </c>
      <c r="F546" s="37" t="s">
        <v>42</v>
      </c>
      <c r="G546" s="37" t="s">
        <v>42</v>
      </c>
      <c r="H546" s="37" t="s">
        <v>42</v>
      </c>
      <c r="I546" s="38" t="s">
        <v>1741</v>
      </c>
      <c r="J546" s="38" t="s">
        <v>1742</v>
      </c>
      <c r="K546" s="37" t="s">
        <v>174</v>
      </c>
      <c r="L546" s="37">
        <v>2</v>
      </c>
      <c r="M546" s="37" t="s"/>
      <c r="N546" s="37" t="s">
        <v>184</v>
      </c>
      <c r="O546" s="37" t="s"/>
      <c r="P546" s="37" t="s"/>
      <c r="Q546" s="37" t="s"/>
      <c r="R546" s="37" t="s"/>
      <c r="S546" s="37" t="s">
        <v>176</v>
      </c>
      <c r="T546" s="37" t="s">
        <v>177</v>
      </c>
      <c r="U546" s="40" t="s">
        <v>18</v>
      </c>
      <c r="V546" s="118" t="s"/>
      <c r="W546" s="49" t="s">
        <v>1743</v>
      </c>
      <c r="X546" s="49" t="s">
        <v>1743</v>
      </c>
      <c r="Y546" s="49" t="s">
        <v>1743</v>
      </c>
      <c r="Z546" s="38" t="s"/>
      <c r="AA546" s="49" t="s">
        <v>1743</v>
      </c>
      <c r="AB546" s="37" t="s"/>
      <c r="AC546" s="37" t="s"/>
    </row>
    <row r="547" spans="1:29" ht="15" customHeight="true">
      <c r="A547" s="37" t="s">
        <v>170</v>
      </c>
      <c r="B547" s="37" t="s"/>
      <c r="C547" s="37" t="s">
        <v>830</v>
      </c>
      <c r="D547" s="37" t="s"/>
      <c r="E547" s="37" t="s">
        <v>42</v>
      </c>
      <c r="F547" s="37" t="s">
        <v>42</v>
      </c>
      <c r="G547" s="37" t="s">
        <v>42</v>
      </c>
      <c r="H547" s="37" t="s">
        <v>42</v>
      </c>
      <c r="I547" s="38" t="s">
        <v>1744</v>
      </c>
      <c r="J547" s="38" t="s">
        <v>1745</v>
      </c>
      <c r="K547" s="37" t="s">
        <v>174</v>
      </c>
      <c r="L547" s="37">
        <v>2</v>
      </c>
      <c r="M547" s="37" t="s"/>
      <c r="N547" s="37" t="s">
        <v>184</v>
      </c>
      <c r="O547" s="37" t="s"/>
      <c r="P547" s="37" t="s"/>
      <c r="Q547" s="37" t="s"/>
      <c r="R547" s="37" t="s"/>
      <c r="S547" s="37" t="s">
        <v>176</v>
      </c>
      <c r="T547" s="37" t="s">
        <v>177</v>
      </c>
      <c r="U547" s="40" t="s">
        <v>18</v>
      </c>
      <c r="V547" s="118" t="s"/>
      <c r="W547" s="49" t="s">
        <v>1746</v>
      </c>
      <c r="X547" s="49" t="s">
        <v>1746</v>
      </c>
      <c r="Y547" s="49" t="s">
        <v>1746</v>
      </c>
      <c r="Z547" s="38" t="s"/>
      <c r="AA547" s="49" t="s">
        <v>1746</v>
      </c>
      <c r="AB547" s="37" t="s"/>
      <c r="AC547" s="37" t="s"/>
    </row>
    <row r="548" spans="1:29" ht="15" customHeight="true">
      <c r="A548" s="37" t="s">
        <v>170</v>
      </c>
      <c r="B548" s="37" t="s"/>
      <c r="C548" s="37" t="s">
        <v>830</v>
      </c>
      <c r="D548" s="37" t="s"/>
      <c r="E548" s="37" t="s">
        <v>42</v>
      </c>
      <c r="F548" s="37" t="s">
        <v>42</v>
      </c>
      <c r="G548" s="37" t="s">
        <v>42</v>
      </c>
      <c r="H548" s="37" t="s">
        <v>42</v>
      </c>
      <c r="I548" s="38" t="s">
        <v>1747</v>
      </c>
      <c r="J548" s="38" t="s">
        <v>1748</v>
      </c>
      <c r="K548" s="37" t="s">
        <v>174</v>
      </c>
      <c r="L548" s="37">
        <v>2</v>
      </c>
      <c r="M548" s="37" t="s"/>
      <c r="N548" s="37" t="s">
        <v>184</v>
      </c>
      <c r="O548" s="37" t="s"/>
      <c r="P548" s="37" t="s"/>
      <c r="Q548" s="37" t="s"/>
      <c r="R548" s="37" t="s"/>
      <c r="S548" s="37" t="s">
        <v>176</v>
      </c>
      <c r="T548" s="37" t="s">
        <v>177</v>
      </c>
      <c r="U548" s="40" t="s">
        <v>18</v>
      </c>
      <c r="V548" s="118" t="s"/>
      <c r="W548" s="49" t="s">
        <v>1749</v>
      </c>
      <c r="X548" s="49" t="s">
        <v>1749</v>
      </c>
      <c r="Y548" s="49" t="s">
        <v>1749</v>
      </c>
      <c r="Z548" s="38" t="s"/>
      <c r="AA548" s="49" t="s">
        <v>1749</v>
      </c>
      <c r="AB548" s="37" t="s"/>
      <c r="AC548" s="37" t="s"/>
    </row>
    <row r="549" spans="1:29" ht="15" customHeight="true">
      <c r="A549" s="37" t="s">
        <v>170</v>
      </c>
      <c r="B549" s="37" t="s"/>
      <c r="C549" s="37" t="s">
        <v>830</v>
      </c>
      <c r="D549" s="37" t="s"/>
      <c r="E549" s="37" t="s">
        <v>42</v>
      </c>
      <c r="F549" s="37" t="s">
        <v>42</v>
      </c>
      <c r="G549" s="37" t="s">
        <v>42</v>
      </c>
      <c r="H549" s="37" t="s">
        <v>42</v>
      </c>
      <c r="I549" s="38" t="s">
        <v>1750</v>
      </c>
      <c r="J549" s="38" t="s">
        <v>1751</v>
      </c>
      <c r="K549" s="37" t="s">
        <v>174</v>
      </c>
      <c r="L549" s="37">
        <v>2</v>
      </c>
      <c r="M549" s="37" t="s"/>
      <c r="N549" s="37" t="s">
        <v>184</v>
      </c>
      <c r="O549" s="37" t="s"/>
      <c r="P549" s="37" t="s"/>
      <c r="Q549" s="37" t="s"/>
      <c r="R549" s="37" t="s"/>
      <c r="S549" s="37" t="s">
        <v>176</v>
      </c>
      <c r="T549" s="37" t="s">
        <v>177</v>
      </c>
      <c r="U549" s="40" t="s">
        <v>18</v>
      </c>
      <c r="V549" s="118" t="s"/>
      <c r="W549" s="49" t="s">
        <v>1752</v>
      </c>
      <c r="X549" s="49" t="s">
        <v>1752</v>
      </c>
      <c r="Y549" s="49" t="s">
        <v>1752</v>
      </c>
      <c r="Z549" s="38" t="s"/>
      <c r="AA549" s="49" t="s">
        <v>1752</v>
      </c>
      <c r="AB549" s="37" t="s"/>
      <c r="AC549" s="37" t="s"/>
    </row>
    <row r="550" spans="1:29" ht="15" customHeight="true">
      <c r="A550" s="37" t="s">
        <v>170</v>
      </c>
      <c r="B550" s="37" t="s"/>
      <c r="C550" s="37" t="s">
        <v>830</v>
      </c>
      <c r="D550" s="37" t="s"/>
      <c r="E550" s="37" t="s">
        <v>42</v>
      </c>
      <c r="F550" s="37" t="s">
        <v>42</v>
      </c>
      <c r="G550" s="37" t="s">
        <v>42</v>
      </c>
      <c r="H550" s="37" t="s">
        <v>42</v>
      </c>
      <c r="I550" s="38" t="s">
        <v>1753</v>
      </c>
      <c r="J550" s="38" t="s">
        <v>1754</v>
      </c>
      <c r="K550" s="37" t="s">
        <v>174</v>
      </c>
      <c r="L550" s="37">
        <v>2</v>
      </c>
      <c r="M550" s="37" t="s"/>
      <c r="N550" s="37" t="s">
        <v>184</v>
      </c>
      <c r="O550" s="37" t="s"/>
      <c r="P550" s="37" t="s"/>
      <c r="Q550" s="37" t="s"/>
      <c r="R550" s="37" t="s"/>
      <c r="S550" s="37" t="s">
        <v>176</v>
      </c>
      <c r="T550" s="37" t="s">
        <v>177</v>
      </c>
      <c r="U550" s="40" t="s">
        <v>18</v>
      </c>
      <c r="V550" s="118" t="s"/>
      <c r="W550" s="49" t="s">
        <v>1755</v>
      </c>
      <c r="X550" s="49" t="s">
        <v>1755</v>
      </c>
      <c r="Y550" s="49" t="s">
        <v>1755</v>
      </c>
      <c r="Z550" s="38" t="s"/>
      <c r="AA550" s="49" t="s">
        <v>1755</v>
      </c>
      <c r="AB550" s="37" t="s"/>
      <c r="AC550" s="37" t="s"/>
    </row>
    <row r="551" spans="1:29" ht="15" customHeight="true">
      <c r="A551" s="37" t="s">
        <v>170</v>
      </c>
      <c r="B551" s="37" t="s"/>
      <c r="C551" s="37" t="s">
        <v>830</v>
      </c>
      <c r="D551" s="37" t="s"/>
      <c r="E551" s="37" t="s">
        <v>42</v>
      </c>
      <c r="F551" s="37" t="s">
        <v>42</v>
      </c>
      <c r="G551" s="37" t="s">
        <v>42</v>
      </c>
      <c r="H551" s="37" t="s">
        <v>42</v>
      </c>
      <c r="I551" s="38" t="s">
        <v>1756</v>
      </c>
      <c r="J551" s="38" t="s">
        <v>1757</v>
      </c>
      <c r="K551" s="37" t="s">
        <v>174</v>
      </c>
      <c r="L551" s="37">
        <v>2</v>
      </c>
      <c r="M551" s="37" t="s"/>
      <c r="N551" s="37" t="s">
        <v>184</v>
      </c>
      <c r="O551" s="37" t="s"/>
      <c r="P551" s="37" t="s"/>
      <c r="Q551" s="37" t="s"/>
      <c r="R551" s="37" t="s"/>
      <c r="S551" s="37" t="s">
        <v>176</v>
      </c>
      <c r="T551" s="37" t="s">
        <v>177</v>
      </c>
      <c r="U551" s="40" t="s">
        <v>18</v>
      </c>
      <c r="V551" s="118" t="s"/>
      <c r="W551" s="49" t="s">
        <v>1758</v>
      </c>
      <c r="X551" s="49" t="s">
        <v>1758</v>
      </c>
      <c r="Y551" s="49" t="s">
        <v>1758</v>
      </c>
      <c r="Z551" s="38" t="s"/>
      <c r="AA551" s="49" t="s">
        <v>1758</v>
      </c>
      <c r="AB551" s="37" t="s"/>
      <c r="AC551" s="37" t="s"/>
    </row>
    <row r="552" spans="1:29" ht="15" customHeight="true">
      <c r="A552" s="37" t="s">
        <v>170</v>
      </c>
      <c r="B552" s="37" t="s"/>
      <c r="C552" s="37" t="s">
        <v>830</v>
      </c>
      <c r="D552" s="37" t="s"/>
      <c r="E552" s="37" t="s">
        <v>42</v>
      </c>
      <c r="F552" s="37" t="s">
        <v>42</v>
      </c>
      <c r="G552" s="37" t="s">
        <v>42</v>
      </c>
      <c r="H552" s="37" t="s">
        <v>42</v>
      </c>
      <c r="I552" s="38" t="s">
        <v>1759</v>
      </c>
      <c r="J552" s="38" t="s">
        <v>1760</v>
      </c>
      <c r="K552" s="37" t="s">
        <v>174</v>
      </c>
      <c r="L552" s="37">
        <v>2</v>
      </c>
      <c r="M552" s="37" t="s"/>
      <c r="N552" s="37" t="s">
        <v>184</v>
      </c>
      <c r="O552" s="37" t="s"/>
      <c r="P552" s="37" t="s"/>
      <c r="Q552" s="37" t="s"/>
      <c r="R552" s="37" t="s"/>
      <c r="S552" s="37" t="s">
        <v>176</v>
      </c>
      <c r="T552" s="37" t="s">
        <v>177</v>
      </c>
      <c r="U552" s="40" t="s">
        <v>18</v>
      </c>
      <c r="V552" s="118" t="s"/>
      <c r="W552" s="49" t="s">
        <v>1761</v>
      </c>
      <c r="X552" s="49" t="s">
        <v>1761</v>
      </c>
      <c r="Y552" s="49" t="s">
        <v>1761</v>
      </c>
      <c r="Z552" s="38" t="s"/>
      <c r="AA552" s="49" t="s">
        <v>1761</v>
      </c>
      <c r="AB552" s="37" t="s"/>
      <c r="AC552" s="37" t="s"/>
    </row>
    <row r="553" spans="1:29" ht="15" customHeight="true">
      <c r="A553" s="37" t="s">
        <v>170</v>
      </c>
      <c r="B553" s="37" t="s"/>
      <c r="C553" s="37" t="s">
        <v>830</v>
      </c>
      <c r="D553" s="37" t="s"/>
      <c r="E553" s="37" t="s">
        <v>42</v>
      </c>
      <c r="F553" s="37" t="s">
        <v>42</v>
      </c>
      <c r="G553" s="37" t="s">
        <v>42</v>
      </c>
      <c r="H553" s="37" t="s">
        <v>42</v>
      </c>
      <c r="I553" s="38" t="s">
        <v>1762</v>
      </c>
      <c r="J553" s="38" t="s">
        <v>1763</v>
      </c>
      <c r="K553" s="37" t="s">
        <v>174</v>
      </c>
      <c r="L553" s="37">
        <v>2</v>
      </c>
      <c r="M553" s="37" t="s"/>
      <c r="N553" s="37" t="s">
        <v>184</v>
      </c>
      <c r="O553" s="37" t="s"/>
      <c r="P553" s="37" t="s"/>
      <c r="Q553" s="37" t="s"/>
      <c r="R553" s="37" t="s"/>
      <c r="S553" s="37" t="s">
        <v>176</v>
      </c>
      <c r="T553" s="37" t="s">
        <v>177</v>
      </c>
      <c r="U553" s="40" t="s">
        <v>18</v>
      </c>
      <c r="V553" s="118" t="s"/>
      <c r="W553" s="49" t="s">
        <v>1764</v>
      </c>
      <c r="X553" s="49" t="s">
        <v>1764</v>
      </c>
      <c r="Y553" s="49" t="s">
        <v>1764</v>
      </c>
      <c r="Z553" s="38" t="s"/>
      <c r="AA553" s="49" t="s">
        <v>1764</v>
      </c>
      <c r="AB553" s="37" t="s"/>
      <c r="AC553" s="37" t="s"/>
    </row>
    <row r="554" spans="1:29" ht="15" customHeight="true">
      <c r="A554" s="37" t="s">
        <v>170</v>
      </c>
      <c r="B554" s="37" t="s"/>
      <c r="C554" s="37" t="s">
        <v>830</v>
      </c>
      <c r="D554" s="37" t="s"/>
      <c r="E554" s="37" t="s">
        <v>42</v>
      </c>
      <c r="F554" s="37" t="s">
        <v>42</v>
      </c>
      <c r="G554" s="37" t="s">
        <v>42</v>
      </c>
      <c r="H554" s="37" t="s">
        <v>42</v>
      </c>
      <c r="I554" s="38" t="s">
        <v>1765</v>
      </c>
      <c r="J554" s="38" t="s">
        <v>1766</v>
      </c>
      <c r="K554" s="37" t="s">
        <v>174</v>
      </c>
      <c r="L554" s="37">
        <v>2</v>
      </c>
      <c r="M554" s="37" t="s"/>
      <c r="N554" s="37" t="s">
        <v>184</v>
      </c>
      <c r="O554" s="37" t="s"/>
      <c r="P554" s="37" t="s"/>
      <c r="Q554" s="37" t="s"/>
      <c r="R554" s="37" t="s"/>
      <c r="S554" s="37" t="s">
        <v>176</v>
      </c>
      <c r="T554" s="37" t="s">
        <v>177</v>
      </c>
      <c r="U554" s="40" t="s">
        <v>18</v>
      </c>
      <c r="V554" s="118" t="s"/>
      <c r="W554" s="49" t="s">
        <v>1767</v>
      </c>
      <c r="X554" s="49" t="s">
        <v>1767</v>
      </c>
      <c r="Y554" s="49" t="s">
        <v>1767</v>
      </c>
      <c r="Z554" s="38" t="s"/>
      <c r="AA554" s="49" t="s">
        <v>1767</v>
      </c>
      <c r="AB554" s="37" t="s"/>
      <c r="AC554" s="37" t="s"/>
    </row>
    <row r="555" spans="1:29" ht="15" customHeight="true">
      <c r="A555" s="37" t="s">
        <v>170</v>
      </c>
      <c r="B555" s="37" t="s"/>
      <c r="C555" s="37" t="s">
        <v>830</v>
      </c>
      <c r="D555" s="37" t="s"/>
      <c r="E555" s="37" t="s">
        <v>42</v>
      </c>
      <c r="F555" s="37" t="s">
        <v>42</v>
      </c>
      <c r="G555" s="37" t="s">
        <v>42</v>
      </c>
      <c r="H555" s="37" t="s">
        <v>42</v>
      </c>
      <c r="I555" s="38" t="s">
        <v>1768</v>
      </c>
      <c r="J555" s="38" t="s">
        <v>1769</v>
      </c>
      <c r="K555" s="37" t="s">
        <v>174</v>
      </c>
      <c r="L555" s="37">
        <v>2</v>
      </c>
      <c r="M555" s="37" t="s"/>
      <c r="N555" s="37" t="s">
        <v>184</v>
      </c>
      <c r="O555" s="37" t="s"/>
      <c r="P555" s="37" t="s"/>
      <c r="Q555" s="37" t="s"/>
      <c r="R555" s="37" t="s"/>
      <c r="S555" s="37" t="s">
        <v>176</v>
      </c>
      <c r="T555" s="37" t="s">
        <v>177</v>
      </c>
      <c r="U555" s="40" t="s">
        <v>18</v>
      </c>
      <c r="V555" s="118" t="s"/>
      <c r="W555" s="49" t="s">
        <v>1770</v>
      </c>
      <c r="X555" s="49" t="s">
        <v>1770</v>
      </c>
      <c r="Y555" s="49" t="s">
        <v>1770</v>
      </c>
      <c r="Z555" s="38" t="s"/>
      <c r="AA555" s="49" t="s">
        <v>1770</v>
      </c>
      <c r="AB555" s="37" t="s"/>
      <c r="AC555" s="37" t="s"/>
    </row>
    <row r="556" spans="1:29" ht="15" customHeight="true">
      <c r="A556" s="37" t="s">
        <v>170</v>
      </c>
      <c r="B556" s="37" t="s"/>
      <c r="C556" s="37" t="s">
        <v>830</v>
      </c>
      <c r="D556" s="37" t="s"/>
      <c r="E556" s="37" t="s">
        <v>42</v>
      </c>
      <c r="F556" s="37" t="s">
        <v>42</v>
      </c>
      <c r="G556" s="37" t="s">
        <v>42</v>
      </c>
      <c r="H556" s="37" t="s">
        <v>42</v>
      </c>
      <c r="I556" s="38" t="s">
        <v>1771</v>
      </c>
      <c r="J556" s="38" t="s">
        <v>1772</v>
      </c>
      <c r="K556" s="37" t="s">
        <v>174</v>
      </c>
      <c r="L556" s="37">
        <v>2</v>
      </c>
      <c r="M556" s="37" t="s"/>
      <c r="N556" s="37" t="s">
        <v>184</v>
      </c>
      <c r="O556" s="37" t="s"/>
      <c r="P556" s="37" t="s"/>
      <c r="Q556" s="37" t="s"/>
      <c r="R556" s="37" t="s"/>
      <c r="S556" s="37" t="s">
        <v>176</v>
      </c>
      <c r="T556" s="37" t="s">
        <v>177</v>
      </c>
      <c r="U556" s="40" t="s">
        <v>18</v>
      </c>
      <c r="V556" s="118" t="s"/>
      <c r="W556" s="49" t="s">
        <v>1773</v>
      </c>
      <c r="X556" s="49" t="s">
        <v>1773</v>
      </c>
      <c r="Y556" s="49" t="s">
        <v>1773</v>
      </c>
      <c r="Z556" s="38" t="s"/>
      <c r="AA556" s="49" t="s">
        <v>1773</v>
      </c>
      <c r="AB556" s="37" t="s"/>
      <c r="AC556" s="37" t="s"/>
    </row>
    <row r="557" spans="1:29" ht="15" customHeight="true">
      <c r="A557" s="37" t="s">
        <v>170</v>
      </c>
      <c r="B557" s="37" t="s"/>
      <c r="C557" s="37" t="s">
        <v>830</v>
      </c>
      <c r="D557" s="37" t="s"/>
      <c r="E557" s="37" t="s">
        <v>42</v>
      </c>
      <c r="F557" s="37" t="s">
        <v>42</v>
      </c>
      <c r="G557" s="37" t="s">
        <v>42</v>
      </c>
      <c r="H557" s="37" t="s">
        <v>42</v>
      </c>
      <c r="I557" s="38" t="s">
        <v>1774</v>
      </c>
      <c r="J557" s="38" t="s">
        <v>1775</v>
      </c>
      <c r="K557" s="37" t="s">
        <v>174</v>
      </c>
      <c r="L557" s="37">
        <v>2</v>
      </c>
      <c r="M557" s="37" t="s"/>
      <c r="N557" s="37" t="s">
        <v>184</v>
      </c>
      <c r="O557" s="37" t="s"/>
      <c r="P557" s="37" t="s"/>
      <c r="Q557" s="37" t="s"/>
      <c r="R557" s="37" t="s"/>
      <c r="S557" s="37" t="s">
        <v>176</v>
      </c>
      <c r="T557" s="37" t="s">
        <v>177</v>
      </c>
      <c r="U557" s="40" t="s">
        <v>18</v>
      </c>
      <c r="V557" s="118" t="s"/>
      <c r="W557" s="49" t="s">
        <v>1776</v>
      </c>
      <c r="X557" s="49" t="s">
        <v>1776</v>
      </c>
      <c r="Y557" s="49" t="s">
        <v>1776</v>
      </c>
      <c r="Z557" s="38" t="s"/>
      <c r="AA557" s="49" t="s">
        <v>1776</v>
      </c>
      <c r="AB557" s="37" t="s"/>
      <c r="AC557" s="37" t="s"/>
    </row>
    <row r="558" spans="1:29" ht="15" customHeight="true">
      <c r="A558" s="37" t="s">
        <v>170</v>
      </c>
      <c r="B558" s="37" t="s"/>
      <c r="C558" s="37" t="s">
        <v>830</v>
      </c>
      <c r="D558" s="37" t="s"/>
      <c r="E558" s="37" t="s">
        <v>42</v>
      </c>
      <c r="F558" s="37" t="s">
        <v>42</v>
      </c>
      <c r="G558" s="37" t="s">
        <v>42</v>
      </c>
      <c r="H558" s="37" t="s">
        <v>42</v>
      </c>
      <c r="I558" s="38" t="s">
        <v>1777</v>
      </c>
      <c r="J558" s="38" t="s">
        <v>1778</v>
      </c>
      <c r="K558" s="37" t="s">
        <v>174</v>
      </c>
      <c r="L558" s="37">
        <v>2</v>
      </c>
      <c r="M558" s="37" t="s"/>
      <c r="N558" s="37" t="s">
        <v>184</v>
      </c>
      <c r="O558" s="37" t="s"/>
      <c r="P558" s="37" t="s"/>
      <c r="Q558" s="37" t="s"/>
      <c r="R558" s="37" t="s"/>
      <c r="S558" s="37" t="s">
        <v>176</v>
      </c>
      <c r="T558" s="37" t="s">
        <v>177</v>
      </c>
      <c r="U558" s="40" t="s">
        <v>18</v>
      </c>
      <c r="V558" s="118" t="s"/>
      <c r="W558" s="49" t="s">
        <v>1779</v>
      </c>
      <c r="X558" s="49" t="s">
        <v>1779</v>
      </c>
      <c r="Y558" s="49" t="s">
        <v>1779</v>
      </c>
      <c r="Z558" s="38" t="s"/>
      <c r="AA558" s="49" t="s">
        <v>1779</v>
      </c>
      <c r="AB558" s="37" t="s"/>
      <c r="AC558" s="37" t="s"/>
    </row>
    <row r="559" spans="1:29" ht="15" customHeight="true">
      <c r="A559" s="37" t="s">
        <v>170</v>
      </c>
      <c r="B559" s="37" t="s"/>
      <c r="C559" s="37" t="s">
        <v>830</v>
      </c>
      <c r="D559" s="37" t="s"/>
      <c r="E559" s="37" t="s">
        <v>42</v>
      </c>
      <c r="F559" s="37" t="s">
        <v>42</v>
      </c>
      <c r="G559" s="37" t="s">
        <v>42</v>
      </c>
      <c r="H559" s="37" t="s">
        <v>42</v>
      </c>
      <c r="I559" s="38" t="s">
        <v>1780</v>
      </c>
      <c r="J559" s="38" t="s">
        <v>1781</v>
      </c>
      <c r="K559" s="37" t="s">
        <v>174</v>
      </c>
      <c r="L559" s="37">
        <v>2</v>
      </c>
      <c r="M559" s="37" t="s"/>
      <c r="N559" s="37" t="s">
        <v>184</v>
      </c>
      <c r="O559" s="37" t="s"/>
      <c r="P559" s="37" t="s"/>
      <c r="Q559" s="37" t="s"/>
      <c r="R559" s="37" t="s"/>
      <c r="S559" s="37" t="s">
        <v>176</v>
      </c>
      <c r="T559" s="37" t="s">
        <v>177</v>
      </c>
      <c r="U559" s="40" t="s">
        <v>18</v>
      </c>
      <c r="V559" s="118" t="s"/>
      <c r="W559" s="49" t="s">
        <v>1782</v>
      </c>
      <c r="X559" s="49" t="s">
        <v>1782</v>
      </c>
      <c r="Y559" s="49" t="s">
        <v>1782</v>
      </c>
      <c r="Z559" s="38" t="s"/>
      <c r="AA559" s="49" t="s">
        <v>1782</v>
      </c>
      <c r="AB559" s="37" t="s"/>
      <c r="AC559" s="37" t="s"/>
    </row>
    <row r="560" spans="1:29" ht="15" customHeight="true">
      <c r="A560" s="37" t="s">
        <v>170</v>
      </c>
      <c r="B560" s="37" t="s"/>
      <c r="C560" s="37" t="s">
        <v>830</v>
      </c>
      <c r="D560" s="37" t="s"/>
      <c r="E560" s="37" t="s">
        <v>42</v>
      </c>
      <c r="F560" s="37" t="s">
        <v>42</v>
      </c>
      <c r="G560" s="37" t="s">
        <v>42</v>
      </c>
      <c r="H560" s="37" t="s">
        <v>42</v>
      </c>
      <c r="I560" s="38" t="s">
        <v>1783</v>
      </c>
      <c r="J560" s="38" t="s">
        <v>1784</v>
      </c>
      <c r="K560" s="37" t="s">
        <v>174</v>
      </c>
      <c r="L560" s="37">
        <v>2</v>
      </c>
      <c r="M560" s="37" t="s"/>
      <c r="N560" s="37" t="s">
        <v>184</v>
      </c>
      <c r="O560" s="37" t="s"/>
      <c r="P560" s="37" t="s"/>
      <c r="Q560" s="37" t="s"/>
      <c r="R560" s="37" t="s"/>
      <c r="S560" s="37" t="s">
        <v>176</v>
      </c>
      <c r="T560" s="37" t="s">
        <v>177</v>
      </c>
      <c r="U560" s="40" t="s">
        <v>18</v>
      </c>
      <c r="V560" s="118" t="s"/>
      <c r="W560" s="49" t="s">
        <v>1785</v>
      </c>
      <c r="X560" s="49" t="s">
        <v>1785</v>
      </c>
      <c r="Y560" s="49" t="s">
        <v>1785</v>
      </c>
      <c r="Z560" s="38" t="s"/>
      <c r="AA560" s="49" t="s">
        <v>1785</v>
      </c>
      <c r="AB560" s="37" t="s"/>
      <c r="AC560" s="37" t="s"/>
    </row>
    <row r="561" spans="1:29" ht="15" customHeight="true">
      <c r="A561" s="37" t="s">
        <v>170</v>
      </c>
      <c r="B561" s="37" t="s"/>
      <c r="C561" s="37" t="s">
        <v>830</v>
      </c>
      <c r="D561" s="37" t="s"/>
      <c r="E561" s="37" t="s">
        <v>42</v>
      </c>
      <c r="F561" s="37" t="s">
        <v>42</v>
      </c>
      <c r="G561" s="37" t="s">
        <v>42</v>
      </c>
      <c r="H561" s="37" t="s">
        <v>42</v>
      </c>
      <c r="I561" s="38" t="s">
        <v>1786</v>
      </c>
      <c r="J561" s="38" t="s">
        <v>1784</v>
      </c>
      <c r="K561" s="37" t="s">
        <v>174</v>
      </c>
      <c r="L561" s="37">
        <v>2</v>
      </c>
      <c r="M561" s="37" t="s"/>
      <c r="N561" s="37" t="s">
        <v>184</v>
      </c>
      <c r="O561" s="37" t="s"/>
      <c r="P561" s="37" t="s"/>
      <c r="Q561" s="37" t="s"/>
      <c r="R561" s="37" t="s"/>
      <c r="S561" s="37" t="s">
        <v>176</v>
      </c>
      <c r="T561" s="37" t="s">
        <v>177</v>
      </c>
      <c r="U561" s="40" t="s">
        <v>18</v>
      </c>
      <c r="V561" s="118" t="s"/>
      <c r="W561" s="49" t="s">
        <v>1785</v>
      </c>
      <c r="X561" s="49" t="s">
        <v>1785</v>
      </c>
      <c r="Y561" s="49" t="s">
        <v>1785</v>
      </c>
      <c r="Z561" s="38" t="s"/>
      <c r="AA561" s="49" t="s">
        <v>1785</v>
      </c>
      <c r="AB561" s="37" t="s"/>
      <c r="AC561" s="37" t="s"/>
    </row>
    <row r="562" spans="1:29" ht="15" customHeight="true">
      <c r="A562" s="37" t="s">
        <v>170</v>
      </c>
      <c r="B562" s="37" t="s"/>
      <c r="C562" s="37" t="s">
        <v>830</v>
      </c>
      <c r="D562" s="37" t="s"/>
      <c r="E562" s="37" t="s">
        <v>42</v>
      </c>
      <c r="F562" s="37" t="s">
        <v>42</v>
      </c>
      <c r="G562" s="37" t="s">
        <v>42</v>
      </c>
      <c r="H562" s="37" t="s">
        <v>42</v>
      </c>
      <c r="I562" s="38" t="s">
        <v>1787</v>
      </c>
      <c r="J562" s="38" t="s">
        <v>1788</v>
      </c>
      <c r="K562" s="37" t="s">
        <v>174</v>
      </c>
      <c r="L562" s="37">
        <v>2</v>
      </c>
      <c r="M562" s="37" t="s"/>
      <c r="N562" s="37" t="s">
        <v>184</v>
      </c>
      <c r="O562" s="37" t="s"/>
      <c r="P562" s="37" t="s"/>
      <c r="Q562" s="37" t="s"/>
      <c r="R562" s="37" t="s"/>
      <c r="S562" s="37" t="s">
        <v>176</v>
      </c>
      <c r="T562" s="37" t="s">
        <v>177</v>
      </c>
      <c r="U562" s="40" t="s">
        <v>18</v>
      </c>
      <c r="V562" s="118" t="s"/>
      <c r="W562" s="49" t="s">
        <v>1789</v>
      </c>
      <c r="X562" s="49" t="s">
        <v>1789</v>
      </c>
      <c r="Y562" s="49" t="s">
        <v>1789</v>
      </c>
      <c r="Z562" s="38" t="s"/>
      <c r="AA562" s="49" t="s">
        <v>1789</v>
      </c>
      <c r="AB562" s="37" t="s"/>
      <c r="AC562" s="37" t="s"/>
    </row>
    <row r="563" spans="1:29" ht="15" customHeight="true">
      <c r="A563" s="37" t="s">
        <v>170</v>
      </c>
      <c r="B563" s="37" t="s"/>
      <c r="C563" s="37" t="s">
        <v>830</v>
      </c>
      <c r="D563" s="37" t="s"/>
      <c r="E563" s="37" t="s">
        <v>42</v>
      </c>
      <c r="F563" s="37" t="s">
        <v>42</v>
      </c>
      <c r="G563" s="37" t="s">
        <v>42</v>
      </c>
      <c r="H563" s="37" t="s">
        <v>42</v>
      </c>
      <c r="I563" s="38" t="s">
        <v>1790</v>
      </c>
      <c r="J563" s="38" t="s">
        <v>1791</v>
      </c>
      <c r="K563" s="37" t="s">
        <v>174</v>
      </c>
      <c r="L563" s="37">
        <v>2</v>
      </c>
      <c r="M563" s="37" t="s"/>
      <c r="N563" s="37" t="s">
        <v>184</v>
      </c>
      <c r="O563" s="37" t="s"/>
      <c r="P563" s="37" t="s"/>
      <c r="Q563" s="37" t="s"/>
      <c r="R563" s="37" t="s"/>
      <c r="S563" s="37" t="s">
        <v>176</v>
      </c>
      <c r="T563" s="37" t="s">
        <v>177</v>
      </c>
      <c r="U563" s="40" t="s">
        <v>18</v>
      </c>
      <c r="V563" s="118" t="s"/>
      <c r="W563" s="49" t="s">
        <v>1792</v>
      </c>
      <c r="X563" s="49" t="s">
        <v>1792</v>
      </c>
      <c r="Y563" s="49" t="s">
        <v>1792</v>
      </c>
      <c r="Z563" s="38" t="s"/>
      <c r="AA563" s="49" t="s">
        <v>1792</v>
      </c>
      <c r="AB563" s="37" t="s"/>
      <c r="AC563" s="37" t="s"/>
    </row>
    <row r="564" spans="1:29" ht="15" customHeight="true">
      <c r="A564" s="37" t="s">
        <v>170</v>
      </c>
      <c r="B564" s="37" t="s"/>
      <c r="C564" s="37" t="s">
        <v>830</v>
      </c>
      <c r="D564" s="37" t="s"/>
      <c r="E564" s="37" t="s">
        <v>42</v>
      </c>
      <c r="F564" s="37" t="s">
        <v>42</v>
      </c>
      <c r="G564" s="37" t="s">
        <v>42</v>
      </c>
      <c r="H564" s="37" t="s">
        <v>42</v>
      </c>
      <c r="I564" s="38" t="s">
        <v>1793</v>
      </c>
      <c r="J564" s="38" t="s">
        <v>1794</v>
      </c>
      <c r="K564" s="37" t="s">
        <v>174</v>
      </c>
      <c r="L564" s="37">
        <v>2</v>
      </c>
      <c r="M564" s="37" t="s"/>
      <c r="N564" s="37" t="s">
        <v>184</v>
      </c>
      <c r="O564" s="37" t="s"/>
      <c r="P564" s="37" t="s"/>
      <c r="Q564" s="37" t="s"/>
      <c r="R564" s="37" t="s"/>
      <c r="S564" s="37" t="s">
        <v>176</v>
      </c>
      <c r="T564" s="37" t="s">
        <v>177</v>
      </c>
      <c r="U564" s="40" t="s">
        <v>18</v>
      </c>
      <c r="V564" s="118" t="s"/>
      <c r="W564" s="49" t="s">
        <v>1795</v>
      </c>
      <c r="X564" s="49" t="s">
        <v>1795</v>
      </c>
      <c r="Y564" s="49" t="s">
        <v>1795</v>
      </c>
      <c r="Z564" s="38" t="s"/>
      <c r="AA564" s="49" t="s">
        <v>1795</v>
      </c>
      <c r="AB564" s="37" t="s"/>
      <c r="AC564" s="37" t="s"/>
    </row>
    <row r="565" spans="1:29" ht="15" customHeight="true">
      <c r="A565" s="37" t="s">
        <v>170</v>
      </c>
      <c r="B565" s="37" t="s"/>
      <c r="C565" s="37" t="s">
        <v>830</v>
      </c>
      <c r="D565" s="37" t="s"/>
      <c r="E565" s="37" t="s">
        <v>42</v>
      </c>
      <c r="F565" s="37" t="s">
        <v>42</v>
      </c>
      <c r="G565" s="37" t="s">
        <v>42</v>
      </c>
      <c r="H565" s="37" t="s">
        <v>42</v>
      </c>
      <c r="I565" s="38" t="s">
        <v>1796</v>
      </c>
      <c r="J565" s="38" t="s">
        <v>1797</v>
      </c>
      <c r="K565" s="37" t="s">
        <v>174</v>
      </c>
      <c r="L565" s="37">
        <v>2</v>
      </c>
      <c r="M565" s="37" t="s"/>
      <c r="N565" s="37" t="s">
        <v>184</v>
      </c>
      <c r="O565" s="37" t="s"/>
      <c r="P565" s="37" t="s"/>
      <c r="Q565" s="37" t="s"/>
      <c r="R565" s="37" t="s"/>
      <c r="S565" s="37" t="s">
        <v>176</v>
      </c>
      <c r="T565" s="37" t="s">
        <v>177</v>
      </c>
      <c r="U565" s="40" t="s">
        <v>18</v>
      </c>
      <c r="V565" s="118" t="s"/>
      <c r="W565" s="49" t="s">
        <v>1798</v>
      </c>
      <c r="X565" s="49" t="s">
        <v>1798</v>
      </c>
      <c r="Y565" s="49" t="s">
        <v>1798</v>
      </c>
      <c r="Z565" s="38" t="s"/>
      <c r="AA565" s="49" t="s">
        <v>1798</v>
      </c>
      <c r="AB565" s="37" t="s"/>
      <c r="AC565" s="37" t="s"/>
    </row>
    <row r="566" spans="1:29" ht="15" customHeight="true">
      <c r="A566" s="37" t="s">
        <v>170</v>
      </c>
      <c r="B566" s="37" t="s"/>
      <c r="C566" s="37" t="s">
        <v>830</v>
      </c>
      <c r="D566" s="37" t="s"/>
      <c r="E566" s="37" t="s">
        <v>42</v>
      </c>
      <c r="F566" s="37" t="s">
        <v>42</v>
      </c>
      <c r="G566" s="37" t="s">
        <v>42</v>
      </c>
      <c r="H566" s="37" t="s">
        <v>42</v>
      </c>
      <c r="I566" s="38" t="s">
        <v>1799</v>
      </c>
      <c r="J566" s="38" t="s">
        <v>1800</v>
      </c>
      <c r="K566" s="37" t="s">
        <v>174</v>
      </c>
      <c r="L566" s="37">
        <v>2</v>
      </c>
      <c r="M566" s="37" t="s"/>
      <c r="N566" s="37" t="s">
        <v>184</v>
      </c>
      <c r="O566" s="37" t="s"/>
      <c r="P566" s="37" t="s"/>
      <c r="Q566" s="37" t="s"/>
      <c r="R566" s="37" t="s"/>
      <c r="S566" s="37" t="s">
        <v>176</v>
      </c>
      <c r="T566" s="37" t="s">
        <v>177</v>
      </c>
      <c r="U566" s="40" t="s">
        <v>18</v>
      </c>
      <c r="V566" s="118" t="s"/>
      <c r="W566" s="49" t="s">
        <v>1801</v>
      </c>
      <c r="X566" s="49" t="s">
        <v>1801</v>
      </c>
      <c r="Y566" s="49" t="s">
        <v>1801</v>
      </c>
      <c r="Z566" s="38" t="s"/>
      <c r="AA566" s="49" t="s">
        <v>1801</v>
      </c>
      <c r="AB566" s="37" t="s"/>
      <c r="AC566" s="37" t="s"/>
    </row>
    <row r="567" spans="1:29" ht="15" customHeight="true">
      <c r="A567" s="37" t="s">
        <v>170</v>
      </c>
      <c r="B567" s="37" t="s"/>
      <c r="C567" s="37" t="s">
        <v>830</v>
      </c>
      <c r="D567" s="37" t="s"/>
      <c r="E567" s="37" t="s">
        <v>42</v>
      </c>
      <c r="F567" s="37" t="s">
        <v>42</v>
      </c>
      <c r="G567" s="37" t="s">
        <v>42</v>
      </c>
      <c r="H567" s="37" t="s">
        <v>42</v>
      </c>
      <c r="I567" s="38" t="s">
        <v>1802</v>
      </c>
      <c r="J567" s="38" t="s">
        <v>1803</v>
      </c>
      <c r="K567" s="37" t="s">
        <v>174</v>
      </c>
      <c r="L567" s="37">
        <v>2</v>
      </c>
      <c r="M567" s="37" t="s"/>
      <c r="N567" s="37" t="s">
        <v>184</v>
      </c>
      <c r="O567" s="37" t="s"/>
      <c r="P567" s="37" t="s"/>
      <c r="Q567" s="37" t="s"/>
      <c r="R567" s="37" t="s"/>
      <c r="S567" s="37" t="s">
        <v>176</v>
      </c>
      <c r="T567" s="37" t="s">
        <v>177</v>
      </c>
      <c r="U567" s="40" t="s">
        <v>18</v>
      </c>
      <c r="V567" s="118" t="s"/>
      <c r="W567" s="49" t="s">
        <v>1804</v>
      </c>
      <c r="X567" s="49" t="s">
        <v>1804</v>
      </c>
      <c r="Y567" s="49" t="s">
        <v>1804</v>
      </c>
      <c r="Z567" s="38" t="s"/>
      <c r="AA567" s="49" t="s">
        <v>1804</v>
      </c>
      <c r="AB567" s="37" t="s"/>
      <c r="AC567" s="37" t="s"/>
    </row>
    <row r="568" spans="1:29" ht="15" customHeight="true">
      <c r="A568" s="37" t="s">
        <v>170</v>
      </c>
      <c r="B568" s="37" t="s"/>
      <c r="C568" s="37" t="s">
        <v>830</v>
      </c>
      <c r="D568" s="37" t="s"/>
      <c r="E568" s="37" t="s">
        <v>42</v>
      </c>
      <c r="F568" s="37" t="s">
        <v>42</v>
      </c>
      <c r="G568" s="37" t="s">
        <v>42</v>
      </c>
      <c r="H568" s="37" t="s">
        <v>42</v>
      </c>
      <c r="I568" s="38" t="s">
        <v>1805</v>
      </c>
      <c r="J568" s="38" t="s">
        <v>1806</v>
      </c>
      <c r="K568" s="37" t="s">
        <v>174</v>
      </c>
      <c r="L568" s="37">
        <v>2</v>
      </c>
      <c r="M568" s="37" t="s"/>
      <c r="N568" s="37" t="s">
        <v>184</v>
      </c>
      <c r="O568" s="37" t="s"/>
      <c r="P568" s="37" t="s"/>
      <c r="Q568" s="37" t="s"/>
      <c r="R568" s="37" t="s"/>
      <c r="S568" s="37" t="s">
        <v>176</v>
      </c>
      <c r="T568" s="37" t="s">
        <v>177</v>
      </c>
      <c r="U568" s="40" t="s">
        <v>18</v>
      </c>
      <c r="V568" s="118" t="s"/>
      <c r="W568" s="49" t="s">
        <v>1807</v>
      </c>
      <c r="X568" s="49" t="s">
        <v>1807</v>
      </c>
      <c r="Y568" s="49" t="s">
        <v>1807</v>
      </c>
      <c r="Z568" s="38" t="s"/>
      <c r="AA568" s="49" t="s">
        <v>1807</v>
      </c>
      <c r="AB568" s="37" t="s"/>
      <c r="AC568" s="37" t="s"/>
    </row>
    <row r="569" spans="1:29" ht="15" customHeight="true">
      <c r="A569" s="37" t="s">
        <v>170</v>
      </c>
      <c r="B569" s="37" t="s"/>
      <c r="C569" s="37" t="s">
        <v>830</v>
      </c>
      <c r="D569" s="37" t="s"/>
      <c r="E569" s="37" t="s">
        <v>42</v>
      </c>
      <c r="F569" s="37" t="s">
        <v>42</v>
      </c>
      <c r="G569" s="37" t="s">
        <v>42</v>
      </c>
      <c r="H569" s="37" t="s">
        <v>42</v>
      </c>
      <c r="I569" s="38" t="s">
        <v>1808</v>
      </c>
      <c r="J569" s="38" t="s">
        <v>1809</v>
      </c>
      <c r="K569" s="37" t="s">
        <v>174</v>
      </c>
      <c r="L569" s="37">
        <v>2</v>
      </c>
      <c r="M569" s="37" t="s"/>
      <c r="N569" s="37" t="s">
        <v>184</v>
      </c>
      <c r="O569" s="37" t="s"/>
      <c r="P569" s="37" t="s"/>
      <c r="Q569" s="37" t="s"/>
      <c r="R569" s="37" t="s"/>
      <c r="S569" s="37" t="s">
        <v>176</v>
      </c>
      <c r="T569" s="37" t="s">
        <v>177</v>
      </c>
      <c r="U569" s="40" t="s">
        <v>18</v>
      </c>
      <c r="V569" s="118" t="s"/>
      <c r="W569" s="49" t="s">
        <v>1810</v>
      </c>
      <c r="X569" s="49" t="s">
        <v>1810</v>
      </c>
      <c r="Y569" s="49" t="s">
        <v>1810</v>
      </c>
      <c r="Z569" s="38" t="s"/>
      <c r="AA569" s="49" t="s">
        <v>1810</v>
      </c>
      <c r="AB569" s="37" t="s"/>
      <c r="AC569" s="37" t="s"/>
    </row>
    <row r="570" spans="1:29" ht="15" customHeight="true">
      <c r="A570" s="37" t="s">
        <v>170</v>
      </c>
      <c r="B570" s="37" t="s"/>
      <c r="C570" s="37" t="s">
        <v>830</v>
      </c>
      <c r="D570" s="37" t="s"/>
      <c r="E570" s="37" t="s">
        <v>42</v>
      </c>
      <c r="F570" s="37" t="s">
        <v>42</v>
      </c>
      <c r="G570" s="37" t="s">
        <v>42</v>
      </c>
      <c r="H570" s="37" t="s">
        <v>42</v>
      </c>
      <c r="I570" s="38" t="s">
        <v>1811</v>
      </c>
      <c r="J570" s="38" t="s">
        <v>1812</v>
      </c>
      <c r="K570" s="37" t="s">
        <v>174</v>
      </c>
      <c r="L570" s="37">
        <v>2</v>
      </c>
      <c r="M570" s="37" t="s"/>
      <c r="N570" s="37" t="s">
        <v>184</v>
      </c>
      <c r="O570" s="37" t="s"/>
      <c r="P570" s="37" t="s"/>
      <c r="Q570" s="37" t="s"/>
      <c r="R570" s="37" t="s"/>
      <c r="S570" s="37" t="s">
        <v>176</v>
      </c>
      <c r="T570" s="37" t="s">
        <v>177</v>
      </c>
      <c r="U570" s="40" t="s">
        <v>18</v>
      </c>
      <c r="V570" s="118" t="s"/>
      <c r="W570" s="49" t="s">
        <v>1813</v>
      </c>
      <c r="X570" s="49" t="s">
        <v>1813</v>
      </c>
      <c r="Y570" s="49" t="s">
        <v>1813</v>
      </c>
      <c r="Z570" s="38" t="s"/>
      <c r="AA570" s="49" t="s">
        <v>1813</v>
      </c>
      <c r="AB570" s="37" t="s"/>
      <c r="AC570" s="37" t="s"/>
    </row>
    <row r="571" spans="1:29" ht="15" customHeight="true">
      <c r="A571" s="37" t="s">
        <v>170</v>
      </c>
      <c r="B571" s="37" t="s"/>
      <c r="C571" s="37" t="s">
        <v>830</v>
      </c>
      <c r="D571" s="37" t="s"/>
      <c r="E571" s="37" t="s">
        <v>42</v>
      </c>
      <c r="F571" s="37" t="s">
        <v>42</v>
      </c>
      <c r="G571" s="37" t="s">
        <v>42</v>
      </c>
      <c r="H571" s="37" t="s">
        <v>42</v>
      </c>
      <c r="I571" s="38" t="s">
        <v>1814</v>
      </c>
      <c r="J571" s="38" t="s">
        <v>1815</v>
      </c>
      <c r="K571" s="37" t="s">
        <v>174</v>
      </c>
      <c r="L571" s="37">
        <v>2</v>
      </c>
      <c r="M571" s="37" t="s"/>
      <c r="N571" s="37" t="s">
        <v>184</v>
      </c>
      <c r="O571" s="37" t="s"/>
      <c r="P571" s="37" t="s"/>
      <c r="Q571" s="37" t="s"/>
      <c r="R571" s="37" t="s"/>
      <c r="S571" s="37" t="s">
        <v>176</v>
      </c>
      <c r="T571" s="37" t="s">
        <v>177</v>
      </c>
      <c r="U571" s="40" t="s">
        <v>18</v>
      </c>
      <c r="V571" s="118" t="s"/>
      <c r="W571" s="49" t="s">
        <v>1816</v>
      </c>
      <c r="X571" s="49" t="s">
        <v>1816</v>
      </c>
      <c r="Y571" s="49" t="s">
        <v>1816</v>
      </c>
      <c r="Z571" s="38" t="s"/>
      <c r="AA571" s="49" t="s">
        <v>1816</v>
      </c>
      <c r="AB571" s="37" t="s"/>
      <c r="AC571" s="37" t="s"/>
    </row>
    <row r="572" spans="1:29" ht="15" customHeight="true">
      <c r="A572" s="37" t="s">
        <v>170</v>
      </c>
      <c r="B572" s="37" t="s"/>
      <c r="C572" s="37" t="s">
        <v>830</v>
      </c>
      <c r="D572" s="37" t="s"/>
      <c r="E572" s="37" t="s">
        <v>42</v>
      </c>
      <c r="F572" s="37" t="s">
        <v>42</v>
      </c>
      <c r="G572" s="37" t="s">
        <v>42</v>
      </c>
      <c r="H572" s="37" t="s">
        <v>42</v>
      </c>
      <c r="I572" s="38" t="s">
        <v>1817</v>
      </c>
      <c r="J572" s="38" t="s">
        <v>1818</v>
      </c>
      <c r="K572" s="37" t="s">
        <v>174</v>
      </c>
      <c r="L572" s="37">
        <v>2</v>
      </c>
      <c r="M572" s="37" t="s"/>
      <c r="N572" s="37" t="s">
        <v>184</v>
      </c>
      <c r="O572" s="37" t="s"/>
      <c r="P572" s="37" t="s"/>
      <c r="Q572" s="37" t="s"/>
      <c r="R572" s="37" t="s"/>
      <c r="S572" s="37" t="s">
        <v>176</v>
      </c>
      <c r="T572" s="37" t="s">
        <v>177</v>
      </c>
      <c r="U572" s="40" t="s">
        <v>18</v>
      </c>
      <c r="V572" s="118" t="s"/>
      <c r="W572" s="49" t="s">
        <v>1819</v>
      </c>
      <c r="X572" s="49" t="s">
        <v>1819</v>
      </c>
      <c r="Y572" s="49" t="s">
        <v>1819</v>
      </c>
      <c r="Z572" s="38" t="s"/>
      <c r="AA572" s="49" t="s">
        <v>1819</v>
      </c>
      <c r="AB572" s="37" t="s"/>
      <c r="AC572" s="37" t="s"/>
    </row>
    <row r="573" spans="1:29" ht="15" customHeight="true">
      <c r="A573" s="37" t="s">
        <v>170</v>
      </c>
      <c r="B573" s="37" t="s"/>
      <c r="C573" s="37" t="s">
        <v>830</v>
      </c>
      <c r="D573" s="37" t="s"/>
      <c r="E573" s="37" t="s">
        <v>42</v>
      </c>
      <c r="F573" s="37" t="s">
        <v>42</v>
      </c>
      <c r="G573" s="37" t="s">
        <v>42</v>
      </c>
      <c r="H573" s="37" t="s">
        <v>42</v>
      </c>
      <c r="I573" s="38" t="s">
        <v>1820</v>
      </c>
      <c r="J573" s="38" t="s">
        <v>1821</v>
      </c>
      <c r="K573" s="37" t="s">
        <v>174</v>
      </c>
      <c r="L573" s="37">
        <v>2</v>
      </c>
      <c r="M573" s="37" t="s"/>
      <c r="N573" s="37" t="s">
        <v>184</v>
      </c>
      <c r="O573" s="37" t="s"/>
      <c r="P573" s="37" t="s"/>
      <c r="Q573" s="37" t="s"/>
      <c r="R573" s="37" t="s"/>
      <c r="S573" s="37" t="s">
        <v>176</v>
      </c>
      <c r="T573" s="37" t="s">
        <v>177</v>
      </c>
      <c r="U573" s="40" t="s">
        <v>18</v>
      </c>
      <c r="V573" s="118" t="s"/>
      <c r="W573" s="49" t="s">
        <v>1822</v>
      </c>
      <c r="X573" s="49" t="s">
        <v>1822</v>
      </c>
      <c r="Y573" s="49" t="s">
        <v>1822</v>
      </c>
      <c r="Z573" s="38" t="s"/>
      <c r="AA573" s="49" t="s">
        <v>1822</v>
      </c>
      <c r="AB573" s="37" t="s"/>
      <c r="AC573" s="37" t="s"/>
    </row>
    <row r="574" spans="1:29" ht="15" customHeight="true">
      <c r="A574" s="37" t="s">
        <v>170</v>
      </c>
      <c r="B574" s="37" t="s"/>
      <c r="C574" s="37" t="s">
        <v>830</v>
      </c>
      <c r="D574" s="37" t="s"/>
      <c r="E574" s="37" t="s">
        <v>42</v>
      </c>
      <c r="F574" s="37" t="s">
        <v>42</v>
      </c>
      <c r="G574" s="37" t="s">
        <v>42</v>
      </c>
      <c r="H574" s="37" t="s">
        <v>42</v>
      </c>
      <c r="I574" s="38" t="s">
        <v>1823</v>
      </c>
      <c r="J574" s="38" t="s">
        <v>1824</v>
      </c>
      <c r="K574" s="37" t="s">
        <v>174</v>
      </c>
      <c r="L574" s="37">
        <v>2</v>
      </c>
      <c r="M574" s="37" t="s"/>
      <c r="N574" s="37" t="s">
        <v>184</v>
      </c>
      <c r="O574" s="37" t="s"/>
      <c r="P574" s="37" t="s"/>
      <c r="Q574" s="37" t="s"/>
      <c r="R574" s="37" t="s"/>
      <c r="S574" s="37" t="s">
        <v>176</v>
      </c>
      <c r="T574" s="37" t="s">
        <v>177</v>
      </c>
      <c r="U574" s="40" t="s">
        <v>18</v>
      </c>
      <c r="V574" s="118" t="s"/>
      <c r="W574" s="49" t="s">
        <v>1825</v>
      </c>
      <c r="X574" s="49" t="s">
        <v>1825</v>
      </c>
      <c r="Y574" s="49" t="s">
        <v>1825</v>
      </c>
      <c r="Z574" s="38" t="s"/>
      <c r="AA574" s="49" t="s">
        <v>1825</v>
      </c>
      <c r="AB574" s="37" t="s"/>
      <c r="AC574" s="37" t="s"/>
    </row>
    <row r="575" spans="1:29" ht="15" customHeight="true">
      <c r="A575" s="37" t="s">
        <v>170</v>
      </c>
      <c r="B575" s="37" t="s"/>
      <c r="C575" s="37" t="s">
        <v>830</v>
      </c>
      <c r="D575" s="37" t="s"/>
      <c r="E575" s="37" t="s">
        <v>42</v>
      </c>
      <c r="F575" s="37" t="s">
        <v>42</v>
      </c>
      <c r="G575" s="37" t="s">
        <v>42</v>
      </c>
      <c r="H575" s="37" t="s">
        <v>42</v>
      </c>
      <c r="I575" s="38" t="s">
        <v>1826</v>
      </c>
      <c r="J575" s="38" t="s">
        <v>1827</v>
      </c>
      <c r="K575" s="37" t="s">
        <v>174</v>
      </c>
      <c r="L575" s="37">
        <v>2</v>
      </c>
      <c r="M575" s="37" t="s"/>
      <c r="N575" s="37" t="s">
        <v>184</v>
      </c>
      <c r="O575" s="37" t="s"/>
      <c r="P575" s="37" t="s"/>
      <c r="Q575" s="37" t="s"/>
      <c r="R575" s="37" t="s"/>
      <c r="S575" s="37" t="s">
        <v>176</v>
      </c>
      <c r="T575" s="37" t="s">
        <v>177</v>
      </c>
      <c r="U575" s="40" t="s">
        <v>18</v>
      </c>
      <c r="V575" s="118" t="s"/>
      <c r="W575" s="49" t="s">
        <v>1828</v>
      </c>
      <c r="X575" s="49" t="s">
        <v>1828</v>
      </c>
      <c r="Y575" s="49" t="s">
        <v>1828</v>
      </c>
      <c r="Z575" s="38" t="s"/>
      <c r="AA575" s="49" t="s">
        <v>1828</v>
      </c>
      <c r="AB575" s="37" t="s"/>
      <c r="AC575" s="37" t="s"/>
    </row>
    <row r="576" spans="1:29" ht="15" customHeight="true">
      <c r="A576" s="37" t="s">
        <v>170</v>
      </c>
      <c r="B576" s="37" t="s"/>
      <c r="C576" s="37" t="s">
        <v>830</v>
      </c>
      <c r="D576" s="37" t="s"/>
      <c r="E576" s="37" t="s">
        <v>42</v>
      </c>
      <c r="F576" s="37" t="s">
        <v>42</v>
      </c>
      <c r="G576" s="37" t="s">
        <v>42</v>
      </c>
      <c r="H576" s="37" t="s">
        <v>42</v>
      </c>
      <c r="I576" s="38" t="s">
        <v>1829</v>
      </c>
      <c r="J576" s="38" t="s">
        <v>1830</v>
      </c>
      <c r="K576" s="37" t="s">
        <v>174</v>
      </c>
      <c r="L576" s="37">
        <v>2</v>
      </c>
      <c r="M576" s="37" t="s"/>
      <c r="N576" s="37" t="s">
        <v>184</v>
      </c>
      <c r="O576" s="37" t="s"/>
      <c r="P576" s="37" t="s"/>
      <c r="Q576" s="37" t="s"/>
      <c r="R576" s="37" t="s"/>
      <c r="S576" s="37" t="s">
        <v>176</v>
      </c>
      <c r="T576" s="37" t="s">
        <v>177</v>
      </c>
      <c r="U576" s="40" t="s">
        <v>18</v>
      </c>
      <c r="V576" s="118" t="s"/>
      <c r="W576" s="49" t="s">
        <v>1831</v>
      </c>
      <c r="X576" s="49" t="s">
        <v>1831</v>
      </c>
      <c r="Y576" s="49" t="s">
        <v>1831</v>
      </c>
      <c r="Z576" s="38" t="s"/>
      <c r="AA576" s="49" t="s">
        <v>1831</v>
      </c>
      <c r="AB576" s="37" t="s"/>
      <c r="AC576" s="37" t="s"/>
    </row>
    <row r="577" spans="1:29" ht="15" customHeight="true">
      <c r="A577" s="37" t="s">
        <v>170</v>
      </c>
      <c r="B577" s="37" t="s"/>
      <c r="C577" s="37" t="s">
        <v>830</v>
      </c>
      <c r="D577" s="37" t="s"/>
      <c r="E577" s="37" t="s">
        <v>42</v>
      </c>
      <c r="F577" s="37" t="s">
        <v>42</v>
      </c>
      <c r="G577" s="37" t="s">
        <v>42</v>
      </c>
      <c r="H577" s="37" t="s">
        <v>42</v>
      </c>
      <c r="I577" s="38" t="s">
        <v>1832</v>
      </c>
      <c r="J577" s="38" t="s">
        <v>1833</v>
      </c>
      <c r="K577" s="37" t="s">
        <v>174</v>
      </c>
      <c r="L577" s="37">
        <v>2</v>
      </c>
      <c r="M577" s="37" t="s"/>
      <c r="N577" s="37" t="s">
        <v>184</v>
      </c>
      <c r="O577" s="37" t="s"/>
      <c r="P577" s="37" t="s"/>
      <c r="Q577" s="37" t="s"/>
      <c r="R577" s="37" t="s"/>
      <c r="S577" s="37" t="s">
        <v>176</v>
      </c>
      <c r="T577" s="37" t="s">
        <v>177</v>
      </c>
      <c r="U577" s="40" t="s">
        <v>18</v>
      </c>
      <c r="V577" s="118" t="s"/>
      <c r="W577" s="49" t="s">
        <v>1834</v>
      </c>
      <c r="X577" s="49" t="s">
        <v>1834</v>
      </c>
      <c r="Y577" s="49" t="s">
        <v>1834</v>
      </c>
      <c r="Z577" s="38" t="s"/>
      <c r="AA577" s="49" t="s">
        <v>1834</v>
      </c>
      <c r="AB577" s="37" t="s"/>
      <c r="AC577" s="37" t="s"/>
    </row>
    <row r="578" spans="1:29" ht="15" customHeight="true">
      <c r="A578" s="37" t="s">
        <v>170</v>
      </c>
      <c r="B578" s="37" t="s"/>
      <c r="C578" s="37" t="s">
        <v>830</v>
      </c>
      <c r="D578" s="37" t="s"/>
      <c r="E578" s="37" t="s">
        <v>42</v>
      </c>
      <c r="F578" s="37" t="s">
        <v>42</v>
      </c>
      <c r="G578" s="37" t="s">
        <v>42</v>
      </c>
      <c r="H578" s="37" t="s">
        <v>42</v>
      </c>
      <c r="I578" s="56" t="s">
        <v>1835</v>
      </c>
      <c r="J578" s="38" t="s">
        <v>367</v>
      </c>
      <c r="K578" s="37" t="s">
        <v>174</v>
      </c>
      <c r="L578" s="37">
        <v>2</v>
      </c>
      <c r="M578" s="37" t="s"/>
      <c r="N578" s="37" t="s">
        <v>184</v>
      </c>
      <c r="O578" s="37" t="s"/>
      <c r="P578" s="37" t="s"/>
      <c r="Q578" s="37" t="s"/>
      <c r="R578" s="37" t="s"/>
      <c r="S578" s="37" t="s">
        <v>176</v>
      </c>
      <c r="T578" s="37" t="s">
        <v>177</v>
      </c>
      <c r="U578" s="40" t="s">
        <v>18</v>
      </c>
      <c r="V578" s="118" t="s"/>
      <c r="W578" s="38" t="s">
        <v>367</v>
      </c>
      <c r="X578" s="38" t="s">
        <v>367</v>
      </c>
      <c r="Y578" s="38" t="s">
        <v>367</v>
      </c>
      <c r="Z578" s="38" t="s"/>
      <c r="AA578" s="38" t="s">
        <v>367</v>
      </c>
      <c r="AB578" s="37" t="s"/>
      <c r="AC578" s="37" t="s"/>
    </row>
    <row r="579" spans="1:29" ht="15" customHeight="true">
      <c r="A579" s="37" t="s">
        <v>170</v>
      </c>
      <c r="B579" s="37" t="s"/>
      <c r="C579" s="37" t="s">
        <v>830</v>
      </c>
      <c r="D579" s="37" t="s"/>
      <c r="E579" s="37" t="s">
        <v>42</v>
      </c>
      <c r="F579" s="37" t="s">
        <v>42</v>
      </c>
      <c r="G579" s="37" t="s">
        <v>42</v>
      </c>
      <c r="H579" s="37" t="s">
        <v>42</v>
      </c>
      <c r="I579" s="56" t="s">
        <v>1836</v>
      </c>
      <c r="J579" s="38" t="s">
        <v>367</v>
      </c>
      <c r="K579" s="37" t="s">
        <v>174</v>
      </c>
      <c r="L579" s="37">
        <v>2</v>
      </c>
      <c r="M579" s="37" t="s"/>
      <c r="N579" s="37" t="s">
        <v>184</v>
      </c>
      <c r="O579" s="37" t="s"/>
      <c r="P579" s="37" t="s"/>
      <c r="Q579" s="37" t="s"/>
      <c r="R579" s="37" t="s"/>
      <c r="S579" s="37" t="s">
        <v>176</v>
      </c>
      <c r="T579" s="37" t="s">
        <v>177</v>
      </c>
      <c r="U579" s="40" t="s">
        <v>18</v>
      </c>
      <c r="V579" s="118" t="s"/>
      <c r="W579" s="38" t="s">
        <v>367</v>
      </c>
      <c r="X579" s="38" t="s">
        <v>367</v>
      </c>
      <c r="Y579" s="38" t="s">
        <v>367</v>
      </c>
      <c r="Z579" s="38" t="s"/>
      <c r="AA579" s="38" t="s">
        <v>367</v>
      </c>
      <c r="AB579" s="37" t="s"/>
      <c r="AC579" s="37" t="s"/>
    </row>
    <row r="580" spans="1:29" ht="15" customHeight="true">
      <c r="A580" s="37" t="s">
        <v>170</v>
      </c>
      <c r="B580" s="37" t="s"/>
      <c r="C580" s="37" t="s">
        <v>830</v>
      </c>
      <c r="D580" s="37" t="s"/>
      <c r="E580" s="37" t="s">
        <v>42</v>
      </c>
      <c r="F580" s="37" t="s">
        <v>42</v>
      </c>
      <c r="G580" s="37" t="s">
        <v>42</v>
      </c>
      <c r="H580" s="37" t="s">
        <v>42</v>
      </c>
      <c r="I580" s="38" t="s">
        <v>1837</v>
      </c>
      <c r="J580" s="38" t="s">
        <v>1838</v>
      </c>
      <c r="K580" s="37" t="s">
        <v>174</v>
      </c>
      <c r="L580" s="37">
        <v>2</v>
      </c>
      <c r="M580" s="37" t="s"/>
      <c r="N580" s="37" t="s">
        <v>184</v>
      </c>
      <c r="O580" s="37" t="s"/>
      <c r="P580" s="37" t="s"/>
      <c r="Q580" s="37" t="s"/>
      <c r="R580" s="37" t="s"/>
      <c r="S580" s="37" t="s">
        <v>176</v>
      </c>
      <c r="T580" s="37" t="s">
        <v>177</v>
      </c>
      <c r="U580" s="40" t="s">
        <v>18</v>
      </c>
      <c r="V580" s="118" t="s"/>
      <c r="W580" s="49" t="s">
        <v>1839</v>
      </c>
      <c r="X580" s="49" t="s">
        <v>1839</v>
      </c>
      <c r="Y580" s="49" t="s">
        <v>1839</v>
      </c>
      <c r="Z580" s="38" t="s"/>
      <c r="AA580" s="49" t="s">
        <v>1839</v>
      </c>
      <c r="AB580" s="37" t="s"/>
      <c r="AC580" s="37" t="s"/>
    </row>
    <row r="581" spans="1:29" ht="15" customHeight="true">
      <c r="A581" s="37" t="s">
        <v>170</v>
      </c>
      <c r="B581" s="37" t="s"/>
      <c r="C581" s="37" t="s">
        <v>830</v>
      </c>
      <c r="D581" s="37" t="s"/>
      <c r="E581" s="37" t="s">
        <v>42</v>
      </c>
      <c r="F581" s="37" t="s">
        <v>42</v>
      </c>
      <c r="G581" s="37" t="s">
        <v>42</v>
      </c>
      <c r="H581" s="37" t="s">
        <v>42</v>
      </c>
      <c r="I581" s="38" t="s">
        <v>1840</v>
      </c>
      <c r="J581" s="38" t="s">
        <v>1841</v>
      </c>
      <c r="K581" s="37" t="s">
        <v>174</v>
      </c>
      <c r="L581" s="37">
        <v>2</v>
      </c>
      <c r="M581" s="37" t="s"/>
      <c r="N581" s="37" t="s">
        <v>184</v>
      </c>
      <c r="O581" s="37" t="s"/>
      <c r="P581" s="37" t="s"/>
      <c r="Q581" s="37" t="s"/>
      <c r="R581" s="37" t="s"/>
      <c r="S581" s="37" t="s">
        <v>176</v>
      </c>
      <c r="T581" s="37" t="s">
        <v>177</v>
      </c>
      <c r="U581" s="40" t="s">
        <v>18</v>
      </c>
      <c r="V581" s="118" t="s"/>
      <c r="W581" s="49" t="s">
        <v>1842</v>
      </c>
      <c r="X581" s="49" t="s">
        <v>1842</v>
      </c>
      <c r="Y581" s="49" t="s">
        <v>1842</v>
      </c>
      <c r="Z581" s="38" t="s"/>
      <c r="AA581" s="49" t="s">
        <v>1842</v>
      </c>
      <c r="AB581" s="37" t="s"/>
      <c r="AC581" s="37" t="s"/>
    </row>
    <row r="582" spans="1:29" ht="15" customHeight="true">
      <c r="A582" s="37" t="s">
        <v>170</v>
      </c>
      <c r="B582" s="37" t="s"/>
      <c r="C582" s="37" t="s">
        <v>830</v>
      </c>
      <c r="D582" s="37" t="s"/>
      <c r="E582" s="37" t="s">
        <v>42</v>
      </c>
      <c r="F582" s="37" t="s">
        <v>42</v>
      </c>
      <c r="G582" s="37" t="s">
        <v>42</v>
      </c>
      <c r="H582" s="37" t="s">
        <v>42</v>
      </c>
      <c r="I582" s="38" t="s">
        <v>1843</v>
      </c>
      <c r="J582" s="38" t="s">
        <v>1844</v>
      </c>
      <c r="K582" s="37" t="s">
        <v>174</v>
      </c>
      <c r="L582" s="37">
        <v>2</v>
      </c>
      <c r="M582" s="37" t="s"/>
      <c r="N582" s="37" t="s">
        <v>184</v>
      </c>
      <c r="O582" s="37" t="s"/>
      <c r="P582" s="37" t="s"/>
      <c r="Q582" s="37" t="s"/>
      <c r="R582" s="37" t="s"/>
      <c r="S582" s="37" t="s">
        <v>176</v>
      </c>
      <c r="T582" s="37" t="s">
        <v>177</v>
      </c>
      <c r="U582" s="40" t="s">
        <v>18</v>
      </c>
      <c r="V582" s="118" t="s"/>
      <c r="W582" s="49" t="s">
        <v>1845</v>
      </c>
      <c r="X582" s="49" t="s">
        <v>1845</v>
      </c>
      <c r="Y582" s="49" t="s">
        <v>1845</v>
      </c>
      <c r="Z582" s="38" t="s"/>
      <c r="AA582" s="49" t="s">
        <v>1845</v>
      </c>
      <c r="AB582" s="37" t="s"/>
      <c r="AC582" s="37" t="s"/>
    </row>
    <row r="583" spans="1:29" ht="15" customHeight="true">
      <c r="A583" s="37" t="s">
        <v>170</v>
      </c>
      <c r="B583" s="37" t="s"/>
      <c r="C583" s="37" t="s">
        <v>830</v>
      </c>
      <c r="D583" s="37" t="s"/>
      <c r="E583" s="37" t="s">
        <v>42</v>
      </c>
      <c r="F583" s="37" t="s">
        <v>42</v>
      </c>
      <c r="G583" s="37" t="s">
        <v>42</v>
      </c>
      <c r="H583" s="37" t="s">
        <v>42</v>
      </c>
      <c r="I583" s="56" t="s">
        <v>1846</v>
      </c>
      <c r="J583" s="38" t="s">
        <v>367</v>
      </c>
      <c r="K583" s="37" t="s">
        <v>174</v>
      </c>
      <c r="L583" s="37">
        <v>2</v>
      </c>
      <c r="M583" s="37" t="s"/>
      <c r="N583" s="37" t="s">
        <v>184</v>
      </c>
      <c r="O583" s="37" t="s"/>
      <c r="P583" s="37" t="s"/>
      <c r="Q583" s="37" t="s"/>
      <c r="R583" s="37" t="s"/>
      <c r="S583" s="37" t="s">
        <v>176</v>
      </c>
      <c r="T583" s="37" t="s">
        <v>177</v>
      </c>
      <c r="U583" s="40" t="s">
        <v>18</v>
      </c>
      <c r="V583" s="118" t="s"/>
      <c r="W583" s="38" t="s">
        <v>367</v>
      </c>
      <c r="X583" s="38" t="s">
        <v>367</v>
      </c>
      <c r="Y583" s="38" t="s">
        <v>367</v>
      </c>
      <c r="Z583" s="38" t="s"/>
      <c r="AA583" s="38" t="s">
        <v>367</v>
      </c>
      <c r="AB583" s="37" t="s"/>
      <c r="AC583" s="37" t="s"/>
    </row>
    <row r="584" spans="1:29" ht="15" customHeight="true">
      <c r="A584" s="37" t="s">
        <v>170</v>
      </c>
      <c r="B584" s="37" t="s"/>
      <c r="C584" s="37" t="s">
        <v>830</v>
      </c>
      <c r="D584" s="37" t="s"/>
      <c r="E584" s="37" t="s">
        <v>42</v>
      </c>
      <c r="F584" s="37" t="s">
        <v>42</v>
      </c>
      <c r="G584" s="37" t="s">
        <v>42</v>
      </c>
      <c r="H584" s="37" t="s">
        <v>42</v>
      </c>
      <c r="I584" s="56" t="s">
        <v>1847</v>
      </c>
      <c r="J584" s="38" t="s">
        <v>367</v>
      </c>
      <c r="K584" s="37" t="s">
        <v>174</v>
      </c>
      <c r="L584" s="37">
        <v>2</v>
      </c>
      <c r="M584" s="37" t="s"/>
      <c r="N584" s="37" t="s">
        <v>184</v>
      </c>
      <c r="O584" s="37" t="s"/>
      <c r="P584" s="37" t="s"/>
      <c r="Q584" s="37" t="s"/>
      <c r="R584" s="37" t="s"/>
      <c r="S584" s="37" t="s">
        <v>176</v>
      </c>
      <c r="T584" s="37" t="s">
        <v>177</v>
      </c>
      <c r="U584" s="40" t="s">
        <v>18</v>
      </c>
      <c r="V584" s="118" t="s"/>
      <c r="W584" s="38" t="s">
        <v>367</v>
      </c>
      <c r="X584" s="38" t="s">
        <v>367</v>
      </c>
      <c r="Y584" s="38" t="s">
        <v>367</v>
      </c>
      <c r="Z584" s="38" t="s"/>
      <c r="AA584" s="38" t="s">
        <v>367</v>
      </c>
      <c r="AB584" s="37" t="s"/>
      <c r="AC584" s="37" t="s"/>
    </row>
    <row r="585" spans="1:29" ht="15" customHeight="true">
      <c r="A585" s="37" t="s">
        <v>170</v>
      </c>
      <c r="B585" s="37" t="s"/>
      <c r="C585" s="37" t="s">
        <v>830</v>
      </c>
      <c r="D585" s="37" t="s"/>
      <c r="E585" s="37" t="s">
        <v>42</v>
      </c>
      <c r="F585" s="37" t="s">
        <v>42</v>
      </c>
      <c r="G585" s="37" t="s">
        <v>42</v>
      </c>
      <c r="H585" s="37" t="s">
        <v>42</v>
      </c>
      <c r="I585" s="38" t="s">
        <v>1848</v>
      </c>
      <c r="J585" s="38" t="s">
        <v>1849</v>
      </c>
      <c r="K585" s="37" t="s">
        <v>174</v>
      </c>
      <c r="L585" s="37">
        <v>2</v>
      </c>
      <c r="M585" s="37" t="s"/>
      <c r="N585" s="37" t="s">
        <v>184</v>
      </c>
      <c r="O585" s="37" t="s"/>
      <c r="P585" s="37" t="s"/>
      <c r="Q585" s="37" t="s"/>
      <c r="R585" s="37" t="s"/>
      <c r="S585" s="37" t="s">
        <v>176</v>
      </c>
      <c r="T585" s="37" t="s">
        <v>177</v>
      </c>
      <c r="U585" s="40" t="s">
        <v>18</v>
      </c>
      <c r="V585" s="118" t="s"/>
      <c r="W585" s="49" t="s">
        <v>1850</v>
      </c>
      <c r="X585" s="49" t="s">
        <v>1850</v>
      </c>
      <c r="Y585" s="49" t="s">
        <v>1850</v>
      </c>
      <c r="Z585" s="38" t="s"/>
      <c r="AA585" s="49" t="s">
        <v>1850</v>
      </c>
      <c r="AB585" s="37" t="s"/>
      <c r="AC585" s="37" t="s"/>
    </row>
    <row r="586" spans="1:29" ht="15" customHeight="true">
      <c r="A586" s="37" t="s">
        <v>170</v>
      </c>
      <c r="B586" s="37" t="s"/>
      <c r="C586" s="37" t="s">
        <v>830</v>
      </c>
      <c r="D586" s="37" t="s"/>
      <c r="E586" s="37" t="s">
        <v>42</v>
      </c>
      <c r="F586" s="37" t="s">
        <v>42</v>
      </c>
      <c r="G586" s="37" t="s">
        <v>42</v>
      </c>
      <c r="H586" s="37" t="s">
        <v>42</v>
      </c>
      <c r="I586" s="38" t="s">
        <v>1851</v>
      </c>
      <c r="J586" s="38" t="s">
        <v>1852</v>
      </c>
      <c r="K586" s="37" t="s">
        <v>174</v>
      </c>
      <c r="L586" s="37">
        <v>2</v>
      </c>
      <c r="M586" s="37" t="s"/>
      <c r="N586" s="37" t="s">
        <v>184</v>
      </c>
      <c r="O586" s="37" t="s"/>
      <c r="P586" s="37" t="s"/>
      <c r="Q586" s="37" t="s"/>
      <c r="R586" s="37" t="s"/>
      <c r="S586" s="37" t="s">
        <v>176</v>
      </c>
      <c r="T586" s="37" t="s">
        <v>177</v>
      </c>
      <c r="U586" s="40" t="s">
        <v>18</v>
      </c>
      <c r="V586" s="118" t="s"/>
      <c r="W586" s="49" t="s">
        <v>1853</v>
      </c>
      <c r="X586" s="49" t="s">
        <v>1853</v>
      </c>
      <c r="Y586" s="49" t="s">
        <v>1853</v>
      </c>
      <c r="Z586" s="38" t="s"/>
      <c r="AA586" s="49" t="s">
        <v>1853</v>
      </c>
      <c r="AB586" s="37" t="s"/>
      <c r="AC586" s="37" t="s"/>
    </row>
    <row r="587" spans="1:29" ht="15" customHeight="true">
      <c r="A587" s="37" t="s">
        <v>170</v>
      </c>
      <c r="B587" s="37" t="s"/>
      <c r="C587" s="37" t="s">
        <v>830</v>
      </c>
      <c r="D587" s="37" t="s"/>
      <c r="E587" s="37" t="s">
        <v>42</v>
      </c>
      <c r="F587" s="37" t="s">
        <v>42</v>
      </c>
      <c r="G587" s="37" t="s">
        <v>42</v>
      </c>
      <c r="H587" s="37" t="s">
        <v>42</v>
      </c>
      <c r="I587" s="38" t="s">
        <v>1854</v>
      </c>
      <c r="J587" s="38" t="s">
        <v>1855</v>
      </c>
      <c r="K587" s="37" t="s">
        <v>174</v>
      </c>
      <c r="L587" s="37">
        <v>2</v>
      </c>
      <c r="M587" s="37" t="s"/>
      <c r="N587" s="37" t="s">
        <v>184</v>
      </c>
      <c r="O587" s="37" t="s"/>
      <c r="P587" s="37" t="s"/>
      <c r="Q587" s="37" t="s"/>
      <c r="R587" s="37" t="s"/>
      <c r="S587" s="37" t="s">
        <v>176</v>
      </c>
      <c r="T587" s="37" t="s">
        <v>177</v>
      </c>
      <c r="U587" s="40" t="s">
        <v>18</v>
      </c>
      <c r="V587" s="118" t="s"/>
      <c r="W587" s="49" t="s">
        <v>1856</v>
      </c>
      <c r="X587" s="49" t="s">
        <v>1856</v>
      </c>
      <c r="Y587" s="49" t="s">
        <v>1856</v>
      </c>
      <c r="Z587" s="38" t="s"/>
      <c r="AA587" s="49" t="s">
        <v>1856</v>
      </c>
      <c r="AB587" s="37" t="s"/>
      <c r="AC587" s="37" t="s"/>
    </row>
    <row r="588" spans="1:29" ht="15" customHeight="true">
      <c r="A588" s="37" t="s">
        <v>170</v>
      </c>
      <c r="B588" s="37" t="s"/>
      <c r="C588" s="37" t="s">
        <v>830</v>
      </c>
      <c r="D588" s="37" t="s"/>
      <c r="E588" s="37" t="s">
        <v>42</v>
      </c>
      <c r="F588" s="37" t="s">
        <v>42</v>
      </c>
      <c r="G588" s="37" t="s">
        <v>42</v>
      </c>
      <c r="H588" s="37" t="s">
        <v>42</v>
      </c>
      <c r="I588" s="38" t="s">
        <v>1857</v>
      </c>
      <c r="J588" s="38" t="s">
        <v>1858</v>
      </c>
      <c r="K588" s="37" t="s">
        <v>174</v>
      </c>
      <c r="L588" s="37">
        <v>2</v>
      </c>
      <c r="M588" s="37" t="s"/>
      <c r="N588" s="37" t="s">
        <v>184</v>
      </c>
      <c r="O588" s="37" t="s"/>
      <c r="P588" s="37" t="s"/>
      <c r="Q588" s="37" t="s"/>
      <c r="R588" s="37" t="s"/>
      <c r="S588" s="37" t="s">
        <v>176</v>
      </c>
      <c r="T588" s="37" t="s">
        <v>177</v>
      </c>
      <c r="U588" s="40" t="s">
        <v>18</v>
      </c>
      <c r="V588" s="118" t="s"/>
      <c r="W588" s="49" t="s">
        <v>1859</v>
      </c>
      <c r="X588" s="49" t="s">
        <v>1859</v>
      </c>
      <c r="Y588" s="49" t="s">
        <v>1859</v>
      </c>
      <c r="Z588" s="38" t="s"/>
      <c r="AA588" s="49" t="s">
        <v>1859</v>
      </c>
      <c r="AB588" s="37" t="s"/>
      <c r="AC588" s="37" t="s"/>
    </row>
    <row r="589" spans="1:29" ht="15" customHeight="true">
      <c r="A589" s="37" t="s">
        <v>170</v>
      </c>
      <c r="B589" s="37" t="s"/>
      <c r="C589" s="37" t="s">
        <v>830</v>
      </c>
      <c r="D589" s="37" t="s"/>
      <c r="E589" s="37" t="s">
        <v>42</v>
      </c>
      <c r="F589" s="37" t="s">
        <v>42</v>
      </c>
      <c r="G589" s="37" t="s">
        <v>42</v>
      </c>
      <c r="H589" s="37" t="s">
        <v>42</v>
      </c>
      <c r="I589" s="38" t="s">
        <v>1860</v>
      </c>
      <c r="J589" s="38" t="s">
        <v>1861</v>
      </c>
      <c r="K589" s="37" t="s">
        <v>174</v>
      </c>
      <c r="L589" s="37">
        <v>2</v>
      </c>
      <c r="M589" s="37" t="s"/>
      <c r="N589" s="37" t="s">
        <v>184</v>
      </c>
      <c r="O589" s="37" t="s"/>
      <c r="P589" s="37" t="s"/>
      <c r="Q589" s="37" t="s"/>
      <c r="R589" s="37" t="s"/>
      <c r="S589" s="37" t="s">
        <v>176</v>
      </c>
      <c r="T589" s="37" t="s">
        <v>177</v>
      </c>
      <c r="U589" s="40" t="s">
        <v>18</v>
      </c>
      <c r="V589" s="118" t="s"/>
      <c r="W589" s="49" t="s">
        <v>1862</v>
      </c>
      <c r="X589" s="49" t="s">
        <v>1862</v>
      </c>
      <c r="Y589" s="49" t="s">
        <v>1862</v>
      </c>
      <c r="Z589" s="38" t="s"/>
      <c r="AA589" s="49" t="s">
        <v>1862</v>
      </c>
      <c r="AB589" s="37" t="s"/>
      <c r="AC589" s="37" t="s"/>
    </row>
    <row r="590" spans="1:29" ht="15" customHeight="true">
      <c r="A590" s="37" t="s">
        <v>170</v>
      </c>
      <c r="B590" s="37" t="s"/>
      <c r="C590" s="37" t="s">
        <v>830</v>
      </c>
      <c r="D590" s="37" t="s"/>
      <c r="E590" s="37" t="s">
        <v>42</v>
      </c>
      <c r="F590" s="37" t="s">
        <v>42</v>
      </c>
      <c r="G590" s="37" t="s">
        <v>42</v>
      </c>
      <c r="H590" s="37" t="s">
        <v>42</v>
      </c>
      <c r="I590" s="38" t="s">
        <v>1863</v>
      </c>
      <c r="J590" s="38" t="s">
        <v>1864</v>
      </c>
      <c r="K590" s="37" t="s">
        <v>174</v>
      </c>
      <c r="L590" s="37">
        <v>2</v>
      </c>
      <c r="M590" s="37" t="s"/>
      <c r="N590" s="37" t="s">
        <v>184</v>
      </c>
      <c r="O590" s="37" t="s"/>
      <c r="P590" s="37" t="s"/>
      <c r="Q590" s="37" t="s"/>
      <c r="R590" s="37" t="s"/>
      <c r="S590" s="37" t="s">
        <v>176</v>
      </c>
      <c r="T590" s="37" t="s">
        <v>177</v>
      </c>
      <c r="U590" s="40" t="s">
        <v>18</v>
      </c>
      <c r="V590" s="118" t="s"/>
      <c r="W590" s="49" t="s">
        <v>1865</v>
      </c>
      <c r="X590" s="49" t="s">
        <v>1865</v>
      </c>
      <c r="Y590" s="49" t="s">
        <v>1865</v>
      </c>
      <c r="Z590" s="38" t="s"/>
      <c r="AA590" s="49" t="s">
        <v>1865</v>
      </c>
      <c r="AB590" s="37" t="s"/>
      <c r="AC590" s="37" t="s"/>
    </row>
    <row r="591" spans="1:29" ht="15" customHeight="true">
      <c r="A591" s="37" t="s">
        <v>170</v>
      </c>
      <c r="B591" s="37" t="s"/>
      <c r="C591" s="37" t="s">
        <v>830</v>
      </c>
      <c r="D591" s="37" t="s"/>
      <c r="E591" s="37" t="s">
        <v>42</v>
      </c>
      <c r="F591" s="37" t="s">
        <v>42</v>
      </c>
      <c r="G591" s="37" t="s">
        <v>42</v>
      </c>
      <c r="H591" s="37" t="s">
        <v>42</v>
      </c>
      <c r="I591" s="38" t="s">
        <v>1866</v>
      </c>
      <c r="J591" s="38" t="s">
        <v>1867</v>
      </c>
      <c r="K591" s="37" t="s">
        <v>174</v>
      </c>
      <c r="L591" s="37">
        <v>2</v>
      </c>
      <c r="M591" s="37" t="s"/>
      <c r="N591" s="37" t="s">
        <v>184</v>
      </c>
      <c r="O591" s="37" t="s"/>
      <c r="P591" s="37" t="s"/>
      <c r="Q591" s="37" t="s"/>
      <c r="R591" s="37" t="s"/>
      <c r="S591" s="37" t="s">
        <v>176</v>
      </c>
      <c r="T591" s="37" t="s">
        <v>177</v>
      </c>
      <c r="U591" s="40" t="s">
        <v>18</v>
      </c>
      <c r="V591" s="118" t="s"/>
      <c r="W591" s="49" t="s">
        <v>1868</v>
      </c>
      <c r="X591" s="49" t="s">
        <v>1868</v>
      </c>
      <c r="Y591" s="49" t="s">
        <v>1868</v>
      </c>
      <c r="Z591" s="38" t="s"/>
      <c r="AA591" s="49" t="s">
        <v>1868</v>
      </c>
      <c r="AB591" s="37" t="s"/>
      <c r="AC591" s="37" t="s"/>
    </row>
    <row r="592" spans="1:29" ht="15" customHeight="true">
      <c r="A592" s="37" t="s">
        <v>170</v>
      </c>
      <c r="B592" s="37" t="s"/>
      <c r="C592" s="37" t="s">
        <v>830</v>
      </c>
      <c r="D592" s="37" t="s"/>
      <c r="E592" s="37" t="s">
        <v>42</v>
      </c>
      <c r="F592" s="37" t="s">
        <v>42</v>
      </c>
      <c r="G592" s="37" t="s">
        <v>42</v>
      </c>
      <c r="H592" s="37" t="s">
        <v>42</v>
      </c>
      <c r="I592" s="38" t="s">
        <v>1869</v>
      </c>
      <c r="J592" s="38" t="s">
        <v>1870</v>
      </c>
      <c r="K592" s="37" t="s">
        <v>174</v>
      </c>
      <c r="L592" s="37">
        <v>2</v>
      </c>
      <c r="M592" s="37" t="s"/>
      <c r="N592" s="37" t="s">
        <v>184</v>
      </c>
      <c r="O592" s="37" t="s"/>
      <c r="P592" s="37" t="s"/>
      <c r="Q592" s="37" t="s"/>
      <c r="R592" s="37" t="s"/>
      <c r="S592" s="37" t="s">
        <v>176</v>
      </c>
      <c r="T592" s="37" t="s">
        <v>177</v>
      </c>
      <c r="U592" s="40" t="s">
        <v>18</v>
      </c>
      <c r="V592" s="118" t="s"/>
      <c r="W592" s="49" t="s">
        <v>1871</v>
      </c>
      <c r="X592" s="49" t="s">
        <v>1871</v>
      </c>
      <c r="Y592" s="49" t="s">
        <v>1871</v>
      </c>
      <c r="Z592" s="38" t="s"/>
      <c r="AA592" s="49" t="s">
        <v>1871</v>
      </c>
      <c r="AB592" s="37" t="s"/>
      <c r="AC592" s="37" t="s"/>
    </row>
    <row r="593" spans="1:29" ht="15" customHeight="true">
      <c r="A593" s="37" t="s">
        <v>170</v>
      </c>
      <c r="B593" s="37" t="s"/>
      <c r="C593" s="37" t="s">
        <v>830</v>
      </c>
      <c r="D593" s="37" t="s"/>
      <c r="E593" s="37" t="s">
        <v>42</v>
      </c>
      <c r="F593" s="37" t="s">
        <v>42</v>
      </c>
      <c r="G593" s="37" t="s">
        <v>42</v>
      </c>
      <c r="H593" s="37" t="s">
        <v>42</v>
      </c>
      <c r="I593" s="38" t="s">
        <v>1872</v>
      </c>
      <c r="J593" s="38" t="s">
        <v>1873</v>
      </c>
      <c r="K593" s="37" t="s">
        <v>174</v>
      </c>
      <c r="L593" s="37">
        <v>2</v>
      </c>
      <c r="M593" s="37" t="s"/>
      <c r="N593" s="37" t="s">
        <v>184</v>
      </c>
      <c r="O593" s="37" t="s"/>
      <c r="P593" s="37" t="s"/>
      <c r="Q593" s="37" t="s"/>
      <c r="R593" s="37" t="s"/>
      <c r="S593" s="37" t="s">
        <v>176</v>
      </c>
      <c r="T593" s="37" t="s">
        <v>177</v>
      </c>
      <c r="U593" s="40" t="s">
        <v>18</v>
      </c>
      <c r="V593" s="118" t="s"/>
      <c r="W593" s="49" t="s">
        <v>1874</v>
      </c>
      <c r="X593" s="49" t="s">
        <v>1874</v>
      </c>
      <c r="Y593" s="49" t="s">
        <v>1874</v>
      </c>
      <c r="Z593" s="38" t="s"/>
      <c r="AA593" s="49" t="s">
        <v>1874</v>
      </c>
      <c r="AB593" s="37" t="s"/>
      <c r="AC593" s="37" t="s"/>
    </row>
    <row r="594" spans="1:29" ht="15" customHeight="true">
      <c r="A594" s="37" t="s">
        <v>170</v>
      </c>
      <c r="B594" s="37" t="s"/>
      <c r="C594" s="37" t="s">
        <v>830</v>
      </c>
      <c r="D594" s="37" t="s"/>
      <c r="E594" s="37" t="s">
        <v>42</v>
      </c>
      <c r="F594" s="37" t="s">
        <v>42</v>
      </c>
      <c r="G594" s="37" t="s">
        <v>42</v>
      </c>
      <c r="H594" s="37" t="s">
        <v>42</v>
      </c>
      <c r="I594" s="38" t="s">
        <v>1875</v>
      </c>
      <c r="J594" s="38" t="s">
        <v>1876</v>
      </c>
      <c r="K594" s="37" t="s">
        <v>174</v>
      </c>
      <c r="L594" s="37">
        <v>2</v>
      </c>
      <c r="M594" s="37" t="s"/>
      <c r="N594" s="37" t="s">
        <v>184</v>
      </c>
      <c r="O594" s="37" t="s"/>
      <c r="P594" s="37" t="s"/>
      <c r="Q594" s="37" t="s"/>
      <c r="R594" s="37" t="s"/>
      <c r="S594" s="37" t="s">
        <v>176</v>
      </c>
      <c r="T594" s="37" t="s">
        <v>177</v>
      </c>
      <c r="U594" s="40" t="s">
        <v>18</v>
      </c>
      <c r="V594" s="118" t="s"/>
      <c r="W594" s="49" t="s">
        <v>1877</v>
      </c>
      <c r="X594" s="49" t="s">
        <v>1877</v>
      </c>
      <c r="Y594" s="49" t="s">
        <v>1877</v>
      </c>
      <c r="Z594" s="38" t="s"/>
      <c r="AA594" s="49" t="s">
        <v>1877</v>
      </c>
      <c r="AB594" s="37" t="s"/>
      <c r="AC594" s="37" t="s"/>
    </row>
    <row r="595" spans="1:29" ht="15" customHeight="true">
      <c r="A595" s="37" t="s">
        <v>170</v>
      </c>
      <c r="B595" s="37" t="s"/>
      <c r="C595" s="37" t="s">
        <v>830</v>
      </c>
      <c r="D595" s="37" t="s"/>
      <c r="E595" s="37" t="s">
        <v>42</v>
      </c>
      <c r="F595" s="37" t="s">
        <v>42</v>
      </c>
      <c r="G595" s="37" t="s">
        <v>42</v>
      </c>
      <c r="H595" s="37" t="s">
        <v>42</v>
      </c>
      <c r="I595" s="38" t="s">
        <v>1878</v>
      </c>
      <c r="J595" s="38" t="s">
        <v>1879</v>
      </c>
      <c r="K595" s="37" t="s">
        <v>174</v>
      </c>
      <c r="L595" s="37">
        <v>2</v>
      </c>
      <c r="M595" s="37" t="s"/>
      <c r="N595" s="37" t="s">
        <v>184</v>
      </c>
      <c r="O595" s="37" t="s"/>
      <c r="P595" s="37" t="s"/>
      <c r="Q595" s="37" t="s"/>
      <c r="R595" s="37" t="s"/>
      <c r="S595" s="37" t="s">
        <v>176</v>
      </c>
      <c r="T595" s="37" t="s">
        <v>177</v>
      </c>
      <c r="U595" s="40" t="s">
        <v>18</v>
      </c>
      <c r="V595" s="118" t="s"/>
      <c r="W595" s="49" t="s">
        <v>1880</v>
      </c>
      <c r="X595" s="49" t="s">
        <v>1880</v>
      </c>
      <c r="Y595" s="49" t="s">
        <v>1880</v>
      </c>
      <c r="Z595" s="38" t="s"/>
      <c r="AA595" s="49" t="s">
        <v>1880</v>
      </c>
      <c r="AB595" s="37" t="s"/>
      <c r="AC595" s="37" t="s"/>
    </row>
    <row r="596" spans="1:29" ht="15" customHeight="true">
      <c r="A596" s="37" t="s">
        <v>170</v>
      </c>
      <c r="B596" s="37" t="s"/>
      <c r="C596" s="37" t="s">
        <v>830</v>
      </c>
      <c r="D596" s="37" t="s"/>
      <c r="E596" s="37" t="s">
        <v>42</v>
      </c>
      <c r="F596" s="37" t="s">
        <v>42</v>
      </c>
      <c r="G596" s="37" t="s">
        <v>42</v>
      </c>
      <c r="H596" s="37" t="s">
        <v>42</v>
      </c>
      <c r="I596" s="38" t="s">
        <v>1881</v>
      </c>
      <c r="J596" s="38" t="s">
        <v>1882</v>
      </c>
      <c r="K596" s="37" t="s">
        <v>174</v>
      </c>
      <c r="L596" s="37">
        <v>2</v>
      </c>
      <c r="M596" s="37" t="s"/>
      <c r="N596" s="37" t="s">
        <v>184</v>
      </c>
      <c r="O596" s="37" t="s"/>
      <c r="P596" s="37" t="s"/>
      <c r="Q596" s="37" t="s"/>
      <c r="R596" s="37" t="s"/>
      <c r="S596" s="37" t="s">
        <v>176</v>
      </c>
      <c r="T596" s="37" t="s">
        <v>177</v>
      </c>
      <c r="U596" s="40" t="s">
        <v>18</v>
      </c>
      <c r="V596" s="118" t="s"/>
      <c r="W596" s="49" t="s">
        <v>1883</v>
      </c>
      <c r="X596" s="49" t="s">
        <v>1883</v>
      </c>
      <c r="Y596" s="49" t="s">
        <v>1883</v>
      </c>
      <c r="Z596" s="38" t="s"/>
      <c r="AA596" s="49" t="s">
        <v>1883</v>
      </c>
      <c r="AB596" s="37" t="s"/>
      <c r="AC596" s="37" t="s"/>
    </row>
    <row r="597" spans="1:29" ht="15" customHeight="true">
      <c r="A597" s="37" t="s">
        <v>170</v>
      </c>
      <c r="B597" s="37" t="s"/>
      <c r="C597" s="37" t="s">
        <v>830</v>
      </c>
      <c r="D597" s="37" t="s"/>
      <c r="E597" s="37" t="s">
        <v>42</v>
      </c>
      <c r="F597" s="37" t="s">
        <v>42</v>
      </c>
      <c r="G597" s="37" t="s">
        <v>42</v>
      </c>
      <c r="H597" s="37" t="s">
        <v>42</v>
      </c>
      <c r="I597" s="38" t="s">
        <v>1884</v>
      </c>
      <c r="J597" s="38" t="s">
        <v>1885</v>
      </c>
      <c r="K597" s="37" t="s">
        <v>174</v>
      </c>
      <c r="L597" s="37">
        <v>2</v>
      </c>
      <c r="M597" s="37" t="s"/>
      <c r="N597" s="37" t="s">
        <v>184</v>
      </c>
      <c r="O597" s="37" t="s"/>
      <c r="P597" s="37" t="s"/>
      <c r="Q597" s="37" t="s"/>
      <c r="R597" s="37" t="s"/>
      <c r="S597" s="37" t="s">
        <v>176</v>
      </c>
      <c r="T597" s="37" t="s">
        <v>177</v>
      </c>
      <c r="U597" s="40" t="s">
        <v>18</v>
      </c>
      <c r="V597" s="118" t="s"/>
      <c r="W597" s="49" t="s">
        <v>1886</v>
      </c>
      <c r="X597" s="49" t="s">
        <v>1886</v>
      </c>
      <c r="Y597" s="49" t="s">
        <v>1886</v>
      </c>
      <c r="Z597" s="38" t="s"/>
      <c r="AA597" s="49" t="s">
        <v>1886</v>
      </c>
      <c r="AB597" s="37" t="s"/>
      <c r="AC597" s="37" t="s"/>
    </row>
    <row r="598" spans="1:29" ht="15" customHeight="true">
      <c r="A598" s="37" t="s">
        <v>170</v>
      </c>
      <c r="B598" s="37" t="s"/>
      <c r="C598" s="37" t="s">
        <v>830</v>
      </c>
      <c r="D598" s="37" t="s"/>
      <c r="E598" s="37" t="s">
        <v>42</v>
      </c>
      <c r="F598" s="37" t="s">
        <v>42</v>
      </c>
      <c r="G598" s="37" t="s">
        <v>42</v>
      </c>
      <c r="H598" s="37" t="s">
        <v>42</v>
      </c>
      <c r="I598" s="56" t="s">
        <v>1887</v>
      </c>
      <c r="J598" s="38" t="s">
        <v>367</v>
      </c>
      <c r="K598" s="119" t="s">
        <v>174</v>
      </c>
      <c r="L598" s="37">
        <v>2</v>
      </c>
      <c r="M598" s="37" t="s"/>
      <c r="N598" s="37" t="s">
        <v>184</v>
      </c>
      <c r="O598" s="37" t="s"/>
      <c r="P598" s="37" t="s"/>
      <c r="Q598" s="37" t="s"/>
      <c r="R598" s="37" t="s"/>
      <c r="S598" s="37" t="s">
        <v>176</v>
      </c>
      <c r="T598" s="37" t="s">
        <v>177</v>
      </c>
      <c r="U598" s="40" t="s">
        <v>18</v>
      </c>
      <c r="V598" s="118" t="s"/>
      <c r="W598" s="38" t="s">
        <v>367</v>
      </c>
      <c r="X598" s="38" t="s">
        <v>367</v>
      </c>
      <c r="Y598" s="38" t="s">
        <v>367</v>
      </c>
      <c r="Z598" s="38" t="s"/>
      <c r="AA598" s="38" t="s">
        <v>367</v>
      </c>
      <c r="AB598" s="37" t="s"/>
      <c r="AC598" s="37" t="s"/>
    </row>
    <row r="599" spans="1:29" ht="15" customHeight="true">
      <c r="A599" s="37" t="s">
        <v>170</v>
      </c>
      <c r="B599" s="37" t="s"/>
      <c r="C599" s="37" t="s">
        <v>830</v>
      </c>
      <c r="D599" s="37" t="s"/>
      <c r="E599" s="37" t="s">
        <v>42</v>
      </c>
      <c r="F599" s="37" t="s">
        <v>42</v>
      </c>
      <c r="G599" s="37" t="s">
        <v>42</v>
      </c>
      <c r="H599" s="37" t="s">
        <v>42</v>
      </c>
      <c r="I599" s="56" t="s">
        <v>1888</v>
      </c>
      <c r="J599" s="38" t="s">
        <v>367</v>
      </c>
      <c r="K599" s="119" t="s">
        <v>174</v>
      </c>
      <c r="L599" s="37">
        <v>2</v>
      </c>
      <c r="M599" s="37" t="s"/>
      <c r="N599" s="37" t="s">
        <v>184</v>
      </c>
      <c r="O599" s="37" t="s"/>
      <c r="P599" s="37" t="s"/>
      <c r="Q599" s="37" t="s"/>
      <c r="R599" s="37" t="s"/>
      <c r="S599" s="37" t="s">
        <v>176</v>
      </c>
      <c r="T599" s="37" t="s">
        <v>177</v>
      </c>
      <c r="U599" s="40" t="s">
        <v>18</v>
      </c>
      <c r="V599" s="118" t="s"/>
      <c r="W599" s="38" t="s">
        <v>367</v>
      </c>
      <c r="X599" s="38" t="s">
        <v>367</v>
      </c>
      <c r="Y599" s="38" t="s">
        <v>367</v>
      </c>
      <c r="Z599" s="38" t="s"/>
      <c r="AA599" s="38" t="s">
        <v>367</v>
      </c>
      <c r="AB599" s="37" t="s"/>
      <c r="AC599" s="37" t="s"/>
    </row>
    <row r="600" spans="1:29" ht="15" customHeight="true">
      <c r="A600" s="37" t="s">
        <v>170</v>
      </c>
      <c r="B600" s="37" t="s"/>
      <c r="C600" s="37" t="s">
        <v>830</v>
      </c>
      <c r="D600" s="37" t="s"/>
      <c r="E600" s="37" t="s">
        <v>42</v>
      </c>
      <c r="F600" s="37" t="s">
        <v>42</v>
      </c>
      <c r="G600" s="37" t="s">
        <v>42</v>
      </c>
      <c r="H600" s="37" t="s">
        <v>42</v>
      </c>
      <c r="I600" s="49" t="s">
        <v>1889</v>
      </c>
      <c r="J600" s="43" t="s">
        <v>1890</v>
      </c>
      <c r="K600" s="120" t="s">
        <v>174</v>
      </c>
      <c r="L600" s="106">
        <v>2</v>
      </c>
      <c r="M600" s="106" t="s"/>
      <c r="N600" s="106" t="s">
        <v>184</v>
      </c>
      <c r="O600" s="106" t="s"/>
      <c r="P600" s="106" t="s"/>
      <c r="Q600" s="106" t="s"/>
      <c r="R600" s="106" t="s"/>
      <c r="S600" s="106" t="s">
        <v>176</v>
      </c>
      <c r="T600" s="106" t="s">
        <v>177</v>
      </c>
      <c r="U600" s="40" t="s">
        <v>18</v>
      </c>
      <c r="V600" s="118" t="s"/>
      <c r="W600" s="49" t="s">
        <v>1891</v>
      </c>
      <c r="X600" s="49" t="s">
        <v>1891</v>
      </c>
      <c r="Y600" s="49" t="s">
        <v>1891</v>
      </c>
      <c r="Z600" s="38" t="s"/>
      <c r="AA600" s="49" t="s">
        <v>1891</v>
      </c>
      <c r="AB600" s="37" t="s"/>
      <c r="AC600" s="37" t="s"/>
    </row>
    <row r="601" spans="1:29" ht="15" customHeight="true">
      <c r="A601" s="37" t="s">
        <v>170</v>
      </c>
      <c r="B601" s="37" t="s"/>
      <c r="C601" s="37" t="s">
        <v>830</v>
      </c>
      <c r="D601" s="37" t="s"/>
      <c r="E601" s="37" t="s">
        <v>42</v>
      </c>
      <c r="F601" s="37" t="s">
        <v>42</v>
      </c>
      <c r="G601" s="37" t="s">
        <v>42</v>
      </c>
      <c r="H601" s="37" t="s">
        <v>42</v>
      </c>
      <c r="I601" s="53" t="s">
        <v>1892</v>
      </c>
      <c r="J601" s="38" t="s">
        <v>1893</v>
      </c>
      <c r="K601" s="37" t="s">
        <v>174</v>
      </c>
      <c r="L601" s="37">
        <v>2</v>
      </c>
      <c r="M601" s="37" t="s"/>
      <c r="N601" s="37" t="s">
        <v>184</v>
      </c>
      <c r="O601" s="37" t="s"/>
      <c r="P601" s="37" t="s"/>
      <c r="Q601" s="37" t="s"/>
      <c r="R601" s="37" t="s"/>
      <c r="S601" s="37" t="s">
        <v>176</v>
      </c>
      <c r="T601" s="37" t="s">
        <v>177</v>
      </c>
      <c r="U601" s="121" t="s">
        <v>18</v>
      </c>
      <c r="V601" s="118" t="s"/>
      <c r="W601" s="49" t="s">
        <v>1894</v>
      </c>
      <c r="X601" s="49" t="s">
        <v>1894</v>
      </c>
      <c r="Y601" s="49" t="s">
        <v>1894</v>
      </c>
      <c r="Z601" s="38" t="s"/>
      <c r="AA601" s="49" t="s">
        <v>1894</v>
      </c>
      <c r="AB601" s="37" t="s"/>
      <c r="AC601" s="37" t="s"/>
    </row>
    <row r="602" spans="1:29" ht="15" customHeight="true">
      <c r="A602" s="37" t="s">
        <v>170</v>
      </c>
      <c r="B602" s="37" t="s"/>
      <c r="C602" s="37" t="s">
        <v>830</v>
      </c>
      <c r="D602" s="37" t="s"/>
      <c r="E602" s="37" t="s">
        <v>42</v>
      </c>
      <c r="F602" s="37" t="s">
        <v>42</v>
      </c>
      <c r="G602" s="37" t="s">
        <v>42</v>
      </c>
      <c r="H602" s="37" t="s">
        <v>42</v>
      </c>
      <c r="I602" s="122" t="s">
        <v>1895</v>
      </c>
      <c r="J602" s="38" t="s">
        <v>1896</v>
      </c>
      <c r="K602" s="37" t="s">
        <v>174</v>
      </c>
      <c r="L602" s="37">
        <v>2</v>
      </c>
      <c r="M602" s="37" t="s"/>
      <c r="N602" s="37" t="s">
        <v>184</v>
      </c>
      <c r="O602" s="37" t="s"/>
      <c r="P602" s="37" t="s"/>
      <c r="Q602" s="37" t="s"/>
      <c r="R602" s="37" t="s"/>
      <c r="S602" s="37" t="s">
        <v>176</v>
      </c>
      <c r="T602" s="37" t="s">
        <v>177</v>
      </c>
      <c r="U602" s="121" t="s">
        <v>18</v>
      </c>
      <c r="V602" s="118" t="s"/>
      <c r="W602" s="49" t="s">
        <v>1897</v>
      </c>
      <c r="X602" s="49" t="s">
        <v>1897</v>
      </c>
      <c r="Y602" s="49" t="s">
        <v>1897</v>
      </c>
      <c r="Z602" s="38" t="s"/>
      <c r="AA602" s="49" t="s">
        <v>1897</v>
      </c>
      <c r="AB602" s="37" t="s"/>
      <c r="AC602" s="37" t="s"/>
    </row>
    <row r="603" spans="1:29" ht="15" customHeight="true">
      <c r="A603" s="37" t="s">
        <v>170</v>
      </c>
      <c r="B603" s="37" t="s"/>
      <c r="C603" s="37" t="s">
        <v>830</v>
      </c>
      <c r="D603" s="37" t="s"/>
      <c r="E603" s="37" t="s">
        <v>42</v>
      </c>
      <c r="F603" s="37" t="s">
        <v>42</v>
      </c>
      <c r="G603" s="37" t="s">
        <v>42</v>
      </c>
      <c r="H603" s="37" t="s">
        <v>42</v>
      </c>
      <c r="I603" s="53" t="s">
        <v>1898</v>
      </c>
      <c r="J603" s="38" t="s">
        <v>1899</v>
      </c>
      <c r="K603" s="37" t="s">
        <v>174</v>
      </c>
      <c r="L603" s="37">
        <v>2</v>
      </c>
      <c r="M603" s="37" t="s"/>
      <c r="N603" s="37" t="s">
        <v>184</v>
      </c>
      <c r="O603" s="37" t="s"/>
      <c r="P603" s="37" t="s"/>
      <c r="Q603" s="37" t="s"/>
      <c r="R603" s="37" t="s"/>
      <c r="S603" s="37" t="s">
        <v>176</v>
      </c>
      <c r="T603" s="37" t="s">
        <v>177</v>
      </c>
      <c r="U603" s="121" t="s">
        <v>18</v>
      </c>
      <c r="V603" s="118" t="s"/>
      <c r="W603" s="49" t="s">
        <v>1900</v>
      </c>
      <c r="X603" s="49" t="s">
        <v>1900</v>
      </c>
      <c r="Y603" s="49" t="s">
        <v>1900</v>
      </c>
      <c r="Z603" s="38" t="s"/>
      <c r="AA603" s="49" t="s">
        <v>1900</v>
      </c>
      <c r="AB603" s="37" t="s"/>
      <c r="AC603" s="37" t="s"/>
    </row>
    <row r="604" spans="1:29" ht="15" customHeight="true">
      <c r="A604" s="37" t="s">
        <v>170</v>
      </c>
      <c r="B604" s="37" t="s"/>
      <c r="C604" s="37" t="s">
        <v>830</v>
      </c>
      <c r="D604" s="37" t="s"/>
      <c r="E604" s="37" t="s">
        <v>42</v>
      </c>
      <c r="F604" s="37" t="s">
        <v>42</v>
      </c>
      <c r="G604" s="37" t="s">
        <v>42</v>
      </c>
      <c r="H604" s="37" t="s">
        <v>42</v>
      </c>
      <c r="I604" s="53" t="s">
        <v>1901</v>
      </c>
      <c r="J604" s="38" t="s">
        <v>1902</v>
      </c>
      <c r="K604" s="37" t="s">
        <v>174</v>
      </c>
      <c r="L604" s="37">
        <v>2</v>
      </c>
      <c r="M604" s="37" t="s"/>
      <c r="N604" s="37" t="s">
        <v>184</v>
      </c>
      <c r="O604" s="37" t="s"/>
      <c r="P604" s="37" t="s"/>
      <c r="Q604" s="37" t="s"/>
      <c r="R604" s="37" t="s"/>
      <c r="S604" s="37" t="s">
        <v>176</v>
      </c>
      <c r="T604" s="37" t="s">
        <v>177</v>
      </c>
      <c r="U604" s="121" t="s">
        <v>18</v>
      </c>
      <c r="V604" s="118" t="s"/>
      <c r="W604" s="49" t="s">
        <v>1903</v>
      </c>
      <c r="X604" s="49" t="s">
        <v>1903</v>
      </c>
      <c r="Y604" s="49" t="s">
        <v>1903</v>
      </c>
      <c r="Z604" s="38" t="s"/>
      <c r="AA604" s="49" t="s">
        <v>1903</v>
      </c>
      <c r="AB604" s="37" t="s"/>
      <c r="AC604" s="37" t="s"/>
    </row>
    <row r="605" spans="1:29" ht="15" customHeight="true">
      <c r="A605" s="37" t="s">
        <v>170</v>
      </c>
      <c r="B605" s="37" t="s"/>
      <c r="C605" s="37" t="s">
        <v>830</v>
      </c>
      <c r="D605" s="37" t="s"/>
      <c r="E605" s="37" t="s">
        <v>42</v>
      </c>
      <c r="F605" s="37" t="s">
        <v>42</v>
      </c>
      <c r="G605" s="37" t="s">
        <v>42</v>
      </c>
      <c r="H605" s="37" t="s">
        <v>42</v>
      </c>
      <c r="I605" s="53" t="s">
        <v>1904</v>
      </c>
      <c r="J605" s="38" t="s">
        <v>1905</v>
      </c>
      <c r="K605" s="37" t="s">
        <v>174</v>
      </c>
      <c r="L605" s="37">
        <v>2</v>
      </c>
      <c r="M605" s="37" t="s"/>
      <c r="N605" s="37" t="s">
        <v>184</v>
      </c>
      <c r="O605" s="37" t="s"/>
      <c r="P605" s="37" t="s"/>
      <c r="Q605" s="37" t="s"/>
      <c r="R605" s="37" t="s"/>
      <c r="S605" s="37" t="s">
        <v>176</v>
      </c>
      <c r="T605" s="37" t="s">
        <v>177</v>
      </c>
      <c r="U605" s="121" t="s">
        <v>18</v>
      </c>
      <c r="V605" s="118" t="s"/>
      <c r="W605" s="49" t="s">
        <v>1906</v>
      </c>
      <c r="X605" s="49" t="s">
        <v>1906</v>
      </c>
      <c r="Y605" s="49" t="s">
        <v>1906</v>
      </c>
      <c r="Z605" s="38" t="s"/>
      <c r="AA605" s="49" t="s">
        <v>1906</v>
      </c>
      <c r="AB605" s="37" t="s"/>
      <c r="AC605" s="37" t="s"/>
    </row>
    <row r="606" spans="1:29" ht="15" customHeight="true">
      <c r="A606" s="37" t="s">
        <v>170</v>
      </c>
      <c r="B606" s="37" t="s"/>
      <c r="C606" s="37" t="s">
        <v>830</v>
      </c>
      <c r="D606" s="37" t="s"/>
      <c r="E606" s="37" t="s">
        <v>42</v>
      </c>
      <c r="F606" s="37" t="s">
        <v>42</v>
      </c>
      <c r="G606" s="37" t="s">
        <v>42</v>
      </c>
      <c r="H606" s="37" t="s">
        <v>42</v>
      </c>
      <c r="I606" s="53" t="s">
        <v>1907</v>
      </c>
      <c r="J606" s="38" t="s">
        <v>1908</v>
      </c>
      <c r="K606" s="37" t="s">
        <v>174</v>
      </c>
      <c r="L606" s="37">
        <v>2</v>
      </c>
      <c r="M606" s="37" t="s"/>
      <c r="N606" s="37" t="s">
        <v>184</v>
      </c>
      <c r="O606" s="37" t="s"/>
      <c r="P606" s="37" t="s"/>
      <c r="Q606" s="37" t="s"/>
      <c r="R606" s="37" t="s"/>
      <c r="S606" s="37" t="s">
        <v>176</v>
      </c>
      <c r="T606" s="37" t="s">
        <v>177</v>
      </c>
      <c r="U606" s="123" t="s">
        <v>18</v>
      </c>
      <c r="V606" s="118" t="s"/>
      <c r="W606" s="38" t="s">
        <v>1909</v>
      </c>
      <c r="X606" s="38" t="s">
        <v>1909</v>
      </c>
      <c r="Y606" s="38" t="s">
        <v>1909</v>
      </c>
      <c r="Z606" s="38" t="s"/>
      <c r="AA606" s="38" t="s">
        <v>1909</v>
      </c>
      <c r="AB606" s="37" t="s"/>
      <c r="AC606" s="37" t="s"/>
    </row>
    <row r="607" spans="1:29" ht="15" customHeight="true">
      <c r="A607" s="37" t="s">
        <v>170</v>
      </c>
      <c r="B607" s="37" t="s"/>
      <c r="C607" s="37" t="s">
        <v>830</v>
      </c>
      <c r="D607" s="37" t="s"/>
      <c r="E607" s="37" t="s">
        <v>42</v>
      </c>
      <c r="F607" s="37" t="s">
        <v>42</v>
      </c>
      <c r="G607" s="37" t="s">
        <v>42</v>
      </c>
      <c r="H607" s="37" t="s">
        <v>42</v>
      </c>
      <c r="I607" s="53" t="s">
        <v>1910</v>
      </c>
      <c r="J607" s="38" t="s">
        <v>1911</v>
      </c>
      <c r="K607" s="37" t="s">
        <v>174</v>
      </c>
      <c r="L607" s="37">
        <v>2</v>
      </c>
      <c r="M607" s="37" t="s"/>
      <c r="N607" s="37" t="s">
        <v>184</v>
      </c>
      <c r="O607" s="37" t="s"/>
      <c r="P607" s="37" t="s"/>
      <c r="Q607" s="37" t="s"/>
      <c r="R607" s="37" t="s"/>
      <c r="S607" s="37" t="s">
        <v>176</v>
      </c>
      <c r="T607" s="37" t="s">
        <v>177</v>
      </c>
      <c r="U607" s="123" t="s">
        <v>18</v>
      </c>
      <c r="V607" s="118" t="s"/>
      <c r="W607" s="38" t="s">
        <v>1912</v>
      </c>
      <c r="X607" s="38" t="s">
        <v>1912</v>
      </c>
      <c r="Y607" s="38" t="s">
        <v>1912</v>
      </c>
      <c r="Z607" s="38" t="s"/>
      <c r="AA607" s="38" t="s">
        <v>1912</v>
      </c>
      <c r="AB607" s="37" t="s"/>
      <c r="AC607" s="37" t="s"/>
    </row>
    <row r="608" spans="1:29" ht="15" customHeight="true">
      <c r="A608" s="37" t="s">
        <v>170</v>
      </c>
      <c r="B608" s="37" t="s"/>
      <c r="C608" s="37" t="s">
        <v>830</v>
      </c>
      <c r="D608" s="37" t="s"/>
      <c r="E608" s="37" t="s">
        <v>42</v>
      </c>
      <c r="F608" s="37" t="s">
        <v>42</v>
      </c>
      <c r="G608" s="37" t="s">
        <v>42</v>
      </c>
      <c r="H608" s="37" t="s">
        <v>42</v>
      </c>
      <c r="I608" s="53" t="s">
        <v>1913</v>
      </c>
      <c r="J608" s="38" t="s">
        <v>1914</v>
      </c>
      <c r="K608" s="37" t="s">
        <v>174</v>
      </c>
      <c r="L608" s="37">
        <v>2</v>
      </c>
      <c r="M608" s="37" t="s"/>
      <c r="N608" s="37" t="s">
        <v>184</v>
      </c>
      <c r="O608" s="37" t="s"/>
      <c r="P608" s="37" t="s"/>
      <c r="Q608" s="37" t="s"/>
      <c r="R608" s="37" t="s"/>
      <c r="S608" s="37" t="s">
        <v>176</v>
      </c>
      <c r="T608" s="37" t="s">
        <v>177</v>
      </c>
      <c r="U608" s="123" t="s">
        <v>18</v>
      </c>
      <c r="V608" s="118" t="s"/>
      <c r="W608" s="38" t="s">
        <v>1915</v>
      </c>
      <c r="X608" s="38" t="s">
        <v>1915</v>
      </c>
      <c r="Y608" s="38" t="s">
        <v>1915</v>
      </c>
      <c r="Z608" s="38" t="s"/>
      <c r="AA608" s="38" t="s">
        <v>1915</v>
      </c>
      <c r="AB608" s="37" t="s"/>
      <c r="AC608" s="37" t="s"/>
    </row>
    <row r="609" spans="1:29" ht="15" customHeight="true">
      <c r="A609" s="37" t="s">
        <v>170</v>
      </c>
      <c r="B609" s="106" t="s"/>
      <c r="C609" s="37" t="s">
        <v>830</v>
      </c>
      <c r="D609" s="37" t="s"/>
      <c r="E609" s="37" t="s">
        <v>42</v>
      </c>
      <c r="F609" s="37" t="s">
        <v>42</v>
      </c>
      <c r="G609" s="37" t="s">
        <v>42</v>
      </c>
      <c r="H609" s="106" t="s">
        <v>42</v>
      </c>
      <c r="I609" s="107" t="s">
        <v>1916</v>
      </c>
      <c r="J609" s="38" t="s">
        <v>1917</v>
      </c>
      <c r="K609" s="37" t="s">
        <v>174</v>
      </c>
      <c r="L609" s="37">
        <v>2</v>
      </c>
      <c r="M609" s="37" t="s"/>
      <c r="N609" s="37" t="s">
        <v>184</v>
      </c>
      <c r="O609" s="37" t="s"/>
      <c r="P609" s="37" t="s"/>
      <c r="Q609" s="37" t="s"/>
      <c r="R609" s="37" t="s"/>
      <c r="S609" s="37" t="s">
        <v>176</v>
      </c>
      <c r="T609" s="37" t="s">
        <v>177</v>
      </c>
      <c r="U609" s="123" t="s">
        <v>18</v>
      </c>
      <c r="V609" s="124" t="s"/>
      <c r="W609" s="43" t="s">
        <v>1918</v>
      </c>
      <c r="X609" s="43" t="s">
        <v>1918</v>
      </c>
      <c r="Y609" s="43" t="s">
        <v>1918</v>
      </c>
      <c r="Z609" s="43" t="s"/>
      <c r="AA609" s="43" t="s">
        <v>1918</v>
      </c>
      <c r="AB609" s="106" t="s"/>
      <c r="AC609" s="106" t="s"/>
    </row>
    <row r="610" spans="1:29" ht="15" customHeight="true">
      <c r="A610" s="37" t="s">
        <v>47</v>
      </c>
      <c r="B610" s="37" t="s"/>
      <c r="C610" s="37" t="s">
        <v>830</v>
      </c>
      <c r="D610" s="37" t="s"/>
      <c r="E610" s="37" t="s">
        <v>42</v>
      </c>
      <c r="F610" s="37" t="s">
        <v>42</v>
      </c>
      <c r="G610" s="125" t="s">
        <v>42</v>
      </c>
      <c r="H610" s="37" t="s">
        <v>42</v>
      </c>
      <c r="I610" s="53" t="s">
        <v>1919</v>
      </c>
      <c r="J610" s="76" t="s"/>
      <c r="K610" s="48" t="s"/>
      <c r="L610" s="48" t="s"/>
      <c r="M610" s="48" t="s"/>
      <c r="N610" s="48" t="s"/>
      <c r="O610" s="48" t="s"/>
      <c r="P610" s="48" t="s"/>
      <c r="Q610" s="48" t="s"/>
      <c r="R610" s="48" t="s"/>
      <c r="S610" s="48" t="s"/>
      <c r="T610" s="126" t="s">
        <v>177</v>
      </c>
      <c r="U610" s="127" t="s">
        <v>18</v>
      </c>
      <c r="V610" s="128" t="s"/>
      <c r="W610" s="129" t="s">
        <v>6034</v>
      </c>
      <c r="X610" s="130" t="s"/>
      <c r="Y610" s="130" t="s"/>
      <c r="Z610" s="130" t="s"/>
      <c r="AA610" s="48" t="s"/>
      <c r="AB610" s="48" t="s"/>
      <c r="AC610" s="48" t="s"/>
    </row>
    <row r="611" spans="1:29" ht="15" customHeight="true">
      <c r="A611" s="37" t="s">
        <v>47</v>
      </c>
      <c r="B611" s="37" t="s"/>
      <c r="C611" s="37" t="s">
        <v>830</v>
      </c>
      <c r="D611" s="37" t="s"/>
      <c r="E611" s="37" t="s">
        <v>42</v>
      </c>
      <c r="F611" s="37" t="s">
        <v>42</v>
      </c>
      <c r="G611" s="125" t="s">
        <v>42</v>
      </c>
      <c r="H611" s="37" t="s">
        <v>42</v>
      </c>
      <c r="I611" s="53" t="s">
        <v>1920</v>
      </c>
      <c r="J611" s="76" t="s"/>
      <c r="K611" s="48" t="s"/>
      <c r="L611" s="48" t="s"/>
      <c r="M611" s="48" t="s"/>
      <c r="N611" s="48" t="s"/>
      <c r="O611" s="48" t="s"/>
      <c r="P611" s="48" t="s"/>
      <c r="Q611" s="48" t="s"/>
      <c r="R611" s="48" t="s"/>
      <c r="S611" s="48" t="s"/>
      <c r="T611" s="126" t="s">
        <v>177</v>
      </c>
      <c r="U611" s="127" t="s">
        <v>18</v>
      </c>
      <c r="V611" s="118" t="s"/>
      <c r="W611" s="38" t="s">
        <v>6035</v>
      </c>
      <c r="X611" s="130" t="s"/>
      <c r="Y611" s="130" t="s"/>
      <c r="Z611" s="130" t="s"/>
      <c r="AA611" s="48" t="s"/>
      <c r="AB611" s="48" t="s"/>
      <c r="AC611" s="48" t="s"/>
    </row>
    <row r="612" spans="1:29" ht="15" customHeight="true">
      <c r="A612" s="37" t="s">
        <v>47</v>
      </c>
      <c r="B612" s="37" t="s"/>
      <c r="C612" s="37" t="s">
        <v>830</v>
      </c>
      <c r="D612" s="37" t="s"/>
      <c r="E612" s="37" t="s">
        <v>42</v>
      </c>
      <c r="F612" s="37" t="s">
        <v>42</v>
      </c>
      <c r="G612" s="125" t="s">
        <v>42</v>
      </c>
      <c r="H612" s="37" t="s">
        <v>42</v>
      </c>
      <c r="I612" s="53" t="s">
        <v>1921</v>
      </c>
      <c r="J612" s="131" t="s"/>
      <c r="K612" s="48" t="s"/>
      <c r="L612" s="48" t="s"/>
      <c r="M612" s="48" t="s"/>
      <c r="N612" s="48" t="s"/>
      <c r="O612" s="48" t="s"/>
      <c r="P612" s="48" t="s"/>
      <c r="Q612" s="48" t="s"/>
      <c r="R612" s="48" t="s"/>
      <c r="S612" s="48" t="s"/>
      <c r="T612" s="126" t="s">
        <v>177</v>
      </c>
      <c r="U612" s="127" t="s">
        <v>18</v>
      </c>
      <c r="V612" s="132" t="s"/>
      <c r="W612" s="48" t="s">
        <v>1922</v>
      </c>
      <c r="X612" s="130" t="s"/>
      <c r="Y612" s="130" t="s"/>
      <c r="Z612" s="130" t="s"/>
      <c r="AA612" s="48" t="s"/>
      <c r="AB612" s="48" t="s"/>
      <c r="AC612" s="48" t="s"/>
    </row>
    <row r="613" spans="1:29" ht="15" customHeight="true">
      <c r="A613" s="37" t="s">
        <v>47</v>
      </c>
      <c r="B613" s="37" t="s"/>
      <c r="C613" s="37" t="s">
        <v>830</v>
      </c>
      <c r="D613" s="37" t="s"/>
      <c r="E613" s="37" t="s">
        <v>42</v>
      </c>
      <c r="F613" s="37" t="s">
        <v>42</v>
      </c>
      <c r="G613" s="125" t="s">
        <v>42</v>
      </c>
      <c r="H613" s="37" t="s">
        <v>42</v>
      </c>
      <c r="I613" s="53" t="s">
        <v>1923</v>
      </c>
      <c r="J613" s="131" t="s"/>
      <c r="K613" s="48" t="s"/>
      <c r="L613" s="48" t="s"/>
      <c r="M613" s="48" t="s"/>
      <c r="N613" s="48" t="s"/>
      <c r="O613" s="48" t="s"/>
      <c r="P613" s="48" t="s"/>
      <c r="Q613" s="48" t="s"/>
      <c r="R613" s="48" t="s"/>
      <c r="S613" s="48" t="s"/>
      <c r="T613" s="126" t="s">
        <v>177</v>
      </c>
      <c r="U613" s="127" t="s">
        <v>18</v>
      </c>
      <c r="V613" s="132" t="s"/>
      <c r="W613" s="48" t="s">
        <v>1922</v>
      </c>
      <c r="X613" s="130" t="s"/>
      <c r="Y613" s="130" t="s"/>
      <c r="Z613" s="130" t="s"/>
      <c r="AA613" s="48" t="s"/>
      <c r="AB613" s="48" t="s"/>
      <c r="AC613" s="48" t="s"/>
    </row>
    <row r="614" spans="1:29" ht="15" customHeight="true">
      <c r="A614" s="37" t="s">
        <v>47</v>
      </c>
      <c r="B614" s="37" t="s"/>
      <c r="C614" s="37" t="s">
        <v>830</v>
      </c>
      <c r="D614" s="37" t="s"/>
      <c r="E614" s="37" t="s">
        <v>42</v>
      </c>
      <c r="F614" s="37" t="s">
        <v>42</v>
      </c>
      <c r="G614" s="125" t="s">
        <v>42</v>
      </c>
      <c r="H614" s="37" t="s">
        <v>42</v>
      </c>
      <c r="I614" s="53" t="s">
        <v>1924</v>
      </c>
      <c r="J614" s="130" t="s">
        <v>400</v>
      </c>
      <c r="K614" s="126" t="s">
        <v>377</v>
      </c>
      <c r="L614" s="126">
        <v>2</v>
      </c>
      <c r="M614" s="126" t="s"/>
      <c r="N614" s="126" t="s">
        <v>184</v>
      </c>
      <c r="O614" s="126" t="s"/>
      <c r="P614" s="126" t="s"/>
      <c r="Q614" s="126" t="s"/>
      <c r="R614" s="126" t="s"/>
      <c r="S614" s="126" t="s">
        <v>276</v>
      </c>
      <c r="T614" s="126" t="s">
        <v>177</v>
      </c>
      <c r="U614" s="127" t="s">
        <v>18</v>
      </c>
      <c r="V614" s="132" t="s">
        <v>18</v>
      </c>
      <c r="W614" s="126" t="s">
        <v>6019</v>
      </c>
      <c r="X614" s="130" t="s"/>
      <c r="Y614" s="133" t="s"/>
      <c r="Z614" s="133" t="s"/>
      <c r="AA614" s="134" t="s"/>
      <c r="AB614" s="134" t="s"/>
      <c r="AC614" s="134" t="s"/>
    </row>
    <row r="615" spans="1:29" ht="15" customHeight="true">
      <c r="A615" s="37" t="s">
        <v>47</v>
      </c>
      <c r="B615" s="37" t="s"/>
      <c r="C615" s="37" t="s">
        <v>830</v>
      </c>
      <c r="D615" s="37" t="s"/>
      <c r="E615" s="37" t="s">
        <v>42</v>
      </c>
      <c r="F615" s="37" t="s">
        <v>42</v>
      </c>
      <c r="G615" s="125" t="s">
        <v>42</v>
      </c>
      <c r="H615" s="37" t="s">
        <v>42</v>
      </c>
      <c r="I615" s="53" t="s">
        <v>1925</v>
      </c>
      <c r="J615" s="130" t="s">
        <v>376</v>
      </c>
      <c r="K615" s="126" t="s">
        <v>377</v>
      </c>
      <c r="L615" s="126">
        <v>2</v>
      </c>
      <c r="M615" s="126" t="s"/>
      <c r="N615" s="126" t="s">
        <v>184</v>
      </c>
      <c r="O615" s="126" t="s"/>
      <c r="P615" s="126" t="s"/>
      <c r="Q615" s="126" t="s"/>
      <c r="R615" s="126" t="s"/>
      <c r="S615" s="126" t="s">
        <v>276</v>
      </c>
      <c r="T615" s="126" t="s">
        <v>177</v>
      </c>
      <c r="U615" s="127" t="s">
        <v>18</v>
      </c>
      <c r="V615" s="132" t="s">
        <v>18</v>
      </c>
      <c r="W615" s="126" t="s">
        <v>6013</v>
      </c>
      <c r="X615" s="135" t="s"/>
      <c r="Y615" s="130" t="s"/>
      <c r="Z615" s="130" t="s"/>
      <c r="AA615" s="48" t="s"/>
      <c r="AB615" s="48" t="s"/>
      <c r="AC615" s="48" t="s"/>
    </row>
    <row r="616" spans="1:29" ht="15" customHeight="true">
      <c r="A616" s="37" t="s">
        <v>47</v>
      </c>
      <c r="B616" s="37" t="s"/>
      <c r="C616" s="37" t="s">
        <v>830</v>
      </c>
      <c r="D616" s="37" t="s"/>
      <c r="E616" s="37" t="s">
        <v>42</v>
      </c>
      <c r="F616" s="37" t="s">
        <v>42</v>
      </c>
      <c r="G616" s="125" t="s">
        <v>42</v>
      </c>
      <c r="H616" s="37" t="s">
        <v>42</v>
      </c>
      <c r="I616" s="53" t="s">
        <v>1926</v>
      </c>
      <c r="J616" s="136" t="s">
        <v>275</v>
      </c>
      <c r="K616" s="126" t="s">
        <v>377</v>
      </c>
      <c r="L616" s="126">
        <v>2</v>
      </c>
      <c r="M616" s="48" t="s"/>
      <c r="N616" s="126" t="s">
        <v>184</v>
      </c>
      <c r="O616" s="48" t="s"/>
      <c r="P616" s="48" t="s"/>
      <c r="Q616" s="48" t="s"/>
      <c r="R616" s="48" t="s"/>
      <c r="S616" s="126" t="s">
        <v>276</v>
      </c>
      <c r="T616" s="126" t="s">
        <v>177</v>
      </c>
      <c r="U616" s="127" t="s">
        <v>18</v>
      </c>
      <c r="V616" s="132" t="s"/>
      <c r="W616" s="48" t="s"/>
      <c r="X616" s="135" t="s"/>
      <c r="Y616" s="130" t="s"/>
      <c r="Z616" s="130" t="s"/>
      <c r="AA616" s="48" t="s"/>
      <c r="AB616" s="48" t="s"/>
      <c r="AC616" s="48" t="s"/>
    </row>
    <row r="617" spans="1:29" ht="15" customHeight="true">
      <c r="A617" s="37" t="s">
        <v>47</v>
      </c>
      <c r="B617" s="37" t="s"/>
      <c r="C617" s="37" t="s">
        <v>830</v>
      </c>
      <c r="D617" s="37" t="s"/>
      <c r="E617" s="37" t="s">
        <v>42</v>
      </c>
      <c r="F617" s="37" t="s">
        <v>42</v>
      </c>
      <c r="G617" s="125" t="s">
        <v>42</v>
      </c>
      <c r="H617" s="37" t="s">
        <v>42</v>
      </c>
      <c r="I617" s="53" t="s">
        <v>1927</v>
      </c>
      <c r="J617" s="131" t="s">
        <v>292</v>
      </c>
      <c r="K617" s="126" t="s">
        <v>377</v>
      </c>
      <c r="L617" s="126">
        <v>2</v>
      </c>
      <c r="M617" s="48" t="s"/>
      <c r="N617" s="126" t="s">
        <v>184</v>
      </c>
      <c r="O617" s="48" t="s"/>
      <c r="P617" s="48" t="s"/>
      <c r="Q617" s="48" t="s"/>
      <c r="R617" s="48" t="s"/>
      <c r="S617" s="126" t="s">
        <v>276</v>
      </c>
      <c r="T617" s="126" t="s">
        <v>177</v>
      </c>
      <c r="U617" s="127" t="s">
        <v>18</v>
      </c>
      <c r="V617" s="132" t="s"/>
      <c r="W617" s="48" t="s"/>
      <c r="X617" s="135" t="s"/>
      <c r="Y617" s="130" t="s"/>
      <c r="Z617" s="130" t="s"/>
      <c r="AA617" s="48" t="s"/>
      <c r="AB617" s="48" t="s"/>
      <c r="AC617" s="48" t="s"/>
    </row>
    <row r="618" spans="1:29" ht="15" customHeight="true">
      <c r="A618" s="37" t="s">
        <v>47</v>
      </c>
      <c r="B618" s="37" t="s"/>
      <c r="C618" s="37" t="s">
        <v>830</v>
      </c>
      <c r="D618" s="37" t="s"/>
      <c r="E618" s="37" t="s">
        <v>42</v>
      </c>
      <c r="F618" s="37" t="s">
        <v>42</v>
      </c>
      <c r="G618" s="125" t="s">
        <v>42</v>
      </c>
      <c r="H618" s="37" t="s">
        <v>42</v>
      </c>
      <c r="I618" s="53" t="s">
        <v>1928</v>
      </c>
      <c r="J618" s="131" t="s">
        <v>307</v>
      </c>
      <c r="K618" s="126" t="s">
        <v>377</v>
      </c>
      <c r="L618" s="126">
        <v>2</v>
      </c>
      <c r="M618" s="48" t="s"/>
      <c r="N618" s="126" t="s">
        <v>184</v>
      </c>
      <c r="O618" s="48" t="s"/>
      <c r="P618" s="48" t="s"/>
      <c r="Q618" s="48" t="s"/>
      <c r="R618" s="48" t="s"/>
      <c r="S618" s="126" t="s">
        <v>276</v>
      </c>
      <c r="T618" s="126" t="s">
        <v>177</v>
      </c>
      <c r="U618" s="127" t="s">
        <v>18</v>
      </c>
      <c r="V618" s="132" t="s"/>
      <c r="W618" s="137" t="s"/>
      <c r="X618" s="135" t="s"/>
      <c r="Y618" s="130" t="s"/>
      <c r="Z618" s="130" t="s"/>
      <c r="AA618" s="48" t="s"/>
      <c r="AB618" s="48" t="s"/>
      <c r="AC618" s="48" t="s"/>
    </row>
    <row r="619" spans="1:29" ht="15" customHeight="true">
      <c r="A619" s="138" t="s">
        <v>15</v>
      </c>
      <c r="B619" s="138" t="s"/>
      <c r="C619" s="37" t="s">
        <v>830</v>
      </c>
      <c r="D619" s="37" t="s"/>
      <c r="E619" s="37" t="s">
        <v>42</v>
      </c>
      <c r="F619" s="37" t="s">
        <v>42</v>
      </c>
      <c r="G619" s="125" t="s">
        <v>42</v>
      </c>
      <c r="H619" s="37" t="s">
        <v>42</v>
      </c>
      <c r="I619" s="139" t="s">
        <v>1929</v>
      </c>
      <c r="J619" s="140" t="s">
        <v>367</v>
      </c>
      <c r="K619" s="37" t="s">
        <v>195</v>
      </c>
      <c r="L619" s="37">
        <v>2</v>
      </c>
      <c r="M619" s="54" t="s"/>
      <c r="N619" s="37" t="s">
        <v>184</v>
      </c>
      <c r="O619" s="54" t="s"/>
      <c r="P619" s="54" t="s"/>
      <c r="Q619" s="54" t="s"/>
      <c r="R619" s="54" t="s"/>
      <c r="S619" s="54" t="s"/>
      <c r="T619" s="37" t="s">
        <v>177</v>
      </c>
      <c r="U619" s="123" t="s">
        <v>18</v>
      </c>
      <c r="V619" s="118" t="s"/>
      <c r="W619" s="141" t="s"/>
      <c r="X619" s="142" t="s"/>
      <c r="Y619" s="38" t="s"/>
      <c r="Z619" s="38" t="s"/>
      <c r="AA619" s="54" t="s"/>
      <c r="AB619" s="54" t="s"/>
      <c r="AC619" s="54" t="s"/>
    </row>
    <row r="620" spans="1:29" ht="15" customHeight="true">
      <c r="A620" s="138" t="s">
        <v>15</v>
      </c>
      <c r="B620" s="138" t="s"/>
      <c r="C620" s="37" t="s">
        <v>830</v>
      </c>
      <c r="D620" s="37" t="s"/>
      <c r="E620" s="37" t="s">
        <v>42</v>
      </c>
      <c r="F620" s="37" t="s">
        <v>42</v>
      </c>
      <c r="G620" s="125" t="s">
        <v>42</v>
      </c>
      <c r="H620" s="37" t="s">
        <v>42</v>
      </c>
      <c r="I620" s="143" t="s">
        <v>1930</v>
      </c>
      <c r="J620" s="144" t="s">
        <v>245</v>
      </c>
      <c r="K620" s="37" t="s">
        <v>195</v>
      </c>
      <c r="L620" s="37">
        <v>2</v>
      </c>
      <c r="M620" s="54" t="s"/>
      <c r="N620" s="37" t="s">
        <v>184</v>
      </c>
      <c r="O620" s="54" t="s"/>
      <c r="P620" s="54" t="s"/>
      <c r="Q620" s="54" t="s"/>
      <c r="R620" s="54" t="s"/>
      <c r="S620" s="54" t="s">
        <v>196</v>
      </c>
      <c r="T620" s="37" t="s">
        <v>177</v>
      </c>
      <c r="U620" s="123" t="s">
        <v>18</v>
      </c>
      <c r="V620" s="118" t="s">
        <v>18</v>
      </c>
      <c r="W620" s="145" t="s">
        <v>1931</v>
      </c>
      <c r="X620" s="146" t="s">
        <v>1932</v>
      </c>
      <c r="Y620" s="147" t="s">
        <v>1933</v>
      </c>
      <c r="Z620" s="148" t="s"/>
      <c r="AA620" s="147" t="s">
        <v>1933</v>
      </c>
      <c r="AB620" s="54" t="s"/>
      <c r="AC620" s="54" t="s"/>
    </row>
    <row r="621" spans="1:29" ht="15" customHeight="true">
      <c r="A621" s="138" t="s">
        <v>15</v>
      </c>
      <c r="B621" s="138" t="s"/>
      <c r="C621" s="37" t="s">
        <v>830</v>
      </c>
      <c r="D621" s="37" t="s"/>
      <c r="E621" s="37" t="s">
        <v>42</v>
      </c>
      <c r="F621" s="37" t="s">
        <v>42</v>
      </c>
      <c r="G621" s="125" t="s">
        <v>42</v>
      </c>
      <c r="H621" s="37" t="s">
        <v>42</v>
      </c>
      <c r="I621" s="143" t="s">
        <v>1934</v>
      </c>
      <c r="J621" s="144" t="s">
        <v>1935</v>
      </c>
      <c r="K621" s="37" t="s">
        <v>195</v>
      </c>
      <c r="L621" s="37">
        <v>2</v>
      </c>
      <c r="M621" s="54" t="s"/>
      <c r="N621" s="37" t="s">
        <v>184</v>
      </c>
      <c r="O621" s="54" t="s"/>
      <c r="P621" s="54" t="s"/>
      <c r="Q621" s="54" t="s"/>
      <c r="R621" s="54" t="s"/>
      <c r="S621" s="54" t="s">
        <v>196</v>
      </c>
      <c r="T621" s="37" t="s">
        <v>177</v>
      </c>
      <c r="U621" s="123" t="s">
        <v>18</v>
      </c>
      <c r="V621" s="118" t="s"/>
      <c r="W621" s="145" t="s">
        <v>811</v>
      </c>
      <c r="X621" s="146" t="s">
        <v>811</v>
      </c>
      <c r="Y621" s="147" t="s">
        <v>811</v>
      </c>
      <c r="Z621" s="148" t="s"/>
      <c r="AA621" s="148" t="s">
        <v>811</v>
      </c>
      <c r="AB621" s="54" t="s"/>
      <c r="AC621" s="54" t="s"/>
    </row>
    <row r="622" spans="1:29" ht="15" customHeight="true">
      <c r="A622" s="138" t="s">
        <v>15</v>
      </c>
      <c r="B622" s="138" t="s"/>
      <c r="C622" s="37" t="s">
        <v>830</v>
      </c>
      <c r="D622" s="37" t="s"/>
      <c r="E622" s="37" t="s">
        <v>42</v>
      </c>
      <c r="F622" s="37" t="s">
        <v>42</v>
      </c>
      <c r="G622" s="125" t="s">
        <v>42</v>
      </c>
      <c r="H622" s="37" t="s">
        <v>42</v>
      </c>
      <c r="I622" s="143" t="s">
        <v>1936</v>
      </c>
      <c r="J622" s="144" t="s">
        <v>1937</v>
      </c>
      <c r="K622" s="37" t="s">
        <v>195</v>
      </c>
      <c r="L622" s="37">
        <v>2</v>
      </c>
      <c r="M622" s="54" t="s"/>
      <c r="N622" s="37" t="s">
        <v>184</v>
      </c>
      <c r="O622" s="54" t="s"/>
      <c r="P622" s="54" t="s"/>
      <c r="Q622" s="54" t="s"/>
      <c r="R622" s="54" t="s"/>
      <c r="S622" s="54" t="s">
        <v>196</v>
      </c>
      <c r="T622" s="37" t="s">
        <v>177</v>
      </c>
      <c r="U622" s="123" t="s">
        <v>18</v>
      </c>
      <c r="V622" s="118" t="s"/>
      <c r="W622" s="145" t="s">
        <v>1938</v>
      </c>
      <c r="X622" s="146" t="s">
        <v>1938</v>
      </c>
      <c r="Y622" s="147" t="s">
        <v>1938</v>
      </c>
      <c r="Z622" s="148" t="s"/>
      <c r="AA622" s="147" t="s">
        <v>1938</v>
      </c>
      <c r="AB622" s="54" t="s"/>
      <c r="AC622" s="54" t="s"/>
    </row>
    <row r="623" spans="1:29" ht="15" customHeight="true">
      <c r="A623" s="138" t="s">
        <v>15</v>
      </c>
      <c r="B623" s="138" t="s"/>
      <c r="C623" s="37" t="s">
        <v>830</v>
      </c>
      <c r="D623" s="37" t="s"/>
      <c r="E623" s="37" t="s">
        <v>42</v>
      </c>
      <c r="F623" s="37" t="s">
        <v>42</v>
      </c>
      <c r="G623" s="125" t="s">
        <v>42</v>
      </c>
      <c r="H623" s="37" t="s">
        <v>42</v>
      </c>
      <c r="I623" s="143" t="s">
        <v>1939</v>
      </c>
      <c r="J623" s="144" t="s">
        <v>249</v>
      </c>
      <c r="K623" s="37" t="s">
        <v>195</v>
      </c>
      <c r="L623" s="37">
        <v>2</v>
      </c>
      <c r="M623" s="54" t="s"/>
      <c r="N623" s="37" t="s">
        <v>184</v>
      </c>
      <c r="O623" s="54" t="s"/>
      <c r="P623" s="54" t="s"/>
      <c r="Q623" s="54" t="s"/>
      <c r="R623" s="54" t="s"/>
      <c r="S623" s="54" t="s">
        <v>200</v>
      </c>
      <c r="T623" s="37" t="s">
        <v>177</v>
      </c>
      <c r="U623" s="123" t="s">
        <v>18</v>
      </c>
      <c r="V623" s="118" t="s">
        <v>18</v>
      </c>
      <c r="W623" s="145" t="s">
        <v>1940</v>
      </c>
      <c r="X623" s="146" t="s">
        <v>1941</v>
      </c>
      <c r="Y623" s="147" t="s">
        <v>1933</v>
      </c>
      <c r="Z623" s="148" t="s"/>
      <c r="AA623" s="147" t="s">
        <v>1933</v>
      </c>
      <c r="AB623" s="54" t="s"/>
      <c r="AC623" s="54" t="s"/>
    </row>
    <row r="624" spans="1:29" ht="15" customHeight="true">
      <c r="A624" s="138" t="s">
        <v>15</v>
      </c>
      <c r="B624" s="138" t="s"/>
      <c r="C624" s="106" t="s">
        <v>830</v>
      </c>
      <c r="D624" s="106" t="s"/>
      <c r="E624" s="106" t="s">
        <v>42</v>
      </c>
      <c r="F624" s="106" t="s">
        <v>42</v>
      </c>
      <c r="G624" s="149" t="s">
        <v>42</v>
      </c>
      <c r="H624" s="106" t="s">
        <v>42</v>
      </c>
      <c r="I624" s="150" t="s">
        <v>1942</v>
      </c>
      <c r="J624" s="144" t="s">
        <v>1943</v>
      </c>
      <c r="K624" s="37" t="s">
        <v>195</v>
      </c>
      <c r="L624" s="37">
        <v>2</v>
      </c>
      <c r="M624" s="54" t="s"/>
      <c r="N624" s="37" t="s">
        <v>184</v>
      </c>
      <c r="O624" s="54" t="s"/>
      <c r="P624" s="54" t="s"/>
      <c r="Q624" s="54" t="s"/>
      <c r="R624" s="54" t="s"/>
      <c r="S624" s="54" t="s">
        <v>200</v>
      </c>
      <c r="T624" s="37" t="s">
        <v>177</v>
      </c>
      <c r="U624" s="123" t="s">
        <v>18</v>
      </c>
      <c r="V624" s="118" t="s"/>
      <c r="W624" s="145" t="s">
        <v>1944</v>
      </c>
      <c r="X624" s="146" t="s">
        <v>1944</v>
      </c>
      <c r="Y624" s="148" t="s">
        <v>1944</v>
      </c>
      <c r="Z624" s="148" t="s"/>
      <c r="AA624" s="148" t="s">
        <v>1944</v>
      </c>
      <c r="AB624" s="54" t="s"/>
      <c r="AC624" s="54" t="s"/>
    </row>
    <row r="625" spans="1:29" ht="15" customHeight="true">
      <c r="A625" s="138" t="s">
        <v>15</v>
      </c>
      <c r="B625" s="138" t="s"/>
      <c r="C625" s="37" t="s">
        <v>830</v>
      </c>
      <c r="D625" s="37" t="s"/>
      <c r="E625" s="37" t="s">
        <v>42</v>
      </c>
      <c r="F625" s="37" t="s">
        <v>42</v>
      </c>
      <c r="G625" s="37" t="s">
        <v>42</v>
      </c>
      <c r="H625" s="37" t="s">
        <v>42</v>
      </c>
      <c r="I625" s="143" t="s">
        <v>1945</v>
      </c>
      <c r="J625" s="144" t="s">
        <v>1946</v>
      </c>
      <c r="K625" s="37" t="s">
        <v>195</v>
      </c>
      <c r="L625" s="37">
        <v>2</v>
      </c>
      <c r="M625" s="54" t="s"/>
      <c r="N625" s="37" t="s">
        <v>184</v>
      </c>
      <c r="O625" s="54" t="s"/>
      <c r="P625" s="54" t="s"/>
      <c r="Q625" s="54" t="s"/>
      <c r="R625" s="54" t="s"/>
      <c r="S625" s="54" t="s">
        <v>200</v>
      </c>
      <c r="T625" s="37" t="s">
        <v>177</v>
      </c>
      <c r="U625" s="123" t="s">
        <v>18</v>
      </c>
      <c r="V625" s="118" t="s"/>
      <c r="W625" s="145" t="s">
        <v>1947</v>
      </c>
      <c r="X625" s="146" t="s">
        <v>1948</v>
      </c>
      <c r="Y625" s="148" t="s">
        <v>1949</v>
      </c>
      <c r="Z625" s="148" t="s"/>
      <c r="AA625" s="148" t="s">
        <v>1948</v>
      </c>
      <c r="AB625" s="54" t="s"/>
      <c r="AC625" s="54" t="s"/>
    </row>
    <row r="626" spans="1:29" ht="15" customHeight="true">
      <c r="A626" s="138" t="s">
        <v>15</v>
      </c>
      <c r="B626" s="138" t="s"/>
      <c r="C626" s="37" t="s">
        <v>830</v>
      </c>
      <c r="D626" s="37" t="s"/>
      <c r="E626" s="37" t="s">
        <v>42</v>
      </c>
      <c r="F626" s="37" t="s">
        <v>42</v>
      </c>
      <c r="G626" s="37" t="s">
        <v>42</v>
      </c>
      <c r="H626" s="37" t="s">
        <v>42</v>
      </c>
      <c r="I626" s="143" t="s">
        <v>1950</v>
      </c>
      <c r="J626" s="144" t="s">
        <v>286</v>
      </c>
      <c r="K626" s="37" t="s">
        <v>195</v>
      </c>
      <c r="L626" s="37">
        <v>2</v>
      </c>
      <c r="M626" s="54" t="s"/>
      <c r="N626" s="37" t="s">
        <v>184</v>
      </c>
      <c r="O626" s="54" t="s"/>
      <c r="P626" s="54" t="s"/>
      <c r="Q626" s="54" t="s"/>
      <c r="R626" s="54" t="s"/>
      <c r="S626" s="54" t="s">
        <v>200</v>
      </c>
      <c r="T626" s="37" t="s">
        <v>177</v>
      </c>
      <c r="U626" s="123" t="s">
        <v>18</v>
      </c>
      <c r="V626" s="118" t="s"/>
      <c r="W626" s="145" t="s">
        <v>1951</v>
      </c>
      <c r="X626" s="151" t="s">
        <v>1951</v>
      </c>
      <c r="Y626" s="148" t="s">
        <v>1951</v>
      </c>
      <c r="Z626" s="148" t="s"/>
      <c r="AA626" s="148" t="s">
        <v>1951</v>
      </c>
      <c r="AB626" s="54" t="s"/>
      <c r="AC626" s="54" t="s"/>
    </row>
    <row r="627" spans="1:29" ht="15" customHeight="true">
      <c r="A627" s="138" t="s">
        <v>170</v>
      </c>
      <c r="B627" s="138" t="s"/>
      <c r="C627" s="37" t="s">
        <v>1952</v>
      </c>
      <c r="D627" s="37" t="s"/>
      <c r="E627" s="37" t="s">
        <v>42</v>
      </c>
      <c r="F627" s="37" t="s">
        <v>42</v>
      </c>
      <c r="G627" s="37" t="s">
        <v>42</v>
      </c>
      <c r="H627" s="37" t="s">
        <v>42</v>
      </c>
      <c r="I627" s="152" t="s">
        <v>1953</v>
      </c>
      <c r="J627" s="153" t="s">
        <v>1954</v>
      </c>
      <c r="K627" s="54" t="s">
        <v>61</v>
      </c>
      <c r="L627" s="37">
        <v>2</v>
      </c>
      <c r="M627" s="37" t="s"/>
      <c r="N627" s="37" t="s">
        <v>134</v>
      </c>
      <c r="O627" s="54" t="s"/>
      <c r="P627" s="54" t="s"/>
      <c r="Q627" s="54" t="s"/>
      <c r="R627" s="54" t="s"/>
      <c r="S627" s="37" t="s"/>
      <c r="T627" s="37" t="s">
        <v>177</v>
      </c>
      <c r="U627" s="154" t="s">
        <v>18</v>
      </c>
      <c r="V627" s="118" t="s"/>
      <c r="W627" s="155" t="s">
        <v>1954</v>
      </c>
      <c r="X627" s="156" t="s">
        <v>1954</v>
      </c>
      <c r="Y627" s="153" t="s">
        <v>1954</v>
      </c>
      <c r="Z627" s="38" t="s"/>
      <c r="AA627" s="54" t="s"/>
      <c r="AB627" s="54" t="s"/>
      <c r="AC627" s="54" t="s"/>
    </row>
    <row r="628" spans="1:29" ht="15" customHeight="true">
      <c r="A628" s="138" t="s">
        <v>170</v>
      </c>
      <c r="B628" s="138" t="s"/>
      <c r="C628" s="37" t="s">
        <v>1952</v>
      </c>
      <c r="D628" s="37" t="s"/>
      <c r="E628" s="37" t="s">
        <v>42</v>
      </c>
      <c r="F628" s="37" t="s">
        <v>42</v>
      </c>
      <c r="G628" s="37" t="s">
        <v>42</v>
      </c>
      <c r="H628" s="37" t="s">
        <v>42</v>
      </c>
      <c r="I628" s="152" t="s">
        <v>1955</v>
      </c>
      <c r="J628" s="153" t="s">
        <v>1956</v>
      </c>
      <c r="K628" s="54" t="s">
        <v>61</v>
      </c>
      <c r="L628" s="37">
        <v>2</v>
      </c>
      <c r="M628" s="37" t="s"/>
      <c r="N628" s="37" t="s">
        <v>134</v>
      </c>
      <c r="O628" s="54" t="s"/>
      <c r="P628" s="54" t="s"/>
      <c r="Q628" s="54" t="s"/>
      <c r="R628" s="54" t="s"/>
      <c r="S628" s="37" t="s"/>
      <c r="T628" s="37" t="s">
        <v>177</v>
      </c>
      <c r="U628" s="154" t="s">
        <v>18</v>
      </c>
      <c r="V628" s="118" t="s"/>
      <c r="W628" s="155" t="s">
        <v>1956</v>
      </c>
      <c r="X628" s="156" t="s">
        <v>1956</v>
      </c>
      <c r="Y628" s="153" t="s">
        <v>1956</v>
      </c>
      <c r="Z628" s="38" t="s"/>
      <c r="AA628" s="54" t="s"/>
      <c r="AB628" s="54" t="s"/>
      <c r="AC628" s="54" t="s"/>
    </row>
    <row r="629" spans="1:29" ht="15" customHeight="true">
      <c r="A629" s="138" t="s">
        <v>170</v>
      </c>
      <c r="B629" s="138" t="s"/>
      <c r="C629" s="37" t="s">
        <v>1952</v>
      </c>
      <c r="D629" s="37" t="s"/>
      <c r="E629" s="37" t="s">
        <v>42</v>
      </c>
      <c r="F629" s="37" t="s">
        <v>42</v>
      </c>
      <c r="G629" s="37" t="s">
        <v>42</v>
      </c>
      <c r="H629" s="37" t="s">
        <v>42</v>
      </c>
      <c r="I629" s="152" t="s">
        <v>1957</v>
      </c>
      <c r="J629" s="153" t="s">
        <v>1958</v>
      </c>
      <c r="K629" s="54" t="s">
        <v>61</v>
      </c>
      <c r="L629" s="37">
        <v>2</v>
      </c>
      <c r="M629" s="37" t="s"/>
      <c r="N629" s="37" t="s">
        <v>134</v>
      </c>
      <c r="O629" s="54" t="s"/>
      <c r="P629" s="54" t="s"/>
      <c r="Q629" s="54" t="s"/>
      <c r="R629" s="54" t="s"/>
      <c r="S629" s="37" t="s"/>
      <c r="T629" s="37" t="s">
        <v>177</v>
      </c>
      <c r="U629" s="154" t="s">
        <v>18</v>
      </c>
      <c r="V629" s="118" t="s"/>
      <c r="W629" s="155" t="s">
        <v>1958</v>
      </c>
      <c r="X629" s="156" t="s">
        <v>1958</v>
      </c>
      <c r="Y629" s="153" t="s">
        <v>1958</v>
      </c>
      <c r="Z629" s="38" t="s"/>
      <c r="AA629" s="54" t="s"/>
      <c r="AB629" s="54" t="s"/>
      <c r="AC629" s="54" t="s"/>
    </row>
    <row r="630" spans="1:29" ht="15" customHeight="true">
      <c r="A630" s="138" t="s">
        <v>170</v>
      </c>
      <c r="B630" s="138" t="s"/>
      <c r="C630" s="37" t="s">
        <v>1952</v>
      </c>
      <c r="D630" s="37" t="s"/>
      <c r="E630" s="37" t="s">
        <v>42</v>
      </c>
      <c r="F630" s="37" t="s">
        <v>42</v>
      </c>
      <c r="G630" s="37" t="s">
        <v>42</v>
      </c>
      <c r="H630" s="37" t="s">
        <v>42</v>
      </c>
      <c r="I630" s="152" t="s">
        <v>1959</v>
      </c>
      <c r="J630" s="153" t="s">
        <v>1960</v>
      </c>
      <c r="K630" s="54" t="s">
        <v>61</v>
      </c>
      <c r="L630" s="37">
        <v>2</v>
      </c>
      <c r="M630" s="37" t="s"/>
      <c r="N630" s="37" t="s">
        <v>134</v>
      </c>
      <c r="O630" s="54" t="s"/>
      <c r="P630" s="54" t="s"/>
      <c r="Q630" s="54" t="s"/>
      <c r="R630" s="54" t="s"/>
      <c r="S630" s="37" t="s"/>
      <c r="T630" s="37" t="s">
        <v>177</v>
      </c>
      <c r="U630" s="154" t="s">
        <v>18</v>
      </c>
      <c r="V630" s="118" t="s"/>
      <c r="W630" s="155" t="s">
        <v>1960</v>
      </c>
      <c r="X630" s="156" t="s">
        <v>1960</v>
      </c>
      <c r="Y630" s="153" t="s">
        <v>1960</v>
      </c>
      <c r="Z630" s="38" t="s"/>
      <c r="AA630" s="54" t="s"/>
      <c r="AB630" s="54" t="s"/>
      <c r="AC630" s="54" t="s"/>
    </row>
    <row r="631" spans="1:29" ht="15" customHeight="true">
      <c r="A631" s="138" t="s">
        <v>170</v>
      </c>
      <c r="B631" s="138" t="s"/>
      <c r="C631" s="37" t="s">
        <v>1952</v>
      </c>
      <c r="D631" s="37" t="s"/>
      <c r="E631" s="37" t="s">
        <v>42</v>
      </c>
      <c r="F631" s="37" t="s">
        <v>42</v>
      </c>
      <c r="G631" s="37" t="s">
        <v>42</v>
      </c>
      <c r="H631" s="37" t="s">
        <v>42</v>
      </c>
      <c r="I631" s="152" t="s">
        <v>1961</v>
      </c>
      <c r="J631" s="153" t="s">
        <v>1962</v>
      </c>
      <c r="K631" s="54" t="s">
        <v>61</v>
      </c>
      <c r="L631" s="37">
        <v>2</v>
      </c>
      <c r="M631" s="37" t="s"/>
      <c r="N631" s="37" t="s">
        <v>134</v>
      </c>
      <c r="O631" s="54" t="s"/>
      <c r="P631" s="54" t="s"/>
      <c r="Q631" s="54" t="s"/>
      <c r="R631" s="54" t="s"/>
      <c r="S631" s="37" t="s"/>
      <c r="T631" s="37" t="s">
        <v>177</v>
      </c>
      <c r="U631" s="154" t="s">
        <v>18</v>
      </c>
      <c r="V631" s="118" t="s"/>
      <c r="W631" s="155" t="s">
        <v>1962</v>
      </c>
      <c r="X631" s="156" t="s">
        <v>1962</v>
      </c>
      <c r="Y631" s="153" t="s">
        <v>1962</v>
      </c>
      <c r="Z631" s="38" t="s"/>
      <c r="AA631" s="54" t="s"/>
      <c r="AB631" s="54" t="s"/>
      <c r="AC631" s="54" t="s"/>
    </row>
    <row r="632" spans="1:29" ht="15" customHeight="true">
      <c r="A632" s="138" t="s">
        <v>170</v>
      </c>
      <c r="B632" s="138" t="s"/>
      <c r="C632" s="37" t="s">
        <v>1952</v>
      </c>
      <c r="D632" s="37" t="s"/>
      <c r="E632" s="37" t="s">
        <v>42</v>
      </c>
      <c r="F632" s="37" t="s">
        <v>42</v>
      </c>
      <c r="G632" s="37" t="s">
        <v>42</v>
      </c>
      <c r="H632" s="37" t="s">
        <v>42</v>
      </c>
      <c r="I632" s="152" t="s">
        <v>1963</v>
      </c>
      <c r="J632" s="157" t="s">
        <v>1964</v>
      </c>
      <c r="K632" s="54" t="s">
        <v>61</v>
      </c>
      <c r="L632" s="37">
        <v>2</v>
      </c>
      <c r="M632" s="37" t="s"/>
      <c r="N632" s="37" t="s">
        <v>134</v>
      </c>
      <c r="O632" s="54" t="s"/>
      <c r="P632" s="54" t="s"/>
      <c r="Q632" s="54" t="s"/>
      <c r="R632" s="54" t="s"/>
      <c r="S632" s="37" t="s"/>
      <c r="T632" s="37" t="s">
        <v>177</v>
      </c>
      <c r="U632" s="154" t="s">
        <v>18</v>
      </c>
      <c r="V632" s="118" t="s"/>
      <c r="W632" s="158" t="s">
        <v>1964</v>
      </c>
      <c r="X632" s="159" t="s">
        <v>1964</v>
      </c>
      <c r="Y632" s="157" t="s">
        <v>1964</v>
      </c>
      <c r="Z632" s="38" t="s"/>
      <c r="AA632" s="54" t="s"/>
      <c r="AB632" s="54" t="s"/>
      <c r="AC632" s="54" t="s"/>
    </row>
    <row r="633" spans="1:29" ht="15" customHeight="true">
      <c r="A633" s="138" t="s">
        <v>170</v>
      </c>
      <c r="B633" s="138" t="s"/>
      <c r="C633" s="37" t="s">
        <v>1952</v>
      </c>
      <c r="D633" s="37" t="s"/>
      <c r="E633" s="37" t="s">
        <v>42</v>
      </c>
      <c r="F633" s="37" t="s">
        <v>42</v>
      </c>
      <c r="G633" s="37" t="s">
        <v>42</v>
      </c>
      <c r="H633" s="37" t="s">
        <v>42</v>
      </c>
      <c r="I633" s="160" t="s">
        <v>1965</v>
      </c>
      <c r="J633" s="157" t="s">
        <v>1966</v>
      </c>
      <c r="K633" s="37" t="s">
        <v>174</v>
      </c>
      <c r="L633" s="37">
        <v>2</v>
      </c>
      <c r="M633" s="37" t="s"/>
      <c r="N633" s="37" t="s">
        <v>134</v>
      </c>
      <c r="O633" s="54" t="s"/>
      <c r="P633" s="54" t="s"/>
      <c r="Q633" s="54" t="s"/>
      <c r="R633" s="54" t="s"/>
      <c r="S633" s="37" t="s">
        <v>176</v>
      </c>
      <c r="T633" s="37" t="s">
        <v>177</v>
      </c>
      <c r="U633" s="154" t="s">
        <v>18</v>
      </c>
      <c r="V633" s="118" t="s"/>
      <c r="W633" s="161" t="s">
        <v>1967</v>
      </c>
      <c r="X633" s="162" t="s">
        <v>1968</v>
      </c>
      <c r="Y633" s="163" t="s">
        <v>1969</v>
      </c>
      <c r="Z633" s="38" t="s"/>
      <c r="AA633" s="163" t="s">
        <v>1968</v>
      </c>
      <c r="AB633" s="54" t="s"/>
      <c r="AC633" s="54" t="s"/>
    </row>
  </sheetData>
  <dataValidations>
    <dataValidation type="list" errorStyle="stop" allowBlank="true" showDropDown="false" showInputMessage="true" showErrorMessage="true" prompt="" sqref="V2:V1048576">
      <formula1>"Y,N,"</formula1>
    </dataValidation>
    <dataValidation type="list" errorStyle="stop" allowBlank="true" showDropDown="false" showInputMessage="true" showErrorMessage="true" prompt="" sqref="U2:U1048576">
      <formula1>"Y,N,"</formula1>
    </dataValidation>
    <dataValidation type="list" errorStyle="stop" showInputMessage="true" showErrorMessage="true" prompt="" sqref="E2:E633">
      <formula1>"是否碳排放,Y,N,"</formula1>
      <formula2/>
    </dataValidation>
    <dataValidation type="list" errorStyle="stop" showInputMessage="true" showErrorMessage="true" prompt="" sqref="F2:F633">
      <formula1>"是否碳排放,Y,N,"</formula1>
      <formula2/>
    </dataValidation>
    <dataValidation type="list" errorStyle="stop" showInputMessage="true" showErrorMessage="true" prompt="" sqref="G2:G633">
      <formula1>"是否碳排放,Y,N,"</formula1>
      <formula2/>
    </dataValidation>
    <dataValidation type="list" errorStyle="stop" showInputMessage="true" showErrorMessage="true" prompt="" sqref="H2:H633">
      <formula1>"是否碳排放,Y,N,"</formula1>
      <formula2/>
    </dataValidation>
    <dataValidation type="list" errorStyle="stop" showInputMessage="true" showErrorMessage="true" prompt="" sqref="AB2:AB609">
      <formula1>"有点位,无点位,"</formula1>
      <formula2/>
    </dataValidation>
  </dataValidations>
  <hyperlinks>
    <hyperlink ref="W66" location="'二期  能源 机械  90℃ 水'!C10:C17"/>
    <hyperlink ref="W67" location="'二期  能源 机械  12℃ 水'!A9:A41"/>
    <hyperlink ref="W68" location="'二期  能源 机械  6℃ 水'!B8:B13"/>
    <hyperlink ref="W71" location="'二期  能源 机械  90℃ 水'!G10"/>
    <hyperlink ref="W72" location="'二期  能源 机械  12℃ 水'!E9:E21"/>
    <hyperlink ref="W73" location="'二期  能源 机械  6℃ 水'!F12"/>
    <hyperlink ref="W75" location="'二期  能源 机械  90℃ 水'!K10:K13"/>
    <hyperlink ref="W76" location="'二期  能源 机械  12℃ 水'!I9:I10"/>
    <hyperlink ref="W77" location="'二期  能源 机械  6℃ 水'!F8:F9"/>
    <hyperlink ref="W614" location="'二期  能源 机械  90℃ 水'!K10:K13"/>
    <hyperlink ref="W615" location="'二期  能源 机械  90℃ 水'!C10:C17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一期 FCU ">
    <tabColor/>
  </sheetPr>
  <dimension ref="G44"/>
  <sheetViews>
    <sheetView showGridLines="true" workbookViewId="0"/>
  </sheetViews>
  <sheetFormatPr baseColWidth="13" defaultRowHeight="18" customHeight="true"/>
  <sheetData>
    <row r="35" spans="5:7">
      <c r="E35">
        <v>46.9</v>
      </c>
      <c r="F35">
        <v>946.7</v>
      </c>
      <c r="G35">
        <v>46.5</v>
      </c>
    </row>
    <row r="36" spans="5:7">
      <c r="E36">
        <v>14.14</v>
      </c>
      <c r="F36">
        <v>12.45</v>
      </c>
      <c r="G36">
        <v>11.64</v>
      </c>
    </row>
    <row r="37" spans="5:7">
      <c r="E37">
        <v>13.8</v>
      </c>
      <c r="F37">
        <v>17.3</v>
      </c>
      <c r="G37">
        <v>10.4</v>
      </c>
    </row>
    <row r="38" spans="5:7">
      <c r="E38">
        <v>39.05</v>
      </c>
      <c r="F38">
        <v>39.86</v>
      </c>
      <c r="G38">
        <v>40.16</v>
      </c>
    </row>
    <row r="39" spans="5:7">
      <c r="E39">
        <v>20.01</v>
      </c>
      <c r="F39">
        <v>16.05</v>
      </c>
      <c r="G39">
        <v>15.15</v>
      </c>
    </row>
    <row r="40" spans="5:7">
      <c r="E40">
        <v>16.6</v>
      </c>
      <c r="F40">
        <v>19.77</v>
      </c>
      <c r="G40">
        <v>18.48</v>
      </c>
    </row>
    <row r="41" spans="5:7">
      <c r="E41">
        <v>2.38</v>
      </c>
      <c r="F41">
        <v>0.58</v>
      </c>
      <c r="G41">
        <v>1.03</v>
      </c>
    </row>
    <row r="42" spans="5:7">
      <c r="E42">
        <v>1.23</v>
      </c>
      <c r="F42">
        <v>1.12</v>
      </c>
      <c r="G42">
        <v>0</v>
      </c>
    </row>
    <row r="43" spans="5:7">
      <c r="E43">
        <v>8.12</v>
      </c>
      <c r="F43">
        <v>8.9</v>
      </c>
      <c r="G43">
        <v>5.4</v>
      </c>
    </row>
    <row r="44" spans="5:7">
      <c r="E44">
        <v>7.24</v>
      </c>
      <c r="F44">
        <v>1.94</v>
      </c>
      <c r="G44">
        <v>7.31</v>
      </c>
    </row>
  </sheetData>
  <drawing r:id="rId0"/>
</worksheet>
</file>

<file path=xl/worksheets/sheet5.xml><?xml version="1.0" encoding="utf-8"?>
<worksheet xmlns="http://schemas.openxmlformats.org/spreadsheetml/2006/main">
  <sheetPr codeName="二期一般空调">
    <tabColor rgb="FFFFFFFF"/>
  </sheetPr>
  <dimension ref="B138"/>
  <sheetViews>
    <sheetView showGridLines="true" workbookViewId="0"/>
  </sheetViews>
  <cols>
    <col min="1" max="1" width="4.58203" customWidth="true"/>
    <col min="2" max="2" width="49.9023" customWidth="true"/>
    <col min="3" max="4" width="58.543" customWidth="true"/>
    <col min="5" max="5" width="58.6719" customWidth="true"/>
    <col min="6" max="6" width="36.2812" customWidth="true"/>
    <col min="7" max="7" width="14.9727" customWidth="true"/>
    <col min="8" max="8" width="12.543" customWidth="true"/>
  </cols>
  <sheetData>
    <row r="3" spans="2:13">
      <c r="B3" s="570" t="s"/>
      <c r="C3" s="570" t="s"/>
      <c r="D3" s="570" t="s"/>
      <c r="E3" s="570" t="s"/>
      <c r="F3" s="570" t="s">
        <v>81</v>
      </c>
      <c r="G3" s="570" t="s">
        <v>4492</v>
      </c>
      <c r="H3" s="570" t="s">
        <v>4493</v>
      </c>
      <c r="I3" s="570" t="s">
        <v>4494</v>
      </c>
      <c r="J3" s="570" t="s">
        <v>4495</v>
      </c>
      <c r="K3" s="570" t="s">
        <v>4496</v>
      </c>
      <c r="L3" s="570" t="s">
        <v>4497</v>
      </c>
      <c r="M3" s="570" t="s">
        <v>4498</v>
      </c>
    </row>
    <row r="4" spans="2:13">
      <c r="B4" s="570" t="s">
        <v>4499</v>
      </c>
      <c r="C4" s="570" t="s"/>
      <c r="D4" s="570" t="s"/>
      <c r="E4" s="570" t="s"/>
      <c r="F4" s="570">
        <v>14000</v>
      </c>
      <c r="G4" s="570" t="s"/>
      <c r="H4" s="570" t="s"/>
      <c r="I4" s="570">
        <v>11</v>
      </c>
      <c r="J4" s="571" t="s">
        <v>4500</v>
      </c>
      <c r="K4" s="570" t="s">
        <v>4501</v>
      </c>
      <c r="L4" s="570" t="s">
        <v>4502</v>
      </c>
      <c r="M4" s="570" t="s"/>
    </row>
    <row r="5" spans="2:13">
      <c r="B5" s="570" t="s">
        <v>4503</v>
      </c>
      <c r="C5" s="570" t="s"/>
      <c r="D5" s="570" t="s"/>
      <c r="E5" s="570" t="s"/>
      <c r="F5" s="570">
        <v>14000</v>
      </c>
      <c r="G5" s="570" t="s"/>
      <c r="H5" s="570" t="s"/>
      <c r="I5" s="570">
        <v>11</v>
      </c>
      <c r="J5" s="571" t="s">
        <v>4500</v>
      </c>
      <c r="K5" s="570" t="s">
        <v>4501</v>
      </c>
      <c r="L5" s="570" t="s">
        <v>4502</v>
      </c>
      <c r="M5" s="570" t="s"/>
    </row>
    <row r="6" spans="2:13">
      <c r="B6" s="570" t="s">
        <v>4504</v>
      </c>
      <c r="C6" s="570" t="s"/>
      <c r="D6" s="570" t="s"/>
      <c r="E6" s="570" t="s"/>
      <c r="F6" s="570">
        <v>14000</v>
      </c>
      <c r="G6" s="570" t="s"/>
      <c r="H6" s="570" t="s"/>
      <c r="I6" s="570">
        <v>11</v>
      </c>
      <c r="J6" s="571" t="s">
        <v>4500</v>
      </c>
      <c r="K6" s="570" t="s">
        <v>4501</v>
      </c>
      <c r="L6" s="570" t="s">
        <v>4502</v>
      </c>
      <c r="M6" s="570" t="s"/>
    </row>
    <row r="7" spans="2:13">
      <c r="B7" s="570" t="s">
        <v>4505</v>
      </c>
      <c r="C7" s="570" t="s"/>
      <c r="D7" s="570" t="s"/>
      <c r="E7" s="570" t="s"/>
      <c r="F7" s="570">
        <v>20400</v>
      </c>
      <c r="G7" s="570" t="s"/>
      <c r="H7" s="570" t="s"/>
      <c r="I7" s="570">
        <v>15</v>
      </c>
      <c r="J7" s="571" t="s">
        <v>4500</v>
      </c>
      <c r="K7" s="570" t="s">
        <v>4501</v>
      </c>
      <c r="L7" s="570" t="s">
        <v>4502</v>
      </c>
      <c r="M7" s="570" t="s"/>
    </row>
    <row r="8" spans="2:13">
      <c r="B8" s="570" t="s">
        <v>4506</v>
      </c>
      <c r="C8" s="570" t="s"/>
      <c r="D8" s="570" t="s"/>
      <c r="E8" s="570" t="s"/>
      <c r="F8" s="570">
        <v>20400</v>
      </c>
      <c r="G8" s="570" t="s"/>
      <c r="H8" s="570" t="s"/>
      <c r="I8" s="570">
        <v>15</v>
      </c>
      <c r="J8" s="571" t="s">
        <v>4500</v>
      </c>
      <c r="K8" s="570" t="s">
        <v>4501</v>
      </c>
      <c r="L8" s="570" t="s">
        <v>4502</v>
      </c>
      <c r="M8" s="570" t="s"/>
    </row>
    <row r="9" spans="2:13">
      <c r="B9" s="570" t="s">
        <v>4507</v>
      </c>
      <c r="C9" s="570" t="s"/>
      <c r="D9" s="570" t="s"/>
      <c r="E9" s="570" t="s"/>
      <c r="F9" s="570">
        <v>20400</v>
      </c>
      <c r="G9" s="570" t="s"/>
      <c r="H9" s="570" t="s"/>
      <c r="I9" s="570">
        <v>15</v>
      </c>
      <c r="J9" s="571" t="s">
        <v>4500</v>
      </c>
      <c r="K9" s="570" t="s">
        <v>4501</v>
      </c>
      <c r="L9" s="570" t="s">
        <v>4502</v>
      </c>
      <c r="M9" s="570" t="s"/>
    </row>
    <row r="10" spans="2:15">
      <c r="B10" s="571" t="s">
        <v>4508</v>
      </c>
      <c r="C10" s="572" t="s">
        <v>4509</v>
      </c>
      <c r="D10" s="573" t="s">
        <v>4510</v>
      </c>
      <c r="E10" s="570" t="s">
        <v>4511</v>
      </c>
      <c r="F10" s="570">
        <v>16000</v>
      </c>
      <c r="G10" s="570" t="s"/>
      <c r="H10" s="570" t="s"/>
      <c r="I10" s="570">
        <v>7.5</v>
      </c>
      <c r="J10" s="570" t="s">
        <v>18</v>
      </c>
      <c r="O10">
        <f>=16000*0.4</f>
        <v>6400</v>
      </c>
    </row>
    <row r="11" spans="2:10">
      <c r="B11" s="571" t="s">
        <v>4512</v>
      </c>
      <c r="C11" s="574" t="s">
        <v>4513</v>
      </c>
      <c r="D11" s="575" t="s">
        <v>4514</v>
      </c>
      <c r="E11" s="570" t="s">
        <v>4515</v>
      </c>
      <c r="F11" s="570">
        <v>16000</v>
      </c>
      <c r="G11" s="570" t="s"/>
      <c r="H11" s="570" t="s"/>
      <c r="I11" s="570">
        <v>7.5</v>
      </c>
      <c r="J11" s="570" t="s">
        <v>18</v>
      </c>
    </row>
    <row r="12" spans="2:10">
      <c r="B12" s="571" t="s">
        <v>4516</v>
      </c>
      <c r="C12" s="572" t="s">
        <v>4517</v>
      </c>
      <c r="D12" s="573" t="s">
        <v>4518</v>
      </c>
      <c r="E12" s="570" t="s">
        <v>4519</v>
      </c>
      <c r="F12" s="570">
        <v>16000</v>
      </c>
      <c r="G12" s="570" t="s"/>
      <c r="H12" s="570" t="s"/>
      <c r="I12" s="570">
        <v>7.5</v>
      </c>
      <c r="J12" s="570" t="s">
        <v>18</v>
      </c>
    </row>
    <row r="13" spans="2:15">
      <c r="B13" s="571" t="s">
        <v>4520</v>
      </c>
      <c r="C13" s="574" t="s">
        <v>4521</v>
      </c>
      <c r="D13" s="575" t="s">
        <v>4522</v>
      </c>
      <c r="E13" s="570" t="s">
        <v>4523</v>
      </c>
      <c r="F13" s="570">
        <v>25000</v>
      </c>
      <c r="G13" s="570" t="s"/>
      <c r="H13" s="570" t="s"/>
      <c r="I13" s="570">
        <v>11</v>
      </c>
      <c r="J13" s="570" t="s">
        <v>18</v>
      </c>
      <c r="O13">
        <f>=25000*0.4</f>
        <v>10000</v>
      </c>
    </row>
    <row r="14" spans="2:10">
      <c r="B14" s="571" t="s">
        <v>4524</v>
      </c>
      <c r="C14" s="572" t="s">
        <v>4525</v>
      </c>
      <c r="D14" s="573" t="s">
        <v>4526</v>
      </c>
      <c r="E14" s="570" t="s">
        <v>4527</v>
      </c>
      <c r="F14" s="570">
        <v>25000</v>
      </c>
      <c r="G14" s="570" t="s"/>
      <c r="H14" s="570" t="s"/>
      <c r="I14" s="570">
        <v>11</v>
      </c>
      <c r="J14" s="570" t="s">
        <v>18</v>
      </c>
    </row>
    <row r="15" spans="2:10">
      <c r="B15" s="571" t="s">
        <v>4528</v>
      </c>
      <c r="C15" s="574" t="s">
        <v>4529</v>
      </c>
      <c r="D15" s="575" t="s">
        <v>4530</v>
      </c>
      <c r="E15" s="570" t="s">
        <v>4531</v>
      </c>
      <c r="F15" s="570">
        <v>25000</v>
      </c>
      <c r="G15" s="570" t="s"/>
      <c r="H15" s="570" t="s"/>
      <c r="I15" s="570">
        <v>11</v>
      </c>
      <c r="J15" s="570" t="s">
        <v>18</v>
      </c>
    </row>
    <row r="16" spans="2:10">
      <c r="B16" s="571" t="s">
        <v>4532</v>
      </c>
      <c r="C16" s="576" t="s">
        <v>4533</v>
      </c>
      <c r="D16" s="573" t="s">
        <v>4534</v>
      </c>
      <c r="E16" s="570" t="s"/>
      <c r="F16" s="570">
        <v>25000</v>
      </c>
      <c r="G16" s="570" t="s"/>
      <c r="H16" s="570" t="s"/>
      <c r="I16" s="570">
        <v>11</v>
      </c>
      <c r="J16" s="570" t="s">
        <v>18</v>
      </c>
    </row>
    <row r="17" spans="2:10">
      <c r="B17" s="571" t="s">
        <v>4535</v>
      </c>
      <c r="C17" s="574" t="s">
        <v>4536</v>
      </c>
      <c r="D17" s="575" t="s">
        <v>4537</v>
      </c>
      <c r="E17" s="570" t="s"/>
      <c r="F17" s="570">
        <v>25000</v>
      </c>
      <c r="G17" s="570" t="s"/>
      <c r="H17" s="570" t="s"/>
      <c r="I17" s="570">
        <v>11</v>
      </c>
      <c r="J17" s="570" t="s">
        <v>18</v>
      </c>
    </row>
    <row r="18" spans="2:10">
      <c r="B18" s="571" t="s">
        <v>4538</v>
      </c>
      <c r="C18" s="572" t="s">
        <v>4539</v>
      </c>
      <c r="D18" s="573" t="s">
        <v>4540</v>
      </c>
      <c r="E18" s="570" t="s"/>
      <c r="F18" s="570">
        <v>25000</v>
      </c>
      <c r="G18" s="570" t="s"/>
      <c r="H18" s="570" t="s"/>
      <c r="I18" s="570">
        <v>11</v>
      </c>
      <c r="J18" s="570" t="s">
        <v>18</v>
      </c>
    </row>
    <row r="19" spans="2:10">
      <c r="B19" s="571" t="s">
        <v>4541</v>
      </c>
      <c r="C19" s="574" t="s">
        <v>4542</v>
      </c>
      <c r="D19" s="575" t="s">
        <v>4543</v>
      </c>
      <c r="E19" s="570" t="s"/>
      <c r="F19" s="570">
        <v>6500</v>
      </c>
      <c r="G19" s="570" t="s"/>
      <c r="H19" s="570" t="s"/>
      <c r="I19" s="570">
        <v>2.2</v>
      </c>
      <c r="J19" s="570" t="s">
        <v>18</v>
      </c>
    </row>
    <row r="20" spans="2:16">
      <c r="B20" s="570" t="s">
        <v>4544</v>
      </c>
      <c r="C20" s="574" t="s">
        <v>4545</v>
      </c>
      <c r="D20" s="575" t="s">
        <v>4546</v>
      </c>
      <c r="E20" s="570" t="s">
        <v>4547</v>
      </c>
      <c r="F20" s="570">
        <v>17500</v>
      </c>
      <c r="G20" s="570" t="s"/>
      <c r="H20" s="570" t="s"/>
      <c r="I20" s="570">
        <v>11</v>
      </c>
      <c r="J20" s="570" t="s">
        <v>18</v>
      </c>
      <c r="O20">
        <f>=26000*0.4</f>
        <v>10400</v>
      </c>
      <c r="P20">
        <f>=F20-O20</f>
        <v>7100</v>
      </c>
    </row>
    <row r="21" spans="2:16">
      <c r="B21" s="570" t="s">
        <v>4548</v>
      </c>
      <c r="C21" s="572" t="s">
        <v>4549</v>
      </c>
      <c r="D21" s="573" t="s">
        <v>4550</v>
      </c>
      <c r="E21" s="570" t="s">
        <v>4551</v>
      </c>
      <c r="F21" s="570">
        <v>17500</v>
      </c>
      <c r="G21" s="570" t="s"/>
      <c r="H21" s="570" t="s"/>
      <c r="I21" s="570">
        <v>11</v>
      </c>
      <c r="J21" s="570" t="s">
        <v>18</v>
      </c>
      <c r="O21">
        <f>=26000*0.4</f>
        <v>10400</v>
      </c>
      <c r="P21">
        <f>=F21-O21</f>
        <v>7100</v>
      </c>
    </row>
    <row r="22" spans="2:16">
      <c r="B22" s="571" t="s">
        <v>4552</v>
      </c>
      <c r="C22" s="572" t="s">
        <v>4553</v>
      </c>
      <c r="D22" s="573" t="s">
        <v>4554</v>
      </c>
      <c r="E22" s="570" t="s">
        <v>4555</v>
      </c>
      <c r="F22" s="570">
        <v>26000</v>
      </c>
      <c r="G22" s="570" t="s"/>
      <c r="H22" s="570" t="s"/>
      <c r="I22" s="570">
        <v>11</v>
      </c>
      <c r="J22" s="570" t="s">
        <v>18</v>
      </c>
      <c r="O22">
        <f>=26000*0.4</f>
        <v>10400</v>
      </c>
      <c r="P22">
        <f>=F22-O22</f>
        <v>15600</v>
      </c>
    </row>
    <row r="23" spans="2:10">
      <c r="B23" s="571" t="s">
        <v>4556</v>
      </c>
      <c r="C23" s="574" t="s">
        <v>4557</v>
      </c>
      <c r="D23" s="575" t="s">
        <v>4558</v>
      </c>
      <c r="E23" s="570" t="s">
        <v>4559</v>
      </c>
      <c r="F23" s="570">
        <v>26000</v>
      </c>
      <c r="G23" s="570" t="s"/>
      <c r="H23" s="570" t="s"/>
      <c r="I23" s="570">
        <v>11</v>
      </c>
      <c r="J23" s="570" t="s">
        <v>18</v>
      </c>
    </row>
    <row r="24" spans="2:10">
      <c r="B24" s="571" t="s">
        <v>4560</v>
      </c>
      <c r="C24" s="572" t="s">
        <v>4561</v>
      </c>
      <c r="D24" s="573" t="s">
        <v>4562</v>
      </c>
      <c r="E24" s="570" t="s">
        <v>4563</v>
      </c>
      <c r="F24" s="570">
        <v>26000</v>
      </c>
      <c r="G24" s="570" t="s"/>
      <c r="H24" s="570" t="s"/>
      <c r="I24" s="570">
        <v>11</v>
      </c>
      <c r="J24" s="570" t="s">
        <v>18</v>
      </c>
    </row>
    <row r="25" spans="2:10">
      <c r="B25" s="570" t="s">
        <v>4564</v>
      </c>
      <c r="C25" s="577" t="s">
        <v>4565</v>
      </c>
      <c r="D25" s="575" t="s">
        <v>4566</v>
      </c>
      <c r="E25" s="570" t="s"/>
      <c r="F25" s="570">
        <v>6500</v>
      </c>
      <c r="G25" s="570" t="s"/>
      <c r="H25" s="570" t="s"/>
      <c r="I25" s="570">
        <v>3</v>
      </c>
      <c r="J25" s="570" t="s">
        <v>18</v>
      </c>
    </row>
    <row r="26" spans="2:10">
      <c r="B26" s="570" t="s">
        <v>4567</v>
      </c>
      <c r="C26" s="572" t="s">
        <v>4568</v>
      </c>
      <c r="D26" s="573" t="s">
        <v>4569</v>
      </c>
      <c r="E26" s="570" t="s"/>
      <c r="F26" s="570">
        <v>6500</v>
      </c>
      <c r="G26" s="570" t="s"/>
      <c r="H26" s="570" t="s"/>
      <c r="I26" s="570">
        <v>3</v>
      </c>
      <c r="J26" s="570" t="s">
        <v>18</v>
      </c>
    </row>
    <row r="27" spans="2:10">
      <c r="B27" s="570" t="s">
        <v>4570</v>
      </c>
      <c r="C27" s="574" t="s">
        <v>4571</v>
      </c>
      <c r="D27" s="575" t="s">
        <v>4572</v>
      </c>
      <c r="E27" s="570" t="s"/>
      <c r="F27" s="570">
        <v>6500</v>
      </c>
      <c r="G27" s="570" t="s"/>
      <c r="H27" s="570" t="s"/>
      <c r="I27" s="570">
        <v>3</v>
      </c>
      <c r="J27" s="570" t="s">
        <v>18</v>
      </c>
    </row>
    <row r="28" spans="2:10">
      <c r="B28" s="570" t="s">
        <v>4573</v>
      </c>
      <c r="C28" s="572" t="s">
        <v>4574</v>
      </c>
      <c r="D28" s="573" t="s">
        <v>4575</v>
      </c>
      <c r="E28" s="570" t="s"/>
      <c r="F28" s="570">
        <v>6500</v>
      </c>
      <c r="G28" s="570" t="s"/>
      <c r="H28" s="570" t="s"/>
      <c r="I28" s="570">
        <v>3</v>
      </c>
      <c r="J28" s="570" t="s">
        <v>18</v>
      </c>
    </row>
    <row r="29" spans="2:10">
      <c r="B29" s="570" t="s">
        <v>4576</v>
      </c>
      <c r="C29" s="574" t="s">
        <v>4577</v>
      </c>
      <c r="D29" s="575" t="s">
        <v>4578</v>
      </c>
      <c r="E29" s="570" t="s"/>
      <c r="F29" s="570">
        <v>6500</v>
      </c>
      <c r="G29" s="570" t="s"/>
      <c r="H29" s="570" t="s"/>
      <c r="I29" s="570">
        <v>3</v>
      </c>
      <c r="J29" s="570" t="s">
        <v>18</v>
      </c>
    </row>
    <row r="30" spans="2:10">
      <c r="B30" s="570" t="s">
        <v>4579</v>
      </c>
      <c r="C30" s="572" t="s">
        <v>4580</v>
      </c>
      <c r="D30" s="573" t="s">
        <v>4581</v>
      </c>
      <c r="E30" s="570" t="s"/>
      <c r="F30" s="570">
        <v>6500</v>
      </c>
      <c r="G30" s="570" t="s"/>
      <c r="H30" s="570" t="s"/>
      <c r="I30" s="570">
        <v>3</v>
      </c>
      <c r="J30" s="570" t="s">
        <v>18</v>
      </c>
    </row>
    <row r="31" spans="2:10">
      <c r="B31" s="570" t="s">
        <v>4582</v>
      </c>
      <c r="C31" s="574" t="s">
        <v>4583</v>
      </c>
      <c r="D31" s="575" t="s">
        <v>4584</v>
      </c>
      <c r="E31" s="570" t="s"/>
      <c r="F31" s="570">
        <v>6500</v>
      </c>
      <c r="G31" s="570" t="s"/>
      <c r="H31" s="570" t="s"/>
      <c r="I31" s="570">
        <v>3</v>
      </c>
      <c r="J31" s="570" t="s">
        <v>18</v>
      </c>
    </row>
    <row r="32" spans="2:10">
      <c r="B32" s="570" t="s">
        <v>4585</v>
      </c>
      <c r="C32" s="572" t="s">
        <v>4586</v>
      </c>
      <c r="D32" s="573" t="s">
        <v>4587</v>
      </c>
      <c r="E32" s="570" t="s"/>
      <c r="F32" s="570">
        <v>6500</v>
      </c>
      <c r="G32" s="570" t="s"/>
      <c r="H32" s="570" t="s"/>
      <c r="I32" s="570">
        <v>3</v>
      </c>
      <c r="J32" s="570" t="s">
        <v>18</v>
      </c>
    </row>
    <row r="33" spans="2:11">
      <c r="B33" s="570" t="s">
        <v>4588</v>
      </c>
      <c r="C33" s="574" t="s">
        <v>4589</v>
      </c>
      <c r="D33" s="575" t="s">
        <v>4590</v>
      </c>
      <c r="E33" s="570" t="s"/>
      <c r="F33" s="570">
        <v>6500</v>
      </c>
      <c r="G33" s="570" t="s"/>
      <c r="H33" s="570" t="s"/>
      <c r="I33" s="570">
        <v>3</v>
      </c>
      <c r="J33" s="570" t="s">
        <v>4501</v>
      </c>
      <c r="K33" s="570" t="s">
        <v>4500</v>
      </c>
    </row>
    <row r="34" spans="2:10">
      <c r="B34" s="570" t="s">
        <v>4591</v>
      </c>
      <c r="C34" s="572" t="s">
        <v>4592</v>
      </c>
      <c r="D34" s="573" t="s">
        <v>4593</v>
      </c>
      <c r="E34" s="570" t="s"/>
      <c r="F34" s="570">
        <v>6500</v>
      </c>
      <c r="G34" s="570" t="s"/>
      <c r="H34" s="570" t="s"/>
      <c r="I34" s="570">
        <v>3</v>
      </c>
      <c r="J34" s="570" t="s">
        <v>18</v>
      </c>
    </row>
    <row r="35" spans="2:10">
      <c r="B35" s="570" t="s">
        <v>4594</v>
      </c>
      <c r="C35" s="574" t="s">
        <v>4595</v>
      </c>
      <c r="D35" s="575" t="s">
        <v>4596</v>
      </c>
      <c r="E35" s="570" t="s"/>
      <c r="F35" s="570">
        <v>6500</v>
      </c>
      <c r="G35" s="570" t="s"/>
      <c r="H35" s="570" t="s"/>
      <c r="I35" s="570">
        <v>3</v>
      </c>
      <c r="J35" s="570" t="s">
        <v>18</v>
      </c>
    </row>
    <row r="36" spans="2:11">
      <c r="B36" s="570" t="s">
        <v>4597</v>
      </c>
      <c r="C36" s="572" t="s">
        <v>4598</v>
      </c>
      <c r="D36" s="573" t="s">
        <v>4599</v>
      </c>
      <c r="E36" s="570" t="s"/>
      <c r="F36" s="570">
        <v>6500</v>
      </c>
      <c r="G36" s="570" t="s"/>
      <c r="H36" s="570" t="s"/>
      <c r="I36" s="570">
        <v>3</v>
      </c>
      <c r="J36" s="570" t="s">
        <v>4501</v>
      </c>
      <c r="K36" s="570" t="s">
        <v>4500</v>
      </c>
    </row>
    <row r="37" spans="2:10">
      <c r="B37" s="570" t="s">
        <v>4600</v>
      </c>
      <c r="C37" s="572" t="s">
        <v>4601</v>
      </c>
      <c r="D37" s="442" t="s">
        <v>4602</v>
      </c>
      <c r="E37" s="570" t="s"/>
      <c r="F37" s="570">
        <v>6000</v>
      </c>
      <c r="G37" s="570" t="s"/>
      <c r="H37" s="570" t="s"/>
      <c r="I37" s="570">
        <v>3</v>
      </c>
      <c r="J37" s="570" t="s">
        <v>18</v>
      </c>
    </row>
    <row r="38" spans="2:10">
      <c r="B38" s="570" t="s">
        <v>4603</v>
      </c>
      <c r="C38" s="572" t="s">
        <v>4604</v>
      </c>
      <c r="D38" s="442" t="s">
        <v>4605</v>
      </c>
      <c r="E38" s="570" t="s"/>
      <c r="F38" s="570">
        <v>6000</v>
      </c>
      <c r="G38" s="570" t="s"/>
      <c r="H38" s="570" t="s"/>
      <c r="I38" s="570">
        <v>3</v>
      </c>
      <c r="J38" s="570" t="s">
        <v>18</v>
      </c>
    </row>
    <row r="39" spans="2:10">
      <c r="B39" s="570" t="s">
        <v>4606</v>
      </c>
      <c r="C39" s="572" t="s">
        <v>4607</v>
      </c>
      <c r="D39" s="442" t="s">
        <v>4608</v>
      </c>
      <c r="E39" s="570" t="s"/>
      <c r="F39" s="570">
        <v>6000</v>
      </c>
      <c r="G39" s="570" t="s"/>
      <c r="H39" s="570" t="s"/>
      <c r="I39" s="570">
        <v>3</v>
      </c>
      <c r="J39" s="570" t="s">
        <v>18</v>
      </c>
    </row>
    <row r="40" spans="2:10">
      <c r="B40" s="570" t="s">
        <v>4609</v>
      </c>
      <c r="C40" s="572" t="s">
        <v>4610</v>
      </c>
      <c r="D40" s="442" t="s">
        <v>4611</v>
      </c>
      <c r="E40" s="570" t="s"/>
      <c r="F40" s="570">
        <v>15000</v>
      </c>
      <c r="G40" s="570" t="s"/>
      <c r="H40" s="570" t="s"/>
      <c r="I40" s="570">
        <v>7.5</v>
      </c>
      <c r="J40" s="570" t="s">
        <v>18</v>
      </c>
    </row>
    <row r="41" spans="2:10">
      <c r="B41" s="570" t="s">
        <v>4612</v>
      </c>
      <c r="C41" s="572" t="s">
        <v>4613</v>
      </c>
      <c r="D41" s="442" t="s">
        <v>4614</v>
      </c>
      <c r="E41" s="570" t="s"/>
      <c r="F41" s="570">
        <v>15000</v>
      </c>
      <c r="G41" s="570" t="s"/>
      <c r="H41" s="570" t="s"/>
      <c r="I41" s="570">
        <v>7.5</v>
      </c>
      <c r="J41" s="570" t="s">
        <v>18</v>
      </c>
    </row>
    <row r="42" spans="2:10">
      <c r="B42" s="570" t="s">
        <v>4615</v>
      </c>
      <c r="C42" s="572" t="s">
        <v>4616</v>
      </c>
      <c r="D42" s="442" t="s">
        <v>4617</v>
      </c>
      <c r="E42" s="570" t="s"/>
      <c r="F42" s="570">
        <v>15000</v>
      </c>
      <c r="G42" s="570" t="s"/>
      <c r="H42" s="570" t="s"/>
      <c r="I42" s="570">
        <v>7.5</v>
      </c>
      <c r="J42" s="570" t="s">
        <v>18</v>
      </c>
    </row>
    <row r="43" spans="2:10">
      <c r="B43" s="570" t="s">
        <v>4618</v>
      </c>
      <c r="C43" s="572" t="s">
        <v>4619</v>
      </c>
      <c r="D43" s="442" t="s">
        <v>4620</v>
      </c>
      <c r="E43" s="570" t="s"/>
      <c r="F43" s="570">
        <v>15000</v>
      </c>
      <c r="G43" s="570" t="s"/>
      <c r="H43" s="570" t="s"/>
      <c r="I43" s="570">
        <v>7.5</v>
      </c>
      <c r="J43" s="570" t="s">
        <v>18</v>
      </c>
    </row>
    <row r="44" spans="2:10">
      <c r="B44" s="570" t="s">
        <v>4621</v>
      </c>
      <c r="C44" s="572" t="s">
        <v>4622</v>
      </c>
      <c r="D44" s="442" t="s">
        <v>4623</v>
      </c>
      <c r="E44" s="570" t="s"/>
      <c r="F44" s="570">
        <v>15000</v>
      </c>
      <c r="G44" s="570" t="s"/>
      <c r="H44" s="570" t="s"/>
      <c r="I44" s="570">
        <v>7.5</v>
      </c>
      <c r="J44" s="570" t="s">
        <v>18</v>
      </c>
    </row>
    <row r="45" spans="2:10">
      <c r="B45" s="570" t="s">
        <v>4624</v>
      </c>
      <c r="C45" s="572" t="s">
        <v>4625</v>
      </c>
      <c r="D45" s="442" t="s">
        <v>4626</v>
      </c>
      <c r="E45" s="570" t="s"/>
      <c r="F45" s="570">
        <v>15000</v>
      </c>
      <c r="G45" s="570" t="s"/>
      <c r="H45" s="570" t="s"/>
      <c r="I45" s="570">
        <v>7.5</v>
      </c>
      <c r="J45" s="570" t="s">
        <v>18</v>
      </c>
    </row>
    <row r="46" spans="2:10">
      <c r="B46" s="570" t="s">
        <v>4627</v>
      </c>
      <c r="C46" s="572" t="s">
        <v>4628</v>
      </c>
      <c r="D46" s="442" t="s">
        <v>4629</v>
      </c>
      <c r="E46" s="570" t="s"/>
      <c r="F46" s="570">
        <v>6000</v>
      </c>
      <c r="G46" s="570" t="s"/>
      <c r="H46" s="570" t="s"/>
      <c r="I46" s="570">
        <v>3</v>
      </c>
      <c r="J46" s="570" t="s">
        <v>18</v>
      </c>
    </row>
    <row r="47" spans="2:10">
      <c r="B47" s="570" t="s">
        <v>4630</v>
      </c>
      <c r="C47" s="572" t="s">
        <v>4631</v>
      </c>
      <c r="D47" s="573" t="s">
        <v>4632</v>
      </c>
      <c r="E47" s="570" t="s"/>
      <c r="F47" s="570">
        <v>6000</v>
      </c>
      <c r="G47" s="570" t="s"/>
      <c r="H47" s="570" t="s"/>
      <c r="I47" s="570">
        <v>3</v>
      </c>
      <c r="J47" s="570" t="s">
        <v>18</v>
      </c>
    </row>
    <row r="48" spans="2:6">
      <c r="B48" s="570" t="s">
        <v>4633</v>
      </c>
      <c r="C48" s="442" t="s"/>
      <c r="D48" s="442" t="s">
        <v>4634</v>
      </c>
      <c r="E48" s="570" t="s"/>
      <c r="F48" s="570">
        <v>13000</v>
      </c>
    </row>
    <row r="49" spans="2:6">
      <c r="B49" s="570" t="s">
        <v>4635</v>
      </c>
      <c r="C49" s="442" t="s"/>
      <c r="D49" s="442" t="s">
        <v>4636</v>
      </c>
      <c r="E49" s="570" t="s"/>
      <c r="F49" s="570">
        <v>13000</v>
      </c>
    </row>
    <row r="50" spans="2:6">
      <c r="B50" s="570" t="s">
        <v>4637</v>
      </c>
      <c r="C50" s="442" t="s"/>
      <c r="D50" s="442" t="s">
        <v>4638</v>
      </c>
      <c r="E50" s="570" t="s"/>
      <c r="F50" s="570">
        <v>17000</v>
      </c>
    </row>
    <row r="51" spans="2:6">
      <c r="B51" s="570" t="s">
        <v>4639</v>
      </c>
      <c r="C51" s="442" t="s"/>
      <c r="D51" s="442" t="s">
        <v>4640</v>
      </c>
      <c r="E51" s="570" t="s"/>
      <c r="F51" s="570">
        <v>17000</v>
      </c>
    </row>
    <row r="53" spans="1:29"/>
    <row r="57" spans="2:7">
      <c r="B57" s="442" t="s">
        <v>4641</v>
      </c>
      <c r="C57" s="570" t="s"/>
      <c r="D57" s="570" t="s"/>
      <c r="E57" s="570" t="s"/>
      <c r="F57" s="570">
        <v>14000</v>
      </c>
      <c r="G57" s="442" t="s">
        <v>4642</v>
      </c>
    </row>
    <row r="58" spans="2:7">
      <c r="B58" s="442" t="s">
        <v>4643</v>
      </c>
      <c r="C58" s="570" t="s"/>
      <c r="D58" s="570" t="s"/>
      <c r="E58" s="570" t="s"/>
      <c r="F58" s="570">
        <v>14000</v>
      </c>
      <c r="G58" s="442" t="s">
        <v>4644</v>
      </c>
    </row>
    <row r="59" spans="2:7">
      <c r="B59" s="442" t="s">
        <v>4645</v>
      </c>
      <c r="C59" s="570" t="s"/>
      <c r="D59" s="570" t="s"/>
      <c r="E59" s="570" t="s"/>
      <c r="F59" s="570">
        <v>14000</v>
      </c>
      <c r="G59" s="442" t="s">
        <v>4646</v>
      </c>
    </row>
    <row r="60" spans="2:7">
      <c r="B60" s="442" t="s">
        <v>4647</v>
      </c>
      <c r="C60" s="570" t="s"/>
      <c r="D60" s="570" t="s"/>
      <c r="E60" s="570" t="s"/>
      <c r="F60" s="570">
        <v>20400</v>
      </c>
      <c r="G60" s="442" t="s">
        <v>4648</v>
      </c>
    </row>
    <row r="61" spans="2:7">
      <c r="B61" s="442" t="s">
        <v>4649</v>
      </c>
      <c r="C61" s="570" t="s"/>
      <c r="D61" s="570" t="s"/>
      <c r="E61" s="570" t="s"/>
      <c r="F61" s="570">
        <v>20400</v>
      </c>
      <c r="G61" s="442" t="s">
        <v>4650</v>
      </c>
    </row>
    <row r="62" spans="2:7">
      <c r="B62" s="442" t="s">
        <v>4651</v>
      </c>
      <c r="C62" s="570" t="s"/>
      <c r="D62" s="570" t="s"/>
      <c r="E62" s="570" t="s"/>
      <c r="F62" s="570">
        <v>20400</v>
      </c>
      <c r="G62" s="442" t="s">
        <v>4652</v>
      </c>
    </row>
    <row r="65" spans="2:2">
      <c r="B65" s="442" t="s">
        <v>373</v>
      </c>
    </row>
    <row r="66" spans="2:7">
      <c r="B66" s="442" t="s">
        <v>4653</v>
      </c>
      <c r="G66" s="442" t="s">
        <v>4654</v>
      </c>
    </row>
    <row r="67" spans="2:7">
      <c r="B67" s="442" t="s">
        <v>4655</v>
      </c>
      <c r="G67" s="442" t="s">
        <v>4656</v>
      </c>
    </row>
    <row r="68" spans="2:7">
      <c r="B68" s="442" t="s">
        <v>4657</v>
      </c>
      <c r="G68" s="442" t="s">
        <v>4658</v>
      </c>
    </row>
    <row r="69" spans="2:7">
      <c r="B69" s="442" t="s">
        <v>4659</v>
      </c>
      <c r="G69" s="442" t="s">
        <v>4660</v>
      </c>
    </row>
    <row r="70" spans="2:7">
      <c r="B70" s="442" t="s">
        <v>4661</v>
      </c>
      <c r="G70" s="442" t="s">
        <v>4662</v>
      </c>
    </row>
    <row r="71" spans="2:7">
      <c r="B71" s="442" t="s">
        <v>4663</v>
      </c>
      <c r="G71" s="442" t="s">
        <v>4664</v>
      </c>
    </row>
    <row r="72" spans="2:7">
      <c r="B72" s="442" t="s">
        <v>4665</v>
      </c>
      <c r="G72" s="442" t="s">
        <v>4642</v>
      </c>
    </row>
    <row r="73" spans="2:7">
      <c r="B73" s="442" t="s">
        <v>4666</v>
      </c>
      <c r="G73" s="442" t="s">
        <v>4644</v>
      </c>
    </row>
    <row r="74" spans="2:7">
      <c r="B74" s="442" t="s">
        <v>4667</v>
      </c>
      <c r="G74" s="442" t="s">
        <v>4646</v>
      </c>
    </row>
    <row r="75" spans="2:7">
      <c r="B75" s="442" t="s">
        <v>4668</v>
      </c>
      <c r="G75" s="442" t="s">
        <v>4648</v>
      </c>
    </row>
    <row r="76" spans="7:7">
      <c r="G76" s="442" t="s">
        <v>4650</v>
      </c>
    </row>
    <row r="77" spans="7:7">
      <c r="G77" s="442" t="s">
        <v>4652</v>
      </c>
    </row>
    <row r="78" spans="2:7">
      <c r="B78" s="442" t="s">
        <v>4602</v>
      </c>
      <c r="C78" s="578" t="s"/>
      <c r="D78" s="575" t="s">
        <v>4602</v>
      </c>
      <c r="G78" s="442" t="s">
        <v>4669</v>
      </c>
    </row>
    <row r="79" spans="2:7">
      <c r="B79" s="442" t="s">
        <v>4605</v>
      </c>
      <c r="C79" s="442" t="s"/>
      <c r="D79" s="573" t="s">
        <v>4605</v>
      </c>
      <c r="G79" s="442" t="s">
        <v>4670</v>
      </c>
    </row>
    <row r="80" spans="2:7">
      <c r="B80" s="442" t="s">
        <v>4608</v>
      </c>
      <c r="C80" s="578" t="s"/>
      <c r="D80" s="575" t="s">
        <v>4608</v>
      </c>
      <c r="G80" s="442" t="s">
        <v>4671</v>
      </c>
    </row>
    <row r="81" spans="2:7">
      <c r="B81" s="442" t="s">
        <v>4611</v>
      </c>
      <c r="C81" s="442" t="s"/>
      <c r="D81" s="573" t="s">
        <v>4611</v>
      </c>
      <c r="G81" s="442" t="s">
        <v>4672</v>
      </c>
    </row>
    <row r="82" spans="2:7">
      <c r="B82" s="442" t="s">
        <v>4614</v>
      </c>
      <c r="C82" s="578" t="s"/>
      <c r="D82" s="575" t="s">
        <v>4614</v>
      </c>
      <c r="G82" s="442" t="s">
        <v>4673</v>
      </c>
    </row>
    <row r="83" spans="2:4">
      <c r="B83" s="442" t="s">
        <v>4617</v>
      </c>
      <c r="C83" s="442" t="s"/>
      <c r="D83" s="573" t="s">
        <v>4617</v>
      </c>
    </row>
    <row r="84" spans="2:4">
      <c r="B84" s="442" t="s">
        <v>4620</v>
      </c>
      <c r="C84" s="578" t="s"/>
      <c r="D84" s="575" t="s">
        <v>4620</v>
      </c>
    </row>
    <row r="85" spans="2:4">
      <c r="B85" s="442" t="s">
        <v>4623</v>
      </c>
      <c r="C85" s="442" t="s"/>
      <c r="D85" s="573" t="s">
        <v>4623</v>
      </c>
    </row>
    <row r="86" spans="2:4">
      <c r="B86" s="442" t="s">
        <v>4626</v>
      </c>
      <c r="C86" s="578" t="s"/>
      <c r="D86" s="575" t="s">
        <v>4626</v>
      </c>
    </row>
    <row r="87" spans="2:4">
      <c r="B87" s="442" t="s">
        <v>4632</v>
      </c>
      <c r="C87" s="442" t="s"/>
      <c r="D87" s="573" t="s">
        <v>4632</v>
      </c>
    </row>
    <row r="88" spans="2:4">
      <c r="B88" s="442" t="s">
        <v>4629</v>
      </c>
      <c r="C88" s="578" t="s"/>
      <c r="D88" s="575" t="s">
        <v>4629</v>
      </c>
    </row>
    <row r="89" spans="2:6">
      <c r="B89" s="442" t="s">
        <v>4510</v>
      </c>
      <c r="C89" s="442" t="s"/>
      <c r="D89" s="573" t="s">
        <v>4510</v>
      </c>
      <c r="E89" s="442" t="s"/>
      <c r="F89" s="442" t="s">
        <v>373</v>
      </c>
    </row>
    <row r="90" spans="2:6">
      <c r="B90" s="442" t="s">
        <v>4514</v>
      </c>
      <c r="C90" s="578" t="s"/>
      <c r="D90" s="575" t="s">
        <v>4514</v>
      </c>
      <c r="E90" s="442" t="s"/>
      <c r="F90" s="442" t="s">
        <v>4653</v>
      </c>
    </row>
    <row r="91" spans="2:6">
      <c r="B91" s="442" t="s">
        <v>4518</v>
      </c>
      <c r="C91" s="442" t="s"/>
      <c r="D91" s="573" t="s">
        <v>4518</v>
      </c>
      <c r="E91" s="442" t="s"/>
      <c r="F91" s="442" t="s">
        <v>4655</v>
      </c>
    </row>
    <row r="92" spans="2:6">
      <c r="B92" s="442" t="s">
        <v>4522</v>
      </c>
      <c r="C92" s="578" t="s"/>
      <c r="D92" s="575" t="s">
        <v>4522</v>
      </c>
      <c r="E92" s="442" t="s"/>
      <c r="F92" s="442" t="s">
        <v>4657</v>
      </c>
    </row>
    <row r="93" spans="2:6">
      <c r="B93" s="442" t="s">
        <v>4526</v>
      </c>
      <c r="C93" s="442" t="s"/>
      <c r="D93" s="573" t="s">
        <v>4526</v>
      </c>
      <c r="E93" s="442" t="s"/>
      <c r="F93" s="442" t="s">
        <v>4659</v>
      </c>
    </row>
    <row r="94" spans="2:6">
      <c r="B94" s="442" t="s">
        <v>4530</v>
      </c>
      <c r="C94" s="578" t="s"/>
      <c r="D94" s="575" t="s">
        <v>4530</v>
      </c>
      <c r="E94" s="442" t="s"/>
      <c r="F94" s="442" t="s">
        <v>4661</v>
      </c>
    </row>
    <row r="95" spans="2:4">
      <c r="B95" s="442" t="s">
        <v>4534</v>
      </c>
      <c r="C95" s="442" t="s"/>
      <c r="D95" s="573" t="s">
        <v>4534</v>
      </c>
    </row>
    <row r="96" spans="2:4">
      <c r="B96" s="442" t="s">
        <v>4537</v>
      </c>
      <c r="C96" s="578" t="s"/>
      <c r="D96" s="575" t="s">
        <v>4537</v>
      </c>
    </row>
    <row r="97" spans="2:4">
      <c r="B97" s="442" t="s">
        <v>4540</v>
      </c>
      <c r="C97" s="442" t="s"/>
      <c r="D97" s="573" t="s">
        <v>4540</v>
      </c>
    </row>
    <row r="98" spans="2:4">
      <c r="B98" s="442" t="s">
        <v>4543</v>
      </c>
      <c r="C98" s="578" t="s"/>
      <c r="D98" s="575" t="s">
        <v>4543</v>
      </c>
    </row>
    <row r="99" spans="2:6">
      <c r="B99" s="442" t="s">
        <v>4554</v>
      </c>
      <c r="C99" s="442" t="s"/>
      <c r="D99" s="573" t="s">
        <v>4554</v>
      </c>
      <c r="E99" s="442" t="s"/>
      <c r="F99" s="442" t="s">
        <v>4663</v>
      </c>
    </row>
    <row r="100" spans="2:6">
      <c r="B100" s="442" t="s">
        <v>4558</v>
      </c>
      <c r="C100" s="578" t="s"/>
      <c r="D100" s="575" t="s">
        <v>4558</v>
      </c>
      <c r="E100" s="442" t="s"/>
      <c r="F100" s="442" t="s">
        <v>4665</v>
      </c>
    </row>
    <row r="101" spans="2:6">
      <c r="B101" s="442" t="s">
        <v>4562</v>
      </c>
      <c r="C101" s="442" t="s"/>
      <c r="D101" s="573" t="s">
        <v>4562</v>
      </c>
      <c r="E101" s="442" t="s"/>
      <c r="F101" s="442" t="s">
        <v>4666</v>
      </c>
    </row>
    <row r="102" spans="2:6">
      <c r="B102" s="442" t="s">
        <v>4546</v>
      </c>
      <c r="C102" s="578" t="s"/>
      <c r="D102" s="575" t="s">
        <v>4546</v>
      </c>
      <c r="E102" s="442" t="s"/>
      <c r="F102" s="442" t="s">
        <v>4667</v>
      </c>
    </row>
    <row r="103" spans="2:6">
      <c r="B103" s="442" t="s">
        <v>4550</v>
      </c>
      <c r="C103" s="442" t="s"/>
      <c r="D103" s="573" t="s">
        <v>4550</v>
      </c>
      <c r="E103" s="442" t="s"/>
      <c r="F103" s="442" t="s">
        <v>4668</v>
      </c>
    </row>
    <row r="104" spans="2:4">
      <c r="B104" s="442" t="s">
        <v>4566</v>
      </c>
      <c r="C104" s="578" t="s"/>
      <c r="D104" s="575" t="s">
        <v>4566</v>
      </c>
    </row>
    <row r="105" spans="2:4">
      <c r="B105" s="442" t="s">
        <v>4569</v>
      </c>
      <c r="C105" s="442" t="s"/>
      <c r="D105" s="573" t="s">
        <v>4569</v>
      </c>
    </row>
    <row r="106" spans="2:4">
      <c r="B106" s="442" t="s">
        <v>4572</v>
      </c>
      <c r="C106" s="578" t="s"/>
      <c r="D106" s="575" t="s">
        <v>4572</v>
      </c>
    </row>
    <row r="107" spans="2:4">
      <c r="B107" s="442" t="s">
        <v>4575</v>
      </c>
      <c r="C107" s="442" t="s"/>
      <c r="D107" s="573" t="s">
        <v>4575</v>
      </c>
    </row>
    <row r="108" spans="2:4">
      <c r="B108" s="442" t="s">
        <v>4578</v>
      </c>
      <c r="C108" s="578" t="s"/>
      <c r="D108" s="575" t="s">
        <v>4578</v>
      </c>
    </row>
    <row r="109" spans="2:4">
      <c r="B109" s="442" t="s">
        <v>4581</v>
      </c>
      <c r="C109" s="442" t="s"/>
      <c r="D109" s="573" t="s">
        <v>4581</v>
      </c>
    </row>
    <row r="110" spans="2:4">
      <c r="B110" s="442" t="s">
        <v>4584</v>
      </c>
      <c r="C110" s="578" t="s"/>
      <c r="D110" s="575" t="s">
        <v>4584</v>
      </c>
    </row>
    <row r="111" spans="2:4">
      <c r="B111" s="442" t="s">
        <v>4587</v>
      </c>
      <c r="C111" s="442" t="s"/>
      <c r="D111" s="573" t="s">
        <v>4587</v>
      </c>
    </row>
    <row r="112" spans="2:4">
      <c r="B112" s="442" t="s">
        <v>4590</v>
      </c>
      <c r="C112" s="578" t="s"/>
      <c r="D112" s="575" t="s">
        <v>4590</v>
      </c>
    </row>
    <row r="113" spans="2:4">
      <c r="B113" s="442" t="s">
        <v>4593</v>
      </c>
      <c r="C113" s="442" t="s"/>
      <c r="D113" s="573" t="s">
        <v>4593</v>
      </c>
    </row>
    <row r="114" spans="2:4">
      <c r="B114" s="442" t="s">
        <v>4596</v>
      </c>
      <c r="C114" s="578" t="s"/>
      <c r="D114" s="575" t="s">
        <v>4596</v>
      </c>
    </row>
    <row r="115" spans="2:4">
      <c r="B115" s="442" t="s">
        <v>4599</v>
      </c>
      <c r="C115" s="442" t="s"/>
      <c r="D115" s="573" t="s">
        <v>4599</v>
      </c>
    </row>
    <row r="118" spans="2:2">
      <c r="B118" s="442" t="s">
        <v>4674</v>
      </c>
    </row>
    <row r="119" spans="2:6">
      <c r="B119" s="442" t="s">
        <v>4675</v>
      </c>
      <c r="C119" s="442" t="s"/>
      <c r="D119" s="442" t="s"/>
      <c r="E119" s="442" t="s"/>
      <c r="F119" s="442" t="s">
        <v>4641</v>
      </c>
    </row>
    <row r="120" spans="2:6">
      <c r="B120" s="442" t="s">
        <v>4676</v>
      </c>
      <c r="C120" s="442" t="s"/>
      <c r="D120" s="442" t="s"/>
      <c r="E120" s="442" t="s"/>
      <c r="F120" s="442" t="s">
        <v>4643</v>
      </c>
    </row>
    <row r="121" spans="2:6">
      <c r="B121" s="442" t="s">
        <v>4677</v>
      </c>
      <c r="C121" s="442" t="s"/>
      <c r="D121" s="442" t="s"/>
      <c r="E121" s="442" t="s"/>
      <c r="F121" s="442" t="s">
        <v>4645</v>
      </c>
    </row>
    <row r="122" spans="2:6">
      <c r="B122" s="442" t="s">
        <v>4678</v>
      </c>
      <c r="C122" s="442" t="s"/>
      <c r="D122" s="442" t="s"/>
      <c r="E122" s="442" t="s"/>
      <c r="F122" s="442" t="s">
        <v>4647</v>
      </c>
    </row>
    <row r="123" spans="2:6">
      <c r="B123" s="442" t="s">
        <v>4679</v>
      </c>
      <c r="C123" s="442" t="s"/>
      <c r="D123" s="442" t="s"/>
      <c r="E123" s="442" t="s"/>
      <c r="F123" s="442" t="s">
        <v>4649</v>
      </c>
    </row>
    <row r="124" spans="2:6">
      <c r="B124" s="442" t="s">
        <v>4680</v>
      </c>
      <c r="C124" s="442" t="s"/>
      <c r="D124" s="442" t="s"/>
      <c r="E124" s="442" t="s"/>
      <c r="F124" s="442" t="s">
        <v>4651</v>
      </c>
    </row>
    <row r="125" spans="2:2">
      <c r="B125" s="442" t="s">
        <v>4634</v>
      </c>
    </row>
    <row r="126" spans="2:2">
      <c r="B126" s="442" t="s">
        <v>4636</v>
      </c>
    </row>
    <row r="127" spans="2:2">
      <c r="B127" s="442" t="s">
        <v>4638</v>
      </c>
    </row>
    <row r="128" spans="2:2">
      <c r="B128" s="442" t="s">
        <v>4640</v>
      </c>
    </row>
    <row r="129" spans="2:2">
      <c r="B129" s="442" t="s"/>
    </row>
    <row r="130" spans="2:2">
      <c r="B130" s="442" t="s"/>
    </row>
    <row r="131" spans="2:2">
      <c r="B131" s="442" t="s"/>
    </row>
    <row r="132" spans="2:2">
      <c r="B132" s="442" t="s"/>
    </row>
    <row r="133" spans="2:2">
      <c r="B133" s="442" t="s"/>
    </row>
    <row r="134" spans="2:2">
      <c r="B134" s="442" t="s"/>
    </row>
    <row r="135" spans="2:2">
      <c r="B135" s="442" t="s"/>
    </row>
    <row r="136" spans="2:2">
      <c r="B136" s="442" t="s"/>
    </row>
    <row r="137" spans="2:2">
      <c r="B137" s="442" t="s"/>
    </row>
    <row r="138" spans="2:2">
      <c r="B138" s="442" t="s"/>
    </row>
  </sheetData>
</worksheet>
</file>

<file path=xl/worksheets/sheet6.xml><?xml version="1.0" encoding="utf-8"?>
<worksheet xmlns="http://schemas.openxmlformats.org/spreadsheetml/2006/main">
  <sheetPr codeName="二期  GEXEEX">
    <tabColor/>
  </sheetPr>
  <dimension ref="A1"/>
  <sheetViews>
    <sheetView showGridLines="true" workbookViewId="0"/>
  </sheetViews>
  <sheetFormatPr baseColWidth="13" defaultRowHeight="18" customHeight="true"/>
  <sheetData/>
</worksheet>
</file>

<file path=xl/worksheets/sheet7.xml><?xml version="1.0" encoding="utf-8"?>
<worksheet xmlns="http://schemas.openxmlformats.org/spreadsheetml/2006/main">
  <sheetPr codeName="二期  能源 机械  90℃ 水">
    <tabColor rgb="FFFFFFFF"/>
  </sheetPr>
  <dimension ref="O31"/>
  <sheetViews>
    <sheetView showGridLines="true" workbookViewId="0"/>
  </sheetViews>
  <cols>
    <col min="2" max="2" width="8.71094" style="432" customWidth="true"/>
    <col min="3" max="3" width="16.0508" style="432" customWidth="true"/>
    <col min="4" max="4" width="8.71094" style="432" customWidth="true"/>
    <col min="5" max="5" width="92.6641" style="432" customWidth="true"/>
    <col min="6" max="6" width="8.71094" style="432" customWidth="true"/>
    <col min="7" max="8" width="8.71094" style="432" customWidth="true"/>
    <col min="9" max="9" width="74.7227" style="432" customWidth="true"/>
    <col min="10" max="11" width="13.6211" style="432" customWidth="true"/>
    <col min="12" max="12" width="8.71094" style="432" customWidth="true"/>
    <col min="13" max="13" width="66.9023" style="432" customWidth="true"/>
    <col min="14" max="14" width="8.71094" style="432" customWidth="true"/>
    <col min="15" max="15" width="78.2344" style="432" customWidth="true"/>
  </cols>
  <sheetData>
    <row r="2" spans="5:5">
      <c r="E2" s="176" t="s">
        <v>1978</v>
      </c>
    </row>
    <row r="3" spans="2:15">
      <c r="B3" s="422" t="s"/>
      <c r="C3" s="422" t="s"/>
      <c r="D3" s="422" t="s"/>
      <c r="E3" s="422" t="s"/>
      <c r="F3" s="422" t="s"/>
      <c r="G3" s="422" t="s"/>
      <c r="H3" s="422" t="s"/>
      <c r="I3" s="422">
        <f>=7100697+4080612</f>
        <v>11181309</v>
      </c>
      <c r="J3" s="422" t="s"/>
      <c r="K3" s="422" t="s"/>
      <c r="L3" s="422" t="s"/>
      <c r="M3" s="422" t="s"/>
      <c r="N3" s="422" t="s"/>
      <c r="O3" s="422" t="s"/>
    </row>
    <row r="4" spans="2:15">
      <c r="B4" s="422" t="s"/>
      <c r="C4" s="422">
        <f>=6451+3788</f>
        <v>10239</v>
      </c>
      <c r="D4" s="422" t="s"/>
      <c r="E4" s="422" t="s"/>
      <c r="F4" s="422" t="s"/>
      <c r="G4" s="422" t="s"/>
      <c r="H4" s="422" t="s"/>
      <c r="I4" s="422">
        <f>=I3*0.0036</f>
        <v>40252.7124</v>
      </c>
      <c r="J4" s="422" t="s"/>
      <c r="K4" s="422" t="s"/>
      <c r="L4" s="422" t="s"/>
      <c r="M4" s="422" t="s"/>
      <c r="N4" s="422" t="s"/>
      <c r="O4" s="422" t="s"/>
    </row>
    <row r="5" spans="2:15">
      <c r="B5" s="422" t="s"/>
      <c r="C5" s="422">
        <f>=C4*227</f>
        <v>2324253</v>
      </c>
      <c r="D5" s="422" t="s"/>
      <c r="E5" s="422" t="s"/>
      <c r="F5" s="422" t="s"/>
      <c r="G5" s="422" t="s"/>
      <c r="H5" s="422" t="s"/>
      <c r="I5" s="422" t="s"/>
      <c r="J5" s="422" t="s"/>
      <c r="K5" s="422" t="s"/>
      <c r="L5" s="422" t="s"/>
      <c r="M5" s="422" t="s"/>
      <c r="N5" s="422" t="s"/>
      <c r="O5" s="422" t="s"/>
    </row>
    <row r="6" spans="2:15">
      <c r="B6" s="422" t="s"/>
      <c r="C6" s="422">
        <f>=C5/24</f>
        <v>96843.875</v>
      </c>
      <c r="D6" s="422" t="s"/>
      <c r="E6" s="422" t="s">
        <v>1979</v>
      </c>
      <c r="F6" s="422" t="s"/>
      <c r="G6" s="422" t="s"/>
      <c r="H6" s="422" t="s"/>
      <c r="I6" s="422" t="s"/>
      <c r="J6" s="422" t="s"/>
      <c r="K6" s="422" t="s"/>
      <c r="L6" s="422" t="s"/>
      <c r="M6" s="422" t="s"/>
      <c r="N6" s="422" t="s"/>
      <c r="O6" s="422" t="s"/>
    </row>
    <row r="7" spans="2:15">
      <c r="B7" s="422" t="s"/>
      <c r="C7" s="422">
        <f>=C6/18</f>
        <v>5380.21527777778</v>
      </c>
      <c r="D7" s="422" t="s"/>
      <c r="E7" s="422" t="s">
        <v>1980</v>
      </c>
      <c r="F7" s="422" t="s"/>
      <c r="G7" s="422" t="s"/>
      <c r="H7" s="422" t="s"/>
      <c r="I7" s="422" t="s"/>
      <c r="J7" s="422" t="s"/>
      <c r="K7" s="422" t="s"/>
      <c r="L7" s="422" t="s"/>
      <c r="M7" s="422" t="s"/>
      <c r="N7" s="422" t="s"/>
      <c r="O7" s="422" t="s"/>
    </row>
    <row r="8" spans="2:15">
      <c r="B8" s="422" t="s"/>
      <c r="C8" s="422" t="s"/>
      <c r="D8" s="422" t="s"/>
      <c r="E8" s="422" t="s"/>
      <c r="F8" s="422" t="s"/>
      <c r="G8" s="422" t="s"/>
      <c r="H8" s="422" t="s"/>
      <c r="I8" s="422" t="s"/>
      <c r="J8" s="422" t="s"/>
      <c r="K8" s="422" t="s"/>
      <c r="L8" s="422" t="s"/>
      <c r="M8" s="422" t="s"/>
      <c r="N8" s="422" t="s"/>
      <c r="O8" s="422" t="s"/>
    </row>
    <row r="9" spans="2:15" ht="24.75" customHeight="true">
      <c r="B9" s="422" t="s"/>
      <c r="C9" s="422" t="s"/>
      <c r="D9" s="423" t="s"/>
      <c r="E9" s="424" t="s">
        <v>1970</v>
      </c>
      <c r="F9" s="425" t="s"/>
      <c r="G9" s="425" t="s"/>
      <c r="H9" s="426" t="s">
        <v>1981</v>
      </c>
      <c r="I9" s="427" t="s"/>
      <c r="J9" s="425" t="s"/>
      <c r="K9" s="425" t="s"/>
      <c r="L9" s="424" t="s"/>
      <c r="M9" s="424" t="s">
        <v>1982</v>
      </c>
      <c r="N9" s="424" t="s"/>
      <c r="O9" s="424" t="s">
        <v>1983</v>
      </c>
    </row>
    <row r="10" spans="2:15" ht="153.75" customHeight="true">
      <c r="B10" s="422" t="s"/>
      <c r="C10" s="428" t="s">
        <v>376</v>
      </c>
      <c r="D10" s="182" t="s">
        <v>1985</v>
      </c>
      <c r="E10" s="183" t="s">
        <v>6092</v>
      </c>
      <c r="F10" s="429" t="s"/>
      <c r="G10" s="429" t="s">
        <v>390</v>
      </c>
      <c r="H10" s="204" t="s">
        <v>1985</v>
      </c>
      <c r="I10" s="206" t="s">
        <v>6093</v>
      </c>
      <c r="J10" s="430" t="s"/>
      <c r="K10" s="198" t="s">
        <v>400</v>
      </c>
      <c r="L10" s="431" t="s">
        <v>1985</v>
      </c>
      <c r="M10" s="168" t="s">
        <v>4182</v>
      </c>
      <c r="N10" s="185" t="s">
        <v>1985</v>
      </c>
      <c r="O10" s="183" t="s">
        <v>4183</v>
      </c>
    </row>
    <row r="11" spans="2:15" ht="120" customHeight="true">
      <c r="B11" s="422" t="s"/>
      <c r="C11" s="309" t="s"/>
      <c r="D11" s="186" t="s"/>
      <c r="E11" s="183" t="s">
        <v>6094</v>
      </c>
      <c r="F11" s="422" t="s"/>
      <c r="G11" s="422" t="s"/>
      <c r="J11" s="430" t="s"/>
      <c r="K11" s="14" t="s"/>
      <c r="L11" s="186" t="s"/>
      <c r="M11" s="183" t="s">
        <v>60</v>
      </c>
      <c r="N11" s="14" t="s"/>
      <c r="O11" s="183" t="s">
        <v>60</v>
      </c>
    </row>
    <row r="12" spans="2:15" ht="155.25" customHeight="true">
      <c r="B12" s="422" t="s"/>
      <c r="C12" s="309" t="s"/>
      <c r="D12" s="186" t="s"/>
      <c r="E12" s="183" t="s">
        <v>6095</v>
      </c>
      <c r="F12" s="422" t="s"/>
      <c r="G12" s="422" t="s"/>
      <c r="I12" s="432" t="s"/>
      <c r="J12" s="430" t="s"/>
      <c r="K12" s="14" t="s"/>
      <c r="L12" s="186" t="s"/>
      <c r="M12" s="168" t="s">
        <v>4184</v>
      </c>
      <c r="N12" s="14" t="s"/>
      <c r="O12" s="183" t="s">
        <v>4185</v>
      </c>
    </row>
    <row r="13" spans="2:15" ht="120" customHeight="true">
      <c r="B13" s="422" t="s"/>
      <c r="C13" s="309" t="s"/>
      <c r="D13" s="186" t="s"/>
      <c r="E13" s="183" t="s">
        <v>4186</v>
      </c>
      <c r="F13" s="422" t="s"/>
      <c r="G13" s="422" t="s"/>
      <c r="H13" s="422" t="s"/>
      <c r="I13" s="422" t="s"/>
      <c r="J13" s="430" t="s"/>
      <c r="K13" s="14" t="s"/>
      <c r="L13" s="186" t="s"/>
      <c r="M13" s="183" t="s">
        <v>60</v>
      </c>
      <c r="N13" s="14" t="s"/>
      <c r="O13" s="183" t="s">
        <v>60</v>
      </c>
    </row>
    <row r="14" spans="2:15" ht="120" customHeight="true">
      <c r="B14" s="422" t="s"/>
      <c r="C14" s="309" t="s"/>
      <c r="D14" s="186" t="s"/>
      <c r="E14" s="183" t="s">
        <v>4187</v>
      </c>
      <c r="F14" s="422" t="s"/>
      <c r="G14" s="422" t="s"/>
      <c r="H14" s="422" t="s"/>
      <c r="I14" s="422" t="s"/>
      <c r="J14" s="422" t="s"/>
      <c r="K14" s="422" t="s"/>
      <c r="L14" s="422" t="s"/>
      <c r="M14" s="422" t="s"/>
      <c r="N14" s="422" t="s"/>
      <c r="O14" s="422" t="s"/>
    </row>
    <row r="15" spans="2:15" ht="120" customHeight="true">
      <c r="B15" s="422" t="s"/>
      <c r="C15" s="309" t="s"/>
      <c r="D15" s="186" t="s"/>
      <c r="E15" s="183" t="s">
        <v>4188</v>
      </c>
      <c r="F15" s="422" t="s"/>
      <c r="G15" s="422" t="s"/>
      <c r="H15" s="422" t="s"/>
      <c r="I15" s="422" t="s"/>
      <c r="J15" s="422" t="s"/>
      <c r="K15" s="422" t="s"/>
      <c r="L15" s="422" t="s"/>
      <c r="M15" s="422" t="s"/>
      <c r="N15" s="422" t="s"/>
      <c r="O15" s="422" t="s"/>
    </row>
    <row r="16" spans="2:15" ht="120" customHeight="true">
      <c r="B16" s="422" t="s"/>
      <c r="C16" s="347" t="s"/>
      <c r="D16" s="204" t="s">
        <v>4189</v>
      </c>
      <c r="E16" s="206" t="s">
        <v>4190</v>
      </c>
      <c r="F16" s="422" t="s"/>
      <c r="G16" s="422" t="s"/>
      <c r="H16" s="422" t="s"/>
      <c r="I16" s="422" t="s"/>
      <c r="J16" s="422" t="s"/>
      <c r="K16" s="422" t="s"/>
      <c r="L16" s="422" t="s"/>
      <c r="M16" s="422" t="s"/>
      <c r="N16" s="422" t="s"/>
      <c r="O16" s="422" t="s"/>
    </row>
    <row r="17" spans="2:15" ht="120" customHeight="true">
      <c r="B17" s="422" t="s"/>
      <c r="C17" s="349" t="s"/>
      <c r="D17" s="14" t="s"/>
      <c r="E17" s="206" t="s">
        <v>6096</v>
      </c>
      <c r="F17" s="422" t="s"/>
      <c r="G17" s="422" t="s"/>
      <c r="H17" s="422" t="s"/>
      <c r="I17" s="422" t="s"/>
      <c r="J17" s="422" t="s"/>
      <c r="K17" s="422" t="s"/>
      <c r="L17" s="422" t="s"/>
      <c r="M17" s="422" t="s"/>
      <c r="N17" s="422" t="s"/>
      <c r="O17" s="422" t="s"/>
    </row>
    <row r="18" spans="2:15" ht="120" customHeight="true">
      <c r="B18" s="422" t="s"/>
      <c r="C18" s="433" t="s">
        <v>485</v>
      </c>
      <c r="D18" s="185" t="s">
        <v>1972</v>
      </c>
      <c r="E18" s="206" t="s">
        <v>4191</v>
      </c>
      <c r="F18" s="422" t="s"/>
      <c r="G18" s="422" t="s"/>
      <c r="H18" s="422" t="s"/>
      <c r="I18" s="422" t="s"/>
      <c r="J18" s="422" t="s"/>
      <c r="K18" s="422" t="s"/>
      <c r="L18" s="422" t="s"/>
      <c r="M18" s="422" t="s"/>
      <c r="N18" s="422" t="s"/>
      <c r="O18" s="422" t="s"/>
    </row>
    <row r="19" spans="2:15" ht="120" customHeight="true">
      <c r="B19" s="422" t="s"/>
      <c r="C19" s="281" t="s"/>
      <c r="D19" s="14" t="s"/>
      <c r="E19" s="206" t="s">
        <v>4192</v>
      </c>
      <c r="F19" s="422" t="s"/>
      <c r="G19" s="422" t="s"/>
      <c r="H19" s="422" t="s"/>
      <c r="I19" s="422" t="s"/>
      <c r="J19" s="422" t="s"/>
      <c r="K19" s="422" t="s"/>
      <c r="L19" s="422" t="s"/>
      <c r="M19" s="422" t="s"/>
      <c r="N19" s="422" t="s"/>
      <c r="O19" s="422" t="s"/>
    </row>
    <row r="20" spans="2:15" ht="120" customHeight="true">
      <c r="B20" s="422" t="s"/>
      <c r="C20" s="281" t="s"/>
      <c r="D20" s="14" t="s"/>
      <c r="E20" s="206" t="s">
        <v>4193</v>
      </c>
      <c r="F20" s="422" t="s"/>
      <c r="G20" s="422" t="s"/>
      <c r="H20" s="422" t="s"/>
      <c r="I20" s="422" t="s"/>
      <c r="J20" s="422" t="s"/>
      <c r="K20" s="422" t="s"/>
      <c r="L20" s="422" t="s"/>
      <c r="M20" s="422" t="s"/>
      <c r="N20" s="422" t="s"/>
      <c r="O20" s="422" t="s"/>
    </row>
    <row r="21" spans="2:15" ht="120" customHeight="true">
      <c r="B21" s="422" t="s"/>
      <c r="C21" s="281" t="s"/>
      <c r="D21" s="14" t="s"/>
      <c r="E21" s="206" t="s">
        <v>4194</v>
      </c>
      <c r="F21" s="422" t="s"/>
      <c r="G21" s="422" t="s"/>
      <c r="H21" s="422" t="s"/>
      <c r="I21" s="422" t="s"/>
      <c r="J21" s="422" t="s"/>
      <c r="K21" s="422" t="s"/>
      <c r="L21" s="422" t="s"/>
      <c r="N21" s="422" t="s"/>
      <c r="O21" s="422" t="s"/>
    </row>
    <row r="22" spans="2:15" ht="120" customHeight="true">
      <c r="B22" s="422" t="s"/>
      <c r="C22" s="281" t="s"/>
      <c r="D22" s="14" t="s"/>
      <c r="E22" s="206" t="s">
        <v>4195</v>
      </c>
      <c r="F22" s="422" t="s"/>
      <c r="G22" s="422" t="s"/>
      <c r="H22" s="422" t="s"/>
      <c r="I22" s="422" t="s"/>
      <c r="J22" s="422" t="s"/>
      <c r="K22" s="422" t="s"/>
      <c r="L22" s="422" t="s"/>
      <c r="M22" s="422" t="s"/>
      <c r="N22" s="422" t="s"/>
      <c r="O22" s="422" t="s"/>
    </row>
    <row r="23" spans="2:15" ht="120" customHeight="true">
      <c r="B23" s="422" t="s"/>
      <c r="C23" s="281" t="s"/>
      <c r="D23" s="14" t="s"/>
      <c r="E23" s="206" t="s">
        <v>61</v>
      </c>
      <c r="F23" s="422" t="s"/>
      <c r="G23" s="422" t="s"/>
      <c r="H23" s="422" t="s"/>
      <c r="I23" s="422" t="s"/>
      <c r="J23" s="422" t="s"/>
      <c r="K23" s="422" t="s"/>
      <c r="L23" s="422" t="s"/>
      <c r="M23" s="422" t="s"/>
      <c r="N23" s="422" t="s"/>
      <c r="O23" s="422" t="s"/>
    </row>
    <row r="24" spans="2:15" ht="120" customHeight="true">
      <c r="B24" s="422" t="s"/>
      <c r="C24" s="422" t="s"/>
      <c r="D24" s="422" t="s"/>
      <c r="E24" s="422" t="s"/>
      <c r="F24" s="422" t="s"/>
      <c r="G24" s="422" t="s"/>
      <c r="H24" s="422" t="s"/>
      <c r="I24" s="422" t="s"/>
      <c r="J24" s="422" t="s"/>
      <c r="K24" s="422" t="s"/>
      <c r="L24" s="422" t="s"/>
      <c r="M24" s="422" t="s"/>
      <c r="N24" s="422" t="s"/>
      <c r="O24" s="422" t="s"/>
    </row>
    <row r="25" spans="2:15" ht="120" customHeight="true">
      <c r="B25" s="422" t="s"/>
      <c r="C25" s="422" t="s"/>
      <c r="D25" s="422" t="s"/>
      <c r="E25" s="422" t="s"/>
      <c r="F25" s="422" t="s"/>
      <c r="G25" s="422" t="s"/>
      <c r="H25" s="422" t="s"/>
      <c r="I25" s="422" t="s"/>
      <c r="J25" s="422" t="s"/>
      <c r="K25" s="422" t="s"/>
      <c r="L25" s="422" t="s"/>
      <c r="M25" s="422" t="s"/>
      <c r="N25" s="422" t="s"/>
      <c r="O25" s="422" t="s"/>
    </row>
    <row r="26" spans="2:15" ht="120" customHeight="true">
      <c r="B26" s="422" t="s"/>
      <c r="C26" s="422" t="s"/>
      <c r="D26" s="422" t="s"/>
      <c r="E26" s="422" t="s"/>
      <c r="F26" s="422" t="s"/>
      <c r="G26" s="422" t="s"/>
      <c r="H26" s="422" t="s"/>
      <c r="I26" s="422" t="s"/>
      <c r="J26" s="422" t="s"/>
      <c r="K26" s="422" t="s"/>
      <c r="L26" s="422" t="s"/>
      <c r="M26" s="422" t="s"/>
      <c r="N26" s="422" t="s"/>
      <c r="O26" s="422" t="s"/>
    </row>
    <row r="27" spans="2:15" ht="120" customHeight="true">
      <c r="B27" s="422" t="s"/>
      <c r="C27" s="422" t="s"/>
      <c r="D27" s="422" t="s"/>
      <c r="E27" s="422" t="s"/>
      <c r="F27" s="422" t="s"/>
      <c r="G27" s="422" t="s"/>
      <c r="H27" s="422" t="s"/>
      <c r="I27" s="422" t="s"/>
      <c r="J27" s="422" t="s"/>
      <c r="K27" s="422" t="s"/>
      <c r="L27" s="422" t="s"/>
      <c r="M27" s="422" t="s"/>
      <c r="N27" s="422" t="s"/>
      <c r="O27" s="422" t="s"/>
    </row>
    <row r="28" spans="2:15" ht="120" customHeight="true">
      <c r="B28" s="422" t="s"/>
      <c r="C28" s="422" t="s"/>
      <c r="D28" s="422" t="s"/>
      <c r="E28" s="422" t="s"/>
      <c r="F28" s="422" t="s"/>
      <c r="G28" s="422" t="s"/>
      <c r="H28" s="422" t="s"/>
      <c r="I28" s="422" t="s"/>
      <c r="J28" s="422" t="s"/>
      <c r="K28" s="422" t="s"/>
      <c r="L28" s="422" t="s"/>
      <c r="M28" s="422" t="s"/>
      <c r="N28" s="422" t="s"/>
      <c r="O28" s="422" t="s"/>
    </row>
    <row r="29" spans="2:15" ht="120" customHeight="true">
      <c r="B29" s="422" t="s"/>
      <c r="C29" s="422" t="s"/>
      <c r="D29" s="422" t="s"/>
      <c r="E29" s="422" t="s"/>
      <c r="F29" s="422" t="s"/>
      <c r="G29" s="422" t="s"/>
      <c r="H29" s="422" t="s"/>
      <c r="I29" s="422" t="s"/>
      <c r="J29" s="422" t="s"/>
      <c r="K29" s="422" t="s"/>
      <c r="L29" s="422" t="s"/>
      <c r="M29" s="422" t="s"/>
      <c r="N29" s="422" t="s"/>
      <c r="O29" s="422" t="s"/>
    </row>
    <row r="30" spans="2:15" ht="120" customHeight="true">
      <c r="B30" s="422" t="s"/>
      <c r="C30" s="422" t="s"/>
      <c r="D30" s="422" t="s"/>
      <c r="E30" s="422" t="s"/>
      <c r="F30" s="422" t="s"/>
      <c r="G30" s="422" t="s"/>
      <c r="H30" s="422" t="s"/>
      <c r="I30" s="422" t="s"/>
      <c r="J30" s="422" t="s"/>
      <c r="K30" s="422" t="s"/>
      <c r="L30" s="422" t="s"/>
      <c r="M30" s="422" t="s"/>
      <c r="N30" s="422" t="s"/>
      <c r="O30" s="422" t="s"/>
    </row>
    <row r="31" spans="2:15" ht="120" customHeight="true">
      <c r="B31" s="422" t="s"/>
      <c r="C31" s="422" t="s"/>
      <c r="D31" s="422" t="s"/>
      <c r="E31" s="422" t="s"/>
      <c r="F31" s="422" t="s"/>
      <c r="G31" s="422" t="s"/>
      <c r="H31" s="422" t="s"/>
      <c r="I31" s="422" t="s"/>
      <c r="J31" s="422" t="s"/>
      <c r="K31" s="422" t="s"/>
      <c r="L31" s="422" t="s"/>
      <c r="M31" s="422" t="s"/>
      <c r="N31" s="422" t="s"/>
      <c r="O31" s="422" t="s"/>
    </row>
  </sheetData>
  <mergeCells count="9">
    <mergeCell ref="K10:K13"/>
    <mergeCell ref="L10:L13"/>
    <mergeCell ref="N10:N13"/>
    <mergeCell ref="D10:D15"/>
    <mergeCell ref="H9:I9"/>
    <mergeCell ref="C18:C23"/>
    <mergeCell ref="D18:D23"/>
    <mergeCell ref="D16:D17"/>
    <mergeCell ref="C10:C17"/>
  </mergeCells>
</worksheet>
</file>

<file path=xl/worksheets/sheet8.xml><?xml version="1.0" encoding="utf-8"?>
<worksheet xmlns="http://schemas.openxmlformats.org/spreadsheetml/2006/main">
  <sheetPr codeName="二期  能源 机械  38℃ 水">
    <tabColor rgb="FFFFFFFF"/>
  </sheetPr>
  <dimension ref="C8"/>
  <sheetViews>
    <sheetView showGridLines="true" workbookViewId="0"/>
  </sheetViews>
  <cols>
    <col min="3" max="3" width="94.7109" customWidth="true"/>
  </cols>
  <sheetData>
    <row r="3" spans="2:3">
      <c r="B3" s="164" t="s"/>
      <c r="C3" s="165" t="s">
        <v>1970</v>
      </c>
    </row>
    <row r="4" spans="1:3" ht="105" customHeight="true">
      <c r="A4" s="205" t="s">
        <v>487</v>
      </c>
      <c r="B4" s="165" t="s">
        <v>1972</v>
      </c>
      <c r="C4" s="183" t="s">
        <v>4090</v>
      </c>
    </row>
    <row r="5" spans="2:3" ht="92.25" customHeight="true">
      <c r="B5" s="14" t="s"/>
      <c r="C5" s="183" t="s">
        <v>4091</v>
      </c>
    </row>
    <row r="6" spans="2:3" ht="81.75" customHeight="true">
      <c r="B6" s="14" t="s"/>
      <c r="C6" s="183" t="s">
        <v>4092</v>
      </c>
    </row>
    <row r="7" spans="2:3" ht="92.25" customHeight="true">
      <c r="B7" s="14" t="s"/>
      <c r="C7" s="183" t="s">
        <v>4093</v>
      </c>
    </row>
    <row r="8" spans="2:3" ht="98.25" customHeight="true">
      <c r="B8" s="14" t="s"/>
      <c r="C8" s="183" t="s">
        <v>4094</v>
      </c>
    </row>
  </sheetData>
  <mergeCells count="2">
    <mergeCell ref="A4:A8"/>
    <mergeCell ref="B4:B8"/>
  </mergeCells>
</worksheet>
</file>

<file path=xl/worksheets/sheet9.xml><?xml version="1.0" encoding="utf-8"?>
<worksheet xmlns="http://schemas.openxmlformats.org/spreadsheetml/2006/main">
  <sheetPr codeName="二期  能源 机械  6℃ 水">
    <tabColor rgb="FFFFFFFF"/>
  </sheetPr>
  <dimension ref="J22"/>
  <sheetViews>
    <sheetView showGridLines="true" workbookViewId="0"/>
  </sheetViews>
  <cols>
    <col min="1" max="1" width="8.71094" customWidth="true"/>
    <col min="2" max="2" width="16.7109" customWidth="true"/>
    <col min="3" max="3" width="22.7109" customWidth="true"/>
    <col min="4" max="4" width="97.3906" customWidth="true"/>
    <col min="5" max="5" width="8.76172" customWidth="true"/>
    <col min="6" max="7" width="12.0039" customWidth="true"/>
    <col min="8" max="8" width="74.1836" customWidth="true"/>
    <col min="9" max="9" width="14.1641" customWidth="true"/>
    <col min="10" max="10" width="91.3242" customWidth="true"/>
  </cols>
  <sheetData>
    <row r="2" spans="2:10">
      <c r="B2" s="177" t="s"/>
      <c r="C2" s="177" t="s"/>
      <c r="D2" s="177" t="s"/>
      <c r="E2" s="177" t="s"/>
      <c r="F2" s="177" t="s"/>
      <c r="G2" s="177" t="s"/>
      <c r="H2" s="177" t="s"/>
      <c r="I2" s="177" t="s"/>
      <c r="J2" s="177" t="s"/>
    </row>
    <row r="3" spans="2:10">
      <c r="B3" s="177" t="s"/>
      <c r="C3" s="177" t="s"/>
      <c r="D3" s="177" t="s"/>
      <c r="E3" s="177" t="s"/>
      <c r="F3" s="177" t="s"/>
      <c r="G3" s="177" t="s"/>
      <c r="H3" s="177" t="s"/>
      <c r="I3" s="177" t="s"/>
      <c r="J3" s="177" t="s"/>
    </row>
    <row r="4" spans="2:10">
      <c r="B4" s="177" t="s"/>
      <c r="C4" s="177" t="s"/>
      <c r="D4" s="177" t="s"/>
      <c r="E4" s="177" t="s"/>
      <c r="F4" s="177" t="s"/>
      <c r="G4" s="177" t="s"/>
      <c r="H4" s="177" t="s"/>
      <c r="I4" s="177" t="s"/>
      <c r="J4" s="177" t="s"/>
    </row>
    <row r="5" spans="2:10">
      <c r="B5" s="177" t="s"/>
      <c r="C5" s="177" t="s"/>
      <c r="D5" s="177" t="s"/>
      <c r="E5" s="177" t="s"/>
      <c r="F5" s="177" t="s"/>
      <c r="G5" s="177" t="s"/>
      <c r="H5" s="177" t="s"/>
      <c r="I5" s="177" t="s"/>
      <c r="J5" s="177" t="s"/>
    </row>
    <row r="6" spans="2:10">
      <c r="B6" s="177" t="s"/>
      <c r="C6" s="177" t="s"/>
      <c r="D6" s="177" t="s"/>
      <c r="E6" s="177" t="s"/>
      <c r="F6" s="177" t="s"/>
      <c r="G6" s="177" t="s"/>
      <c r="H6" s="177" t="s"/>
      <c r="I6" s="177" t="s"/>
      <c r="J6" s="177" t="s"/>
    </row>
    <row r="7" spans="2:10">
      <c r="B7" s="177" t="s"/>
      <c r="C7" s="178" t="s"/>
      <c r="D7" s="194" t="s">
        <v>1970</v>
      </c>
      <c r="E7" s="195" t="s"/>
      <c r="F7" s="196" t="s"/>
      <c r="G7" s="197" t="s"/>
      <c r="H7" s="197" t="s">
        <v>1982</v>
      </c>
      <c r="I7" s="197" t="s"/>
      <c r="J7" s="197" t="s">
        <v>1983</v>
      </c>
    </row>
    <row r="8" spans="2:10" ht="120" customHeight="true">
      <c r="B8" s="198" t="s">
        <v>2009</v>
      </c>
      <c r="C8" s="182" t="s">
        <v>1985</v>
      </c>
      <c r="D8" s="183" t="s">
        <v>6055</v>
      </c>
      <c r="E8" s="192" t="s"/>
      <c r="F8" s="199" t="s">
        <v>2010</v>
      </c>
      <c r="G8" s="200" t="s">
        <v>1985</v>
      </c>
      <c r="H8" s="201" t="s">
        <v>6056</v>
      </c>
      <c r="I8" s="202" t="s">
        <v>1985</v>
      </c>
      <c r="J8" s="201" t="s">
        <v>6057</v>
      </c>
    </row>
    <row r="9" spans="2:10" ht="120" customHeight="true">
      <c r="B9" s="14" t="s"/>
      <c r="C9" s="186" t="s"/>
      <c r="D9" s="183" t="s">
        <v>6058</v>
      </c>
      <c r="E9" s="192" t="s"/>
      <c r="F9" s="14" t="s"/>
      <c r="G9" s="186" t="s"/>
      <c r="H9" s="201" t="s">
        <v>6059</v>
      </c>
      <c r="I9" s="14" t="s"/>
      <c r="J9" s="201" t="s">
        <v>6060</v>
      </c>
    </row>
    <row r="10" spans="2:10" ht="120" customHeight="true">
      <c r="B10" s="14" t="s"/>
      <c r="C10" s="186" t="s"/>
      <c r="D10" s="183" t="s">
        <v>6061</v>
      </c>
      <c r="E10" s="192" t="s"/>
      <c r="F10" s="177" t="s"/>
      <c r="G10" s="177" t="s"/>
      <c r="H10" s="177" t="s"/>
      <c r="I10" s="177" t="s"/>
      <c r="J10" s="177" t="s"/>
    </row>
    <row r="11" spans="2:10" ht="120" customHeight="true">
      <c r="B11" s="14" t="s"/>
      <c r="C11" s="186" t="s"/>
      <c r="D11" s="183" t="s">
        <v>6062</v>
      </c>
      <c r="E11" s="192" t="s"/>
      <c r="F11" s="177" t="s"/>
      <c r="G11" s="177" t="s"/>
      <c r="H11" s="194" t="s">
        <v>1981</v>
      </c>
      <c r="I11" s="177" t="s"/>
      <c r="J11" s="177" t="s"/>
    </row>
    <row r="12" spans="2:10" ht="120" customHeight="true">
      <c r="B12" s="14" t="s"/>
      <c r="C12" s="186" t="s"/>
      <c r="D12" s="183" t="s">
        <v>6063</v>
      </c>
      <c r="E12" s="192" t="s"/>
      <c r="F12" s="203" t="s">
        <v>395</v>
      </c>
      <c r="G12" s="204" t="s">
        <v>1985</v>
      </c>
      <c r="H12" s="183" t="s">
        <v>2011</v>
      </c>
      <c r="I12" s="177" t="s"/>
      <c r="J12" s="177" t="s"/>
    </row>
    <row r="13" spans="2:10" ht="108" customHeight="true">
      <c r="B13" s="14" t="s"/>
      <c r="C13" s="187" t="s"/>
      <c r="D13" s="183" t="s">
        <v>6064</v>
      </c>
      <c r="E13" s="192" t="s"/>
      <c r="F13" s="177" t="s"/>
      <c r="G13" s="177" t="s"/>
      <c r="H13" s="177" t="s"/>
      <c r="I13" s="177" t="s"/>
      <c r="J13" s="177" t="s"/>
    </row>
    <row r="14" spans="2:10" ht="120" customHeight="true">
      <c r="B14" s="205" t="s">
        <v>491</v>
      </c>
      <c r="C14" s="182" t="s">
        <v>1972</v>
      </c>
      <c r="D14" s="206" t="s">
        <v>2012</v>
      </c>
      <c r="E14" s="192" t="s"/>
      <c r="F14" s="177" t="s"/>
      <c r="G14" s="177" t="s"/>
      <c r="H14" s="177" t="s"/>
      <c r="I14" s="177" t="s"/>
      <c r="J14" s="177" t="s"/>
    </row>
    <row r="15" spans="2:10" ht="120" customHeight="true">
      <c r="B15" s="14" t="s"/>
      <c r="C15" s="186" t="s"/>
      <c r="D15" s="206" t="s">
        <v>2013</v>
      </c>
      <c r="E15" s="192" t="s"/>
      <c r="F15" s="177" t="s"/>
      <c r="G15" s="177" t="s"/>
      <c r="H15" s="177" t="s"/>
      <c r="I15" s="177" t="s"/>
      <c r="J15" s="177" t="s"/>
    </row>
    <row r="16" spans="2:10" ht="120" customHeight="true">
      <c r="B16" s="14" t="s"/>
      <c r="C16" s="186" t="s"/>
      <c r="D16" s="206" t="s">
        <v>2014</v>
      </c>
      <c r="E16" s="192" t="s"/>
      <c r="F16" s="177" t="s"/>
      <c r="G16" s="177" t="s"/>
      <c r="H16" s="177" t="s"/>
      <c r="I16" s="177" t="s"/>
      <c r="J16" s="177" t="s"/>
    </row>
    <row r="17" spans="2:10" ht="120" customHeight="true">
      <c r="B17" s="14" t="s"/>
      <c r="C17" s="186" t="s"/>
      <c r="D17" s="206" t="s">
        <v>2015</v>
      </c>
      <c r="E17" s="192" t="s"/>
      <c r="F17" s="177" t="s"/>
      <c r="G17" s="177" t="s"/>
      <c r="H17" s="177" t="s"/>
      <c r="I17" s="177" t="s"/>
      <c r="J17" s="177" t="s"/>
    </row>
    <row r="18" spans="2:10" ht="120" customHeight="true">
      <c r="B18" s="14" t="s"/>
      <c r="C18" s="186" t="s"/>
      <c r="D18" s="206" t="s">
        <v>2016</v>
      </c>
      <c r="E18" s="192" t="s"/>
      <c r="F18" s="177" t="s"/>
      <c r="G18" s="177" t="s"/>
      <c r="H18" s="177" t="s"/>
      <c r="I18" s="177" t="s"/>
      <c r="J18" s="177" t="s"/>
    </row>
    <row r="19" spans="2:10" ht="120" customHeight="true">
      <c r="B19" s="14" t="s"/>
      <c r="C19" s="186" t="s"/>
      <c r="D19" s="206" t="s">
        <v>61</v>
      </c>
      <c r="E19" s="177" t="s"/>
      <c r="F19" s="177" t="s"/>
      <c r="G19" s="177" t="s"/>
      <c r="H19" s="177" t="s"/>
      <c r="I19" s="177" t="s"/>
      <c r="J19" s="177" t="s"/>
    </row>
    <row r="20" spans="2:10" ht="120" customHeight="true">
      <c r="B20" s="177" t="s"/>
      <c r="C20" s="177" t="s"/>
      <c r="D20" s="177" t="s"/>
      <c r="E20" s="177" t="s"/>
      <c r="F20" s="177" t="s"/>
      <c r="G20" s="177" t="s"/>
      <c r="H20" s="177" t="s"/>
      <c r="I20" s="177" t="s"/>
      <c r="J20" s="177" t="s"/>
    </row>
    <row r="21" spans="2:10" ht="120" customHeight="true">
      <c r="B21" s="177" t="s"/>
      <c r="C21" s="177" t="s"/>
      <c r="D21" s="177" t="s"/>
      <c r="E21" s="177" t="s"/>
      <c r="F21" s="177" t="s"/>
      <c r="G21" s="177" t="s"/>
      <c r="H21" s="177" t="s"/>
      <c r="I21" s="177" t="s"/>
      <c r="J21" s="177" t="s"/>
    </row>
    <row r="22" spans="2:10" ht="120" customHeight="true">
      <c r="B22" s="177" t="s"/>
      <c r="C22" s="177" t="s"/>
      <c r="D22" s="177" t="s"/>
      <c r="E22" s="177" t="s"/>
      <c r="F22" s="177" t="s"/>
      <c r="G22" s="177" t="s"/>
      <c r="H22" s="177" t="s"/>
      <c r="I22" s="177" t="s"/>
      <c r="J22" s="177" t="s"/>
    </row>
  </sheetData>
  <mergeCells count="7">
    <mergeCell ref="B8:B13"/>
    <mergeCell ref="C8:C13"/>
    <mergeCell ref="F8:F9"/>
    <mergeCell ref="G8:G9"/>
    <mergeCell ref="I8:I9"/>
    <mergeCell ref="C14:C19"/>
    <mergeCell ref="B14:B19"/>
  </mergeCells>
</worksheet>
</file>

<file path=xl/worksheets/sheet10.xml><?xml version="1.0" encoding="utf-8"?>
<worksheet xmlns="http://schemas.openxmlformats.org/spreadsheetml/2006/main">
  <sheetPr codeName="二期  能源 机械  12℃ 水">
    <tabColor rgb="FFFFFFFF"/>
  </sheetPr>
  <dimension ref="M47"/>
  <sheetViews>
    <sheetView showGridLines="true" workbookViewId="0"/>
  </sheetViews>
  <cols>
    <col min="1" max="1" width="15.5117" customWidth="true"/>
    <col min="2" max="2" width="16.7109" customWidth="true"/>
    <col min="3" max="3" width="114.922" customWidth="true"/>
    <col min="4" max="4" width="19.9609" customWidth="true"/>
    <col min="5" max="5" width="22.7109" customWidth="true"/>
    <col min="6" max="6" width="22.7109" customWidth="true"/>
    <col min="7" max="7" width="82.4141" customWidth="true"/>
    <col min="8" max="8" width="12.0039" customWidth="true"/>
    <col min="9" max="10" width="13.7539" customWidth="true"/>
    <col min="11" max="11" width="68.5234" customWidth="true"/>
    <col min="12" max="12" width="14.1641" customWidth="true"/>
    <col min="13" max="13" width="72.9727" customWidth="true"/>
  </cols>
  <sheetData>
    <row r="1" spans="1:13">
      <c r="A1" s="177" t="s"/>
      <c r="B1" s="177" t="s"/>
      <c r="C1" s="177">
        <f>=(45/50)*3510+8190</f>
        <v>11349</v>
      </c>
      <c r="D1" s="177" t="s"/>
      <c r="E1" s="177" t="s"/>
      <c r="F1" s="177" t="s"/>
      <c r="G1" s="177" t="s"/>
      <c r="H1" s="177" t="s"/>
      <c r="I1" s="177" t="s"/>
      <c r="J1" s="177" t="s"/>
      <c r="K1" s="177" t="s"/>
      <c r="L1" s="177" t="s"/>
      <c r="M1" s="177" t="s"/>
    </row>
    <row r="2" spans="1:13">
      <c r="A2" s="177" t="s"/>
      <c r="B2" s="177" t="s"/>
      <c r="C2" s="177">
        <f>=12*C1*1.2*1.005/3/1000</f>
        <v>54.747576</v>
      </c>
      <c r="D2" s="177" t="s"/>
      <c r="E2" s="177" t="s"/>
      <c r="F2" s="177" t="s"/>
      <c r="G2" s="177" t="s"/>
      <c r="H2" s="177" t="s"/>
      <c r="I2" s="177" t="s"/>
      <c r="J2" s="177" t="s"/>
      <c r="K2" s="177" t="s"/>
      <c r="L2" s="177" t="s"/>
      <c r="M2" s="177" t="s"/>
    </row>
    <row r="3" spans="1:13">
      <c r="A3" s="177" t="s"/>
      <c r="B3" s="177" t="s"/>
      <c r="C3" s="812" t="e">
        <f>=12*((45/50)*3510+8190)1.2*1.005</f>
        <v>#VALUE!</v>
      </c>
      <c r="D3" s="812" t="s"/>
      <c r="E3" s="812" t="s"/>
      <c r="F3" s="812" t="s"/>
      <c r="G3" s="177" t="s"/>
      <c r="H3" s="177" t="s"/>
      <c r="I3" s="177" t="s"/>
      <c r="J3" s="177" t="s"/>
      <c r="K3" s="177" t="s"/>
      <c r="L3" s="177" t="s"/>
      <c r="M3" s="177" t="s"/>
    </row>
    <row r="4" spans="1:13">
      <c r="A4" s="177" t="s"/>
      <c r="B4" s="177" t="s"/>
      <c r="C4" s="812">
        <v>7100697</v>
      </c>
      <c r="D4" s="812" t="s"/>
      <c r="E4" s="812" t="s"/>
      <c r="F4" s="812" t="s"/>
      <c r="G4" s="177" t="s"/>
      <c r="H4" s="177" t="s"/>
      <c r="I4" s="177" t="s"/>
      <c r="J4" s="177" t="s"/>
      <c r="K4" s="177" t="s"/>
      <c r="L4" s="177" t="s"/>
      <c r="M4" s="177" t="s"/>
    </row>
    <row r="5" spans="1:13">
      <c r="A5" s="177" t="s"/>
      <c r="B5" s="177">
        <v>18.49</v>
      </c>
      <c r="C5" s="840">
        <v>4080612</v>
      </c>
      <c r="D5" s="814" t="s"/>
      <c r="E5" s="814" t="s"/>
      <c r="F5" s="812" t="s"/>
      <c r="G5" s="177" t="s"/>
      <c r="H5" s="177" t="s"/>
      <c r="I5" s="177" t="s"/>
      <c r="J5" s="177" t="s"/>
      <c r="K5" s="177" t="s"/>
      <c r="L5" s="177" t="s"/>
      <c r="M5" s="177" t="s"/>
    </row>
    <row r="6" spans="1:13">
      <c r="A6" s="177" t="s"/>
      <c r="B6" s="177">
        <f>=6451/24</f>
        <v>268.791666666667</v>
      </c>
      <c r="C6" s="812">
        <f>=SUM(C4:C5)</f>
        <v>11181309</v>
      </c>
      <c r="D6" s="812">
        <f>=C6*0.0036</f>
        <v>40252.7124</v>
      </c>
      <c r="E6" s="812" t="s"/>
      <c r="F6" s="812" t="s"/>
      <c r="G6" s="177" t="s"/>
      <c r="H6" s="177" t="s"/>
      <c r="I6" s="177" t="s"/>
      <c r="J6" s="177" t="s"/>
      <c r="K6" s="177" t="s"/>
      <c r="L6" s="177" t="s"/>
      <c r="M6" s="177" t="s"/>
    </row>
    <row r="7" spans="1:13">
      <c r="A7" s="177" t="s"/>
      <c r="B7" s="177" t="s"/>
      <c r="C7" s="812" t="s"/>
      <c r="D7" s="812" t="s"/>
      <c r="E7" s="812" t="s"/>
      <c r="F7" s="812" t="s"/>
      <c r="G7" s="177" t="s"/>
      <c r="H7" s="177" t="s"/>
      <c r="I7" s="177" t="s"/>
      <c r="J7" s="177" t="s"/>
      <c r="K7" s="177" t="s"/>
      <c r="L7" s="177" t="s"/>
      <c r="M7" s="177" t="s"/>
    </row>
    <row r="8" spans="1:13" ht="40.5" customHeight="true">
      <c r="A8" s="177" t="s"/>
      <c r="B8" s="815" t="s"/>
      <c r="C8" s="816" t="s">
        <v>1970</v>
      </c>
      <c r="D8" s="841" t="s"/>
      <c r="E8" s="818" t="s"/>
      <c r="F8" s="816" t="s"/>
      <c r="G8" s="816" t="s">
        <v>1981</v>
      </c>
      <c r="H8" s="818" t="s"/>
      <c r="I8" s="818" t="s"/>
      <c r="J8" s="816" t="s"/>
      <c r="K8" s="816" t="s">
        <v>1982</v>
      </c>
      <c r="L8" s="816" t="s"/>
      <c r="M8" s="816" t="s">
        <v>1983</v>
      </c>
    </row>
    <row r="9" spans="1:13" ht="147.75" customHeight="true">
      <c r="A9" s="842" t="s">
        <v>5855</v>
      </c>
      <c r="B9" s="820" t="s">
        <v>5856</v>
      </c>
      <c r="C9" s="843" t="s">
        <v>6188</v>
      </c>
      <c r="D9" s="844" t="s"/>
      <c r="E9" s="428" t="s">
        <v>5857</v>
      </c>
      <c r="F9" s="845" t="s">
        <v>4189</v>
      </c>
      <c r="G9" s="846" t="s">
        <v>5858</v>
      </c>
      <c r="H9" s="177" t="s"/>
      <c r="I9" s="847" t="s">
        <v>5859</v>
      </c>
      <c r="J9" s="825" t="s">
        <v>1985</v>
      </c>
      <c r="K9" s="183" t="s">
        <v>5860</v>
      </c>
      <c r="L9" s="848" t="s">
        <v>1985</v>
      </c>
      <c r="M9" s="183" t="s">
        <v>5861</v>
      </c>
    </row>
    <row r="10" spans="1:13" ht="142.5" customHeight="true">
      <c r="A10" s="309" t="s"/>
      <c r="B10" s="828" t="s"/>
      <c r="C10" s="843" t="s">
        <v>6189</v>
      </c>
      <c r="D10" s="844" t="s"/>
      <c r="E10" s="170" t="s"/>
      <c r="F10" s="14" t="s"/>
      <c r="G10" s="846" t="s">
        <v>5862</v>
      </c>
      <c r="H10" s="177" t="s"/>
      <c r="I10" s="14" t="s"/>
      <c r="J10" s="186" t="s"/>
      <c r="K10" s="183" t="s">
        <v>5863</v>
      </c>
      <c r="L10" s="14" t="s"/>
      <c r="M10" s="183" t="s">
        <v>5864</v>
      </c>
    </row>
    <row r="11" spans="1:13" ht="120" customHeight="true">
      <c r="A11" s="309" t="s"/>
      <c r="B11" s="828" t="s"/>
      <c r="C11" s="843" t="s">
        <v>6190</v>
      </c>
      <c r="D11" s="844" t="s"/>
      <c r="E11" s="170" t="s"/>
      <c r="F11" s="14" t="s"/>
      <c r="G11" s="846" t="s">
        <v>5865</v>
      </c>
      <c r="H11" s="177" t="s"/>
      <c r="I11" s="177" t="s"/>
      <c r="J11" s="177" t="s"/>
      <c r="K11" s="177" t="s"/>
      <c r="L11" s="177" t="s"/>
      <c r="M11" s="177" t="s"/>
    </row>
    <row r="12" spans="1:13" ht="201" customHeight="true">
      <c r="A12" s="309" t="s"/>
      <c r="B12" s="828" t="s"/>
      <c r="C12" s="843" t="s">
        <v>6191</v>
      </c>
      <c r="D12" s="844" t="s"/>
      <c r="E12" s="170" t="s"/>
      <c r="F12" s="14" t="s"/>
      <c r="G12" s="849" t="s">
        <v>61</v>
      </c>
      <c r="H12" s="177" t="s"/>
      <c r="I12" s="177" t="s"/>
      <c r="J12" s="177" t="s"/>
      <c r="L12" s="177" t="s"/>
      <c r="M12" s="177" t="s"/>
    </row>
    <row r="13" spans="1:13" ht="120" customHeight="true">
      <c r="A13" s="309" t="s"/>
      <c r="B13" s="828" t="s"/>
      <c r="C13" s="843" t="s">
        <v>6192</v>
      </c>
      <c r="D13" s="844" t="s"/>
      <c r="E13" s="170" t="s"/>
      <c r="F13" s="14" t="s"/>
      <c r="G13" s="850" t="s">
        <v>6193</v>
      </c>
      <c r="H13" s="177" t="s"/>
      <c r="I13" s="177" t="s"/>
      <c r="J13" s="177" t="s"/>
      <c r="K13" s="177" t="s"/>
      <c r="L13" s="177" t="s"/>
      <c r="M13" s="177" t="s"/>
    </row>
    <row r="14" spans="1:13" ht="120" customHeight="true">
      <c r="A14" s="309" t="s"/>
      <c r="B14" s="828" t="s"/>
      <c r="C14" s="843" t="s">
        <v>6194</v>
      </c>
      <c r="D14" s="844" t="s"/>
      <c r="E14" s="170" t="s"/>
      <c r="F14" s="14" t="s"/>
      <c r="G14" s="850" t="s">
        <v>6195</v>
      </c>
      <c r="H14" s="177" t="s"/>
      <c r="I14" s="177" t="s"/>
      <c r="J14" s="177" t="s"/>
      <c r="K14" s="177" t="s"/>
      <c r="L14" s="177" t="s"/>
      <c r="M14" s="177" t="s"/>
    </row>
    <row r="15" spans="1:13" ht="120" customHeight="true">
      <c r="A15" s="309" t="s"/>
      <c r="B15" s="851" t="s"/>
      <c r="C15" s="843" t="s">
        <v>6196</v>
      </c>
      <c r="D15" s="192" t="s"/>
      <c r="E15" s="170" t="s"/>
      <c r="F15" s="14" t="s"/>
      <c r="G15" s="850" t="s">
        <v>6197</v>
      </c>
      <c r="H15" s="177" t="s"/>
      <c r="I15" s="177" t="s"/>
      <c r="J15" s="177" t="s"/>
      <c r="K15" s="177" t="s"/>
      <c r="L15" s="177" t="s"/>
      <c r="M15" s="177" t="s"/>
    </row>
    <row r="16" spans="1:13" ht="120" customHeight="true">
      <c r="A16" s="309" t="s"/>
      <c r="B16" s="851" t="s"/>
      <c r="C16" s="843" t="s">
        <v>6198</v>
      </c>
      <c r="D16" s="192" t="s"/>
      <c r="E16" s="170" t="s"/>
      <c r="F16" s="14" t="s"/>
      <c r="G16" s="850" t="s">
        <v>6199</v>
      </c>
      <c r="H16" s="177" t="s"/>
      <c r="I16" s="177" t="s"/>
      <c r="J16" s="177" t="s"/>
      <c r="K16" s="177" t="s"/>
      <c r="L16" s="177" t="s"/>
      <c r="M16" s="177" t="s"/>
    </row>
    <row r="17" spans="1:13" ht="120" customHeight="true">
      <c r="A17" s="309" t="s"/>
      <c r="B17" s="851" t="s"/>
      <c r="C17" s="843" t="s">
        <v>6200</v>
      </c>
      <c r="D17" s="192" t="s"/>
      <c r="E17" s="170" t="s"/>
      <c r="F17" s="14" t="s"/>
      <c r="G17" s="850" t="s">
        <v>6201</v>
      </c>
      <c r="H17" s="177" t="s"/>
      <c r="I17" s="177" t="s"/>
      <c r="J17" s="177" t="s"/>
      <c r="K17" s="177" t="s"/>
      <c r="L17" s="177" t="s"/>
      <c r="M17" s="177" t="s"/>
    </row>
    <row r="18" spans="1:13" ht="120" customHeight="true">
      <c r="A18" s="309" t="s"/>
      <c r="B18" s="851" t="s"/>
      <c r="C18" s="843" t="s">
        <v>6202</v>
      </c>
      <c r="D18" s="192" t="s"/>
      <c r="E18" s="170" t="s"/>
      <c r="F18" s="14" t="s"/>
      <c r="G18" s="850" t="s">
        <v>6203</v>
      </c>
      <c r="H18" s="177" t="s"/>
      <c r="I18" s="177" t="s"/>
      <c r="J18" s="177" t="s"/>
      <c r="K18" s="177" t="s"/>
      <c r="L18" s="177" t="s"/>
      <c r="M18" s="177" t="s"/>
    </row>
    <row r="19" spans="1:13" ht="120" customHeight="true">
      <c r="A19" s="309" t="s"/>
      <c r="B19" s="851" t="s"/>
      <c r="C19" s="843" t="s">
        <v>6204</v>
      </c>
      <c r="D19" s="192" t="s"/>
      <c r="E19" s="170" t="s"/>
      <c r="F19" s="14" t="s"/>
      <c r="G19" s="850" t="s">
        <v>6205</v>
      </c>
      <c r="H19" s="177" t="s"/>
      <c r="I19" s="177" t="s"/>
      <c r="J19" s="177" t="s"/>
      <c r="K19" s="177" t="s"/>
      <c r="L19" s="177" t="s"/>
      <c r="M19" s="177" t="s"/>
    </row>
    <row r="20" spans="1:13" ht="120" customHeight="true">
      <c r="A20" s="309" t="s"/>
      <c r="B20" s="186" t="s"/>
      <c r="C20" s="843" t="s">
        <v>6206</v>
      </c>
      <c r="D20" s="192" t="s"/>
      <c r="E20" s="170" t="s"/>
      <c r="F20" s="458" t="s"/>
      <c r="G20" s="852" t="s">
        <v>6207</v>
      </c>
      <c r="H20" s="177" t="s"/>
      <c r="I20" s="177" t="s"/>
      <c r="J20" s="177" t="s"/>
      <c r="K20" s="177" t="s"/>
      <c r="L20" s="177" t="s"/>
      <c r="M20" s="177" t="s"/>
    </row>
    <row r="21" spans="1:13" ht="120" customHeight="true">
      <c r="A21" s="309" t="s"/>
      <c r="B21" s="186" t="s"/>
      <c r="C21" s="843" t="s">
        <v>6208</v>
      </c>
      <c r="D21" s="192" t="s"/>
      <c r="F21" s="204" t="s">
        <v>1985</v>
      </c>
      <c r="G21" s="853" t="s">
        <v>6209</v>
      </c>
      <c r="H21" s="177" t="s"/>
      <c r="I21" s="177" t="s"/>
      <c r="J21" s="177" t="s"/>
      <c r="K21" s="177" t="s"/>
      <c r="L21" s="177" t="s"/>
      <c r="M21" s="177" t="s"/>
    </row>
    <row r="22" spans="1:13" ht="120" customHeight="true">
      <c r="A22" s="309" t="s"/>
      <c r="B22" s="186" t="s"/>
      <c r="C22" s="843" t="s">
        <v>6210</v>
      </c>
      <c r="D22" s="192" t="s"/>
      <c r="E22" s="192" t="s"/>
      <c r="F22" s="177" t="s"/>
      <c r="G22" s="668" t="s"/>
      <c r="H22" s="177" t="s"/>
      <c r="I22" s="177" t="s"/>
      <c r="J22" s="177" t="s"/>
      <c r="K22" s="177" t="s"/>
      <c r="L22" s="177" t="s"/>
      <c r="M22" s="177" t="s"/>
    </row>
    <row r="23" spans="1:13" ht="120" customHeight="true">
      <c r="A23" s="309" t="s"/>
      <c r="B23" s="186" t="s"/>
      <c r="C23" s="843" t="s">
        <v>6211</v>
      </c>
      <c r="D23" s="192" t="s"/>
      <c r="E23" s="192" t="s"/>
      <c r="F23" s="177" t="s"/>
      <c r="G23" s="177" t="s"/>
      <c r="H23" s="177" t="s"/>
      <c r="I23" s="177" t="s"/>
      <c r="J23" s="177" t="s"/>
      <c r="K23" s="177" t="s"/>
      <c r="L23" s="177" t="s"/>
      <c r="M23" s="177" t="s"/>
    </row>
    <row r="24" spans="1:13" ht="120" customHeight="true">
      <c r="A24" s="309" t="s"/>
      <c r="B24" s="186" t="s"/>
      <c r="C24" s="843" t="s">
        <v>6212</v>
      </c>
      <c r="D24" s="192" t="s"/>
      <c r="E24" s="192" t="s"/>
      <c r="F24" s="177" t="s"/>
      <c r="G24" s="177" t="s"/>
      <c r="H24" s="177" t="s"/>
      <c r="I24" s="177" t="s"/>
      <c r="J24" s="177" t="s"/>
      <c r="K24" s="177" t="s"/>
      <c r="L24" s="177" t="s"/>
      <c r="M24" s="177" t="s"/>
    </row>
    <row r="25" spans="1:13" ht="120" customHeight="true">
      <c r="A25" s="309" t="s"/>
      <c r="B25" s="854" t="s"/>
      <c r="C25" s="843" t="s">
        <v>6213</v>
      </c>
      <c r="D25" s="192" t="s"/>
      <c r="E25" s="192" t="s"/>
      <c r="F25" s="177" t="s"/>
      <c r="G25" s="177" t="s"/>
      <c r="H25" s="177" t="s"/>
      <c r="I25" s="177" t="s"/>
      <c r="J25" s="177" t="s"/>
      <c r="K25" s="177" t="s"/>
      <c r="L25" s="177" t="s"/>
      <c r="M25" s="177" t="s"/>
    </row>
    <row r="26" spans="1:13" ht="120" customHeight="true">
      <c r="A26" s="309" t="s"/>
      <c r="B26" s="854" t="s"/>
      <c r="C26" s="843" t="s">
        <v>6214</v>
      </c>
      <c r="D26" s="192" t="s"/>
      <c r="E26" s="192" t="s"/>
      <c r="F26" s="177" t="s"/>
      <c r="G26" s="177" t="s"/>
      <c r="H26" s="177" t="s"/>
      <c r="I26" s="177" t="s"/>
      <c r="J26" s="177" t="s"/>
      <c r="K26" s="177" t="s"/>
      <c r="L26" s="177" t="s"/>
      <c r="M26" s="177" t="s"/>
    </row>
    <row r="27" spans="1:13" ht="120" customHeight="true">
      <c r="A27" s="309" t="s"/>
      <c r="B27" s="854" t="s"/>
      <c r="C27" s="843" t="s">
        <v>6215</v>
      </c>
      <c r="D27" s="192" t="s"/>
      <c r="E27" s="192" t="s"/>
      <c r="F27" s="177" t="s"/>
      <c r="G27" s="177" t="s"/>
      <c r="H27" s="177" t="s"/>
      <c r="I27" s="177" t="s"/>
      <c r="J27" s="177" t="s"/>
      <c r="K27" s="177" t="s"/>
      <c r="L27" s="177" t="s"/>
      <c r="M27" s="177" t="s"/>
    </row>
    <row r="28" spans="1:13" ht="120" customHeight="true">
      <c r="A28" s="309" t="s"/>
      <c r="B28" s="854" t="s"/>
      <c r="C28" s="843" t="s">
        <v>6216</v>
      </c>
      <c r="D28" s="192" t="s"/>
      <c r="E28" s="192" t="s"/>
      <c r="F28" s="177" t="s"/>
      <c r="G28" s="177" t="s"/>
      <c r="H28" s="177" t="s"/>
      <c r="I28" s="177" t="s"/>
      <c r="J28" s="177" t="s"/>
      <c r="K28" s="177" t="s"/>
      <c r="L28" s="177" t="s"/>
      <c r="M28" s="177" t="s"/>
    </row>
    <row r="29" spans="1:13" ht="120" customHeight="true">
      <c r="A29" s="309" t="s"/>
      <c r="B29" s="854" t="s"/>
      <c r="C29" s="843" t="s">
        <v>6217</v>
      </c>
      <c r="D29" s="192" t="s"/>
      <c r="E29" s="192" t="s"/>
      <c r="F29" s="177" t="s"/>
      <c r="G29" s="177" t="s"/>
      <c r="H29" s="177" t="s"/>
      <c r="I29" s="177" t="s"/>
      <c r="J29" s="177" t="s"/>
      <c r="K29" s="177" t="s"/>
      <c r="L29" s="177" t="s"/>
      <c r="M29" s="177" t="s"/>
    </row>
    <row r="30" spans="1:13" ht="120" customHeight="true">
      <c r="A30" s="309" t="s"/>
      <c r="B30" s="854" t="s"/>
      <c r="C30" s="843" t="s">
        <v>6218</v>
      </c>
      <c r="D30" s="192" t="s"/>
      <c r="E30" s="192" t="s"/>
      <c r="F30" s="177" t="s"/>
      <c r="G30" s="177" t="s"/>
      <c r="H30" s="177" t="s"/>
      <c r="I30" s="177" t="s"/>
      <c r="J30" s="177" t="s"/>
      <c r="K30" s="177" t="s"/>
      <c r="L30" s="177" t="s"/>
      <c r="M30" s="177" t="s"/>
    </row>
    <row r="31" spans="1:13" ht="120" customHeight="true">
      <c r="A31" s="309" t="s"/>
      <c r="B31" s="854" t="s"/>
      <c r="C31" s="843" t="s">
        <v>6219</v>
      </c>
      <c r="D31" s="192" t="s"/>
      <c r="E31" s="192" t="s"/>
      <c r="F31" s="177" t="s"/>
      <c r="G31" s="177" t="s"/>
      <c r="H31" s="177" t="s"/>
      <c r="I31" s="177" t="s"/>
      <c r="J31" s="177" t="s"/>
      <c r="K31" s="177" t="s"/>
      <c r="L31" s="177" t="s"/>
      <c r="M31" s="177" t="s"/>
    </row>
    <row r="32" spans="1:13" ht="120" customHeight="true">
      <c r="A32" s="309" t="s"/>
      <c r="B32" s="854" t="s"/>
      <c r="C32" s="843" t="s">
        <v>6220</v>
      </c>
      <c r="D32" s="192" t="s"/>
      <c r="E32" s="192" t="s"/>
      <c r="F32" s="177" t="s"/>
      <c r="G32" s="177" t="s"/>
      <c r="H32" s="177" t="s"/>
      <c r="I32" s="177" t="s"/>
      <c r="J32" s="177" t="s"/>
      <c r="K32" s="177" t="s"/>
      <c r="L32" s="177" t="s"/>
      <c r="M32" s="177" t="s"/>
    </row>
    <row r="33" spans="1:13" ht="120" customHeight="true">
      <c r="A33" s="309" t="s"/>
      <c r="B33" s="854" t="s"/>
      <c r="C33" s="843" t="s">
        <v>6221</v>
      </c>
      <c r="D33" s="192" t="s"/>
      <c r="E33" s="192" t="s"/>
      <c r="F33" s="177" t="s"/>
      <c r="G33" s="177" t="s"/>
      <c r="H33" s="177" t="s"/>
      <c r="I33" s="177" t="s"/>
      <c r="J33" s="177" t="s"/>
      <c r="K33" s="177" t="s"/>
      <c r="L33" s="177" t="s"/>
      <c r="M33" s="177" t="s"/>
    </row>
    <row r="34" spans="1:13" ht="120" customHeight="true">
      <c r="A34" s="309" t="s"/>
      <c r="B34" s="854" t="s"/>
      <c r="C34" s="843" t="s">
        <v>6222</v>
      </c>
      <c r="D34" s="192" t="s"/>
      <c r="E34" s="192" t="s"/>
      <c r="F34" s="177" t="s"/>
      <c r="G34" s="177" t="s"/>
      <c r="H34" s="177" t="s"/>
      <c r="I34" s="177" t="s"/>
      <c r="J34" s="177" t="s"/>
      <c r="K34" s="177" t="s"/>
      <c r="L34" s="177" t="s"/>
      <c r="M34" s="177" t="s"/>
    </row>
    <row r="35" spans="1:13" ht="120" customHeight="true">
      <c r="A35" s="309" t="s"/>
      <c r="B35" s="854" t="s"/>
      <c r="C35" s="843" t="s">
        <v>6223</v>
      </c>
      <c r="D35" s="192" t="s"/>
      <c r="E35" s="192" t="s"/>
      <c r="F35" s="177" t="s"/>
      <c r="G35" s="177" t="s"/>
      <c r="H35" s="177" t="s"/>
      <c r="I35" s="177" t="s"/>
      <c r="J35" s="177" t="s"/>
      <c r="K35" s="177" t="s"/>
      <c r="L35" s="177" t="s"/>
      <c r="M35" s="177" t="s"/>
    </row>
    <row r="36" spans="1:13" ht="120" customHeight="true">
      <c r="A36" s="309" t="s"/>
      <c r="B36" s="855" t="s">
        <v>1985</v>
      </c>
      <c r="C36" s="183" t="s">
        <v>6224</v>
      </c>
      <c r="D36" s="192" t="s"/>
      <c r="E36" s="192" t="s"/>
      <c r="F36" s="177" t="s"/>
      <c r="G36" s="177" t="s"/>
      <c r="H36" s="177" t="s"/>
      <c r="I36" s="177" t="s"/>
      <c r="J36" s="177" t="s"/>
      <c r="K36" s="177" t="s"/>
      <c r="L36" s="177" t="s"/>
      <c r="M36" s="177" t="s"/>
    </row>
    <row r="37" spans="1:13" ht="120" customHeight="true">
      <c r="A37" s="309" t="s"/>
      <c r="B37" s="186" t="s"/>
      <c r="C37" s="183" t="s">
        <v>6225</v>
      </c>
      <c r="D37" s="192" t="s"/>
      <c r="E37" s="192" t="s"/>
      <c r="F37" s="812" t="s"/>
      <c r="G37" s="177" t="s"/>
      <c r="H37" s="177" t="s"/>
      <c r="I37" s="177" t="s"/>
      <c r="J37" s="177" t="s"/>
      <c r="K37" s="177" t="s"/>
      <c r="L37" s="177" t="s"/>
      <c r="M37" s="177" t="s"/>
    </row>
    <row r="38" spans="1:13" ht="120" customHeight="true">
      <c r="A38" s="309" t="s"/>
      <c r="B38" s="186" t="s"/>
      <c r="C38" s="183" t="s">
        <v>6226</v>
      </c>
      <c r="D38" s="192" t="s"/>
      <c r="E38" s="192" t="s"/>
      <c r="F38" s="812" t="s"/>
      <c r="G38" s="177" t="s"/>
      <c r="H38" s="177" t="s"/>
      <c r="I38" s="177" t="s"/>
      <c r="J38" s="177" t="s"/>
      <c r="K38" s="177" t="s"/>
      <c r="L38" s="177" t="s"/>
      <c r="M38" s="177" t="s"/>
    </row>
    <row r="39" spans="1:13" ht="120" customHeight="true">
      <c r="A39" s="309" t="s"/>
      <c r="B39" s="186" t="s"/>
      <c r="C39" s="183" t="s">
        <v>6227</v>
      </c>
      <c r="D39" s="192" t="s"/>
      <c r="E39" s="192" t="s"/>
      <c r="F39" s="812" t="s"/>
      <c r="G39" s="177" t="s"/>
      <c r="H39" s="177" t="s"/>
      <c r="I39" s="177" t="s"/>
      <c r="J39" s="177" t="s"/>
      <c r="K39" s="177" t="s"/>
      <c r="L39" s="177" t="s"/>
      <c r="M39" s="177" t="s"/>
    </row>
    <row r="40" spans="1:13" ht="120" customHeight="true">
      <c r="A40" s="309" t="s"/>
      <c r="B40" s="186" t="s"/>
      <c r="C40" s="183" t="s">
        <v>6228</v>
      </c>
      <c r="D40" s="192" t="s"/>
      <c r="E40" s="192" t="s"/>
      <c r="F40" s="812" t="s"/>
      <c r="G40" s="177" t="s"/>
      <c r="H40" s="177" t="s"/>
      <c r="I40" s="177" t="s"/>
      <c r="J40" s="177" t="s"/>
      <c r="K40" s="177" t="s"/>
      <c r="L40" s="177" t="s"/>
      <c r="M40" s="177" t="s"/>
    </row>
    <row r="41" spans="1:13" ht="120" customHeight="true">
      <c r="A41" s="313" t="s"/>
      <c r="B41" s="187" t="s"/>
      <c r="C41" s="183" t="s">
        <v>6229</v>
      </c>
      <c r="D41" s="192" t="s"/>
      <c r="E41" s="192" t="s"/>
      <c r="F41" s="812" t="s"/>
      <c r="G41" s="177" t="s"/>
      <c r="H41" s="177" t="s"/>
      <c r="I41" s="177" t="s"/>
      <c r="J41" s="177" t="s"/>
      <c r="K41" s="177" t="s"/>
      <c r="L41" s="177" t="s"/>
      <c r="M41" s="177" t="s"/>
    </row>
    <row r="42" spans="1:13" ht="120" customHeight="true">
      <c r="A42" s="198" t="s">
        <v>5866</v>
      </c>
      <c r="B42" s="182" t="s">
        <v>1972</v>
      </c>
      <c r="C42" s="183" t="s">
        <v>6230</v>
      </c>
      <c r="D42" s="192" t="s"/>
      <c r="E42" s="192" t="s"/>
      <c r="F42" s="812" t="s"/>
      <c r="G42" s="177" t="s"/>
      <c r="H42" s="177" t="s"/>
      <c r="I42" s="177" t="s"/>
      <c r="J42" s="177" t="s"/>
      <c r="K42" s="177" t="s"/>
      <c r="L42" s="177" t="s"/>
      <c r="M42" s="177" t="s"/>
    </row>
    <row r="43" spans="1:13" ht="120" customHeight="true">
      <c r="A43" s="14" t="s"/>
      <c r="B43" s="186" t="s"/>
      <c r="C43" s="183" t="s">
        <v>6231</v>
      </c>
      <c r="D43" s="192" t="s"/>
      <c r="E43" s="192" t="s"/>
      <c r="F43" s="177" t="s"/>
      <c r="G43" s="177" t="s"/>
      <c r="H43" s="177" t="s"/>
      <c r="I43" s="177" t="s"/>
      <c r="J43" s="177" t="s"/>
      <c r="K43" s="177" t="s"/>
      <c r="L43" s="177" t="s"/>
      <c r="M43" s="177" t="s"/>
    </row>
    <row r="44" spans="1:13" ht="120" customHeight="true">
      <c r="A44" s="14" t="s"/>
      <c r="B44" s="186" t="s"/>
      <c r="C44" s="183" t="s">
        <v>6232</v>
      </c>
      <c r="D44" s="192" t="s"/>
      <c r="E44" s="192" t="s"/>
      <c r="F44" s="177" t="s"/>
      <c r="G44" s="177" t="s"/>
      <c r="H44" s="177" t="s"/>
      <c r="I44" s="177" t="s"/>
      <c r="J44" s="177" t="s"/>
      <c r="K44" s="177" t="s"/>
      <c r="L44" s="177" t="s"/>
      <c r="M44" s="177" t="s"/>
    </row>
    <row r="45" spans="1:13" ht="120" customHeight="true">
      <c r="A45" s="14" t="s"/>
      <c r="B45" s="186" t="s"/>
      <c r="C45" s="183" t="s">
        <v>6233</v>
      </c>
      <c r="D45" s="192" t="s"/>
      <c r="E45" s="192" t="s"/>
      <c r="F45" s="177" t="s"/>
      <c r="G45" s="177" t="s"/>
      <c r="H45" s="177" t="s"/>
      <c r="I45" s="177" t="s"/>
      <c r="J45" s="177" t="s"/>
      <c r="K45" s="177" t="s"/>
      <c r="L45" s="177" t="s"/>
      <c r="M45" s="177" t="s"/>
    </row>
    <row r="46" spans="1:13" ht="120" customHeight="true">
      <c r="A46" s="14" t="s"/>
      <c r="B46" s="186" t="s"/>
      <c r="C46" s="183" t="s">
        <v>6234</v>
      </c>
      <c r="D46" s="192" t="s"/>
      <c r="E46" s="192" t="s"/>
      <c r="F46" s="177" t="s"/>
      <c r="G46" s="177" t="s"/>
      <c r="H46" s="177" t="s"/>
      <c r="I46" s="177" t="s"/>
      <c r="J46" s="177" t="s"/>
      <c r="K46" s="177" t="s"/>
      <c r="L46" s="177" t="s"/>
      <c r="M46" s="177" t="s"/>
    </row>
    <row r="47" spans="1:13" ht="108" customHeight="true">
      <c r="A47" s="177" t="s"/>
      <c r="B47" s="177" t="s"/>
      <c r="C47" s="830" t="s"/>
      <c r="D47" s="830" t="s"/>
      <c r="E47" s="830" t="s"/>
      <c r="F47" s="177" t="s"/>
      <c r="G47" s="177" t="s"/>
      <c r="H47" s="177" t="s"/>
      <c r="I47" s="177" t="s"/>
      <c r="J47" s="177" t="s"/>
      <c r="K47" s="177" t="s"/>
      <c r="L47" s="177" t="s"/>
      <c r="M47" s="177" t="s"/>
    </row>
  </sheetData>
  <mergeCells count="10">
    <mergeCell ref="I9:I10"/>
    <mergeCell ref="J9:J10"/>
    <mergeCell ref="L9:L10"/>
    <mergeCell ref="B36:B41"/>
    <mergeCell ref="A42:A46"/>
    <mergeCell ref="B42:B46"/>
    <mergeCell ref="B9:B35"/>
    <mergeCell ref="F9:F20"/>
    <mergeCell ref="A9:A41"/>
    <mergeCell ref="E9:E21"/>
  </mergeCells>
</worksheet>
</file>

<file path=xl/worksheets/sheet11.xml><?xml version="1.0" encoding="utf-8"?>
<worksheet xmlns:r="http://schemas.openxmlformats.org/officeDocument/2006/relationships" xmlns="http://schemas.openxmlformats.org/spreadsheetml/2006/main">
  <sheetPr codeName="一期  能源 机械  90℃ 水">
    <tabColor rgb="FFFFFFFF"/>
  </sheetPr>
  <dimension ref="M35"/>
  <sheetViews>
    <sheetView showGridLines="true" workbookViewId="0"/>
  </sheetViews>
  <cols>
    <col min="2" max="2" width="8.71094" customWidth="true"/>
    <col min="3" max="3" width="16.0508" customWidth="true"/>
    <col min="4" max="4" width="8.71094" customWidth="true"/>
    <col min="5" max="5" width="104.672" customWidth="true"/>
    <col min="6" max="6" width="66.5039" customWidth="true"/>
    <col min="7" max="7" width="8.71094" customWidth="true"/>
    <col min="8" max="8" width="65.9609" customWidth="true"/>
    <col min="9" max="9" width="66.7734" customWidth="true"/>
    <col min="10" max="10" width="8.71094" customWidth="true"/>
    <col min="11" max="11" width="83.4922" customWidth="true"/>
    <col min="12" max="12" width="8.71094" customWidth="true"/>
    <col min="13" max="13" width="64.7109" customWidth="true"/>
  </cols>
  <sheetData>
    <row r="2" spans="5:5">
      <c r="E2" s="176" t="s">
        <v>1978</v>
      </c>
    </row>
    <row r="3" spans="2:13">
      <c r="B3" s="177" t="s"/>
      <c r="C3" s="177" t="s"/>
      <c r="D3" s="177" t="s"/>
      <c r="E3" s="177" t="s"/>
      <c r="F3" s="177" t="s"/>
      <c r="G3" s="177" t="s"/>
      <c r="H3" s="177">
        <f>=7100697+4080612</f>
        <v>11181309</v>
      </c>
      <c r="I3" s="177" t="s"/>
      <c r="J3" s="177" t="s"/>
      <c r="K3" s="177" t="s"/>
      <c r="L3" s="177" t="s"/>
      <c r="M3" s="177" t="s"/>
    </row>
    <row r="4" spans="2:13">
      <c r="B4" s="177" t="s"/>
      <c r="C4" s="177">
        <f>=6451+3788</f>
        <v>10239</v>
      </c>
      <c r="D4" s="177" t="s"/>
      <c r="E4" s="177" t="s"/>
      <c r="F4" s="177" t="s"/>
      <c r="G4" s="177" t="s"/>
      <c r="H4" s="177">
        <f>=H3*0.0036</f>
        <v>40252.7124</v>
      </c>
      <c r="I4" s="177" t="s"/>
      <c r="J4" s="177" t="s"/>
      <c r="K4" s="177" t="s"/>
      <c r="L4" s="177" t="s"/>
      <c r="M4" s="177" t="s"/>
    </row>
    <row r="5" spans="2:13">
      <c r="B5" s="177" t="s"/>
      <c r="C5" s="177">
        <f>=C4*227</f>
        <v>2324253</v>
      </c>
      <c r="D5" s="177" t="s"/>
      <c r="E5" s="177" t="s"/>
      <c r="F5" s="177" t="s"/>
      <c r="G5" s="177" t="s"/>
      <c r="H5" s="177" t="s"/>
      <c r="I5" s="177" t="s"/>
      <c r="J5" s="177" t="s"/>
      <c r="K5" s="177" t="s"/>
      <c r="L5" s="177" t="s"/>
      <c r="M5" s="177" t="s"/>
    </row>
    <row r="6" spans="2:13">
      <c r="B6" s="177" t="s"/>
      <c r="C6" s="177">
        <f>=C5/24</f>
        <v>96843.875</v>
      </c>
      <c r="D6" s="177" t="s"/>
      <c r="E6" s="177" t="s">
        <v>1979</v>
      </c>
      <c r="F6" s="177" t="s"/>
      <c r="G6" s="177" t="s"/>
      <c r="H6" s="177" t="s"/>
      <c r="I6" s="177" t="s"/>
      <c r="J6" s="177" t="s"/>
      <c r="K6" s="177" t="s"/>
      <c r="L6" s="177" t="s"/>
      <c r="M6" s="177" t="s"/>
    </row>
    <row r="7" spans="2:13">
      <c r="B7" s="177" t="s"/>
      <c r="C7" s="177">
        <f>=C6/18</f>
        <v>5380.21527777778</v>
      </c>
      <c r="D7" s="177" t="s"/>
      <c r="E7" s="177" t="s">
        <v>1980</v>
      </c>
      <c r="F7" s="177" t="s"/>
      <c r="G7" s="177" t="s"/>
      <c r="H7" s="177" t="s"/>
      <c r="I7" s="177" t="s"/>
      <c r="J7" s="177" t="s"/>
      <c r="K7" s="177" t="s"/>
      <c r="L7" s="177" t="s"/>
      <c r="M7" s="177" t="s"/>
    </row>
    <row r="8" spans="2:13">
      <c r="B8" s="177" t="s"/>
      <c r="C8" s="177" t="s"/>
      <c r="D8" s="177" t="s"/>
      <c r="E8" s="177" t="s"/>
      <c r="F8" s="177" t="s"/>
      <c r="G8" s="177" t="s"/>
      <c r="H8" s="177" t="s"/>
      <c r="I8" s="177" t="s"/>
      <c r="J8" s="177" t="s"/>
      <c r="K8" s="177" t="s"/>
      <c r="L8" s="177" t="s"/>
      <c r="M8" s="177" t="s"/>
    </row>
    <row r="9" spans="2:13">
      <c r="B9" s="177" t="s"/>
      <c r="C9" s="177" t="s"/>
      <c r="D9" s="178" t="s"/>
      <c r="E9" s="179" t="s">
        <v>1970</v>
      </c>
      <c r="F9" s="180" t="s"/>
      <c r="G9" s="180" t="s"/>
      <c r="H9" s="180" t="s">
        <v>1981</v>
      </c>
      <c r="I9" s="180" t="s"/>
      <c r="J9" s="179" t="s"/>
      <c r="K9" s="179" t="s">
        <v>1982</v>
      </c>
      <c r="L9" s="179" t="s"/>
      <c r="M9" s="179" t="s">
        <v>1983</v>
      </c>
    </row>
    <row r="10" spans="2:14" ht="153.75" customHeight="true">
      <c r="B10" s="177" t="s"/>
      <c r="C10" s="181" t="s">
        <v>1984</v>
      </c>
      <c r="D10" s="182" t="s">
        <v>1985</v>
      </c>
      <c r="E10" s="183" t="s">
        <v>1986</v>
      </c>
      <c r="F10" s="177" t="s"/>
      <c r="G10" s="177" t="s"/>
      <c r="H10" s="177" t="s"/>
      <c r="I10" s="184" t="s">
        <v>1987</v>
      </c>
      <c r="J10" s="182" t="s">
        <v>1985</v>
      </c>
      <c r="K10" s="168" t="s">
        <v>6041</v>
      </c>
      <c r="L10" s="185" t="s">
        <v>1985</v>
      </c>
      <c r="M10" s="168" t="s">
        <v>6042</v>
      </c>
      <c r="N10" t="s">
        <v>1988</v>
      </c>
    </row>
    <row r="11" spans="2:14" ht="120" customHeight="true">
      <c r="B11" s="177" t="s"/>
      <c r="C11" s="14" t="s"/>
      <c r="D11" s="186" t="s"/>
      <c r="E11" s="183" t="s">
        <v>1989</v>
      </c>
      <c r="F11" s="177" t="s"/>
      <c r="G11" s="177" t="s"/>
      <c r="H11" s="177" t="s">
        <v>1990</v>
      </c>
      <c r="I11" s="14" t="s"/>
      <c r="J11" s="186" t="s"/>
      <c r="K11" s="168" t="s">
        <v>6043</v>
      </c>
      <c r="L11" s="14" t="s"/>
      <c r="M11" s="168" t="s">
        <v>6044</v>
      </c>
      <c r="N11" t="s">
        <v>1988</v>
      </c>
    </row>
    <row r="12" spans="2:14" ht="155.25" customHeight="true">
      <c r="B12" s="177" t="s"/>
      <c r="C12" s="14" t="s"/>
      <c r="D12" s="186" t="s"/>
      <c r="E12" s="183" t="s">
        <v>1991</v>
      </c>
      <c r="F12" s="177" t="s"/>
      <c r="G12" s="177" t="s"/>
      <c r="H12" s="177" t="s"/>
      <c r="I12" s="14" t="s"/>
      <c r="J12" s="186" t="s"/>
      <c r="K12" s="168" t="s">
        <v>6045</v>
      </c>
      <c r="L12" s="14" t="s"/>
      <c r="M12" s="168" t="s">
        <v>6046</v>
      </c>
      <c r="N12" t="s">
        <v>1988</v>
      </c>
    </row>
    <row r="13" spans="2:14" ht="120" customHeight="true">
      <c r="B13" s="177" t="s"/>
      <c r="C13" s="14" t="s"/>
      <c r="D13" s="186" t="s"/>
      <c r="E13" s="183" t="s">
        <v>1992</v>
      </c>
      <c r="F13" s="177" t="s"/>
      <c r="G13" s="177" t="s"/>
      <c r="H13" s="177" t="s"/>
      <c r="I13" s="14" t="s"/>
      <c r="J13" s="186" t="s"/>
      <c r="K13" s="168" t="s">
        <v>6047</v>
      </c>
      <c r="L13" s="14" t="s"/>
      <c r="M13" s="168" t="s">
        <v>6048</v>
      </c>
      <c r="N13" t="s">
        <v>1988</v>
      </c>
    </row>
    <row r="14" spans="2:13" ht="120" customHeight="true">
      <c r="B14" s="177" t="s"/>
      <c r="C14" s="14" t="s"/>
      <c r="D14" s="186" t="s"/>
      <c r="E14" s="183" t="s">
        <v>1993</v>
      </c>
      <c r="F14" s="177" t="s"/>
      <c r="G14" s="177" t="s"/>
      <c r="H14" s="177" t="s"/>
      <c r="I14" s="177" t="s"/>
      <c r="J14" s="177" t="s"/>
      <c r="K14" s="177" t="s"/>
      <c r="L14" s="177" t="s"/>
      <c r="M14" s="177" t="s"/>
    </row>
    <row r="15" spans="2:13" ht="120" customHeight="true">
      <c r="B15" s="177" t="s"/>
      <c r="C15" s="14" t="s"/>
      <c r="D15" s="186" t="s"/>
      <c r="E15" s="183" t="s">
        <v>1994</v>
      </c>
      <c r="F15" s="177" t="s"/>
      <c r="G15" s="177" t="s"/>
      <c r="H15" s="177" t="s"/>
      <c r="I15" s="177" t="s"/>
      <c r="J15" s="177" t="s"/>
      <c r="K15" s="177" t="s"/>
      <c r="L15" s="177" t="s"/>
      <c r="M15" s="177" t="s"/>
    </row>
    <row r="16" spans="2:13" ht="120" customHeight="true">
      <c r="B16" s="177" t="s"/>
      <c r="C16" s="14" t="s"/>
      <c r="D16" s="186" t="s"/>
      <c r="E16" s="183" t="s">
        <v>1995</v>
      </c>
      <c r="F16" s="177" t="s"/>
      <c r="G16" s="177" t="s"/>
      <c r="H16" s="177" t="s"/>
      <c r="I16" s="177" t="s"/>
      <c r="J16" s="177" t="s"/>
      <c r="K16" s="177" t="s"/>
      <c r="L16" s="177" t="s"/>
      <c r="M16" s="177" t="s"/>
    </row>
    <row r="17" spans="2:13" ht="120" customHeight="true">
      <c r="B17" s="177" t="s"/>
      <c r="C17" s="14" t="s"/>
      <c r="D17" s="186" t="s"/>
      <c r="E17" s="183" t="s">
        <v>6049</v>
      </c>
      <c r="F17" s="177" t="s">
        <v>1996</v>
      </c>
      <c r="G17" s="177" t="s"/>
      <c r="H17" s="177" t="s"/>
      <c r="I17" s="177" t="s"/>
      <c r="J17" s="177" t="s"/>
      <c r="K17" s="177" t="s"/>
      <c r="L17" s="177" t="s"/>
      <c r="M17" s="177" t="s"/>
    </row>
    <row r="18" spans="2:13" ht="120" customHeight="true">
      <c r="B18" s="177" t="s"/>
      <c r="C18" s="14" t="s"/>
      <c r="D18" s="186" t="s"/>
      <c r="E18" s="183" t="s">
        <v>1997</v>
      </c>
      <c r="F18" s="177" t="s"/>
      <c r="G18" s="177" t="s"/>
      <c r="H18" s="177" t="s"/>
      <c r="I18" s="177" t="s"/>
      <c r="J18" s="177" t="s"/>
      <c r="K18" s="177" t="s"/>
      <c r="L18" s="177" t="s"/>
      <c r="M18" s="177" t="s"/>
    </row>
    <row r="19" spans="2:13" ht="120" customHeight="true">
      <c r="B19" s="177" t="s"/>
      <c r="C19" s="14" t="s"/>
      <c r="D19" s="186" t="s"/>
      <c r="E19" s="183" t="s">
        <v>1998</v>
      </c>
      <c r="F19" s="177" t="s"/>
      <c r="G19" s="177" t="s"/>
      <c r="H19" s="177" t="s"/>
      <c r="I19" s="177" t="s"/>
      <c r="J19" s="177" t="s"/>
      <c r="K19" s="177" t="s"/>
      <c r="L19" s="177" t="s"/>
      <c r="M19" s="177" t="s"/>
    </row>
    <row r="20" spans="2:13" ht="120" customHeight="true">
      <c r="B20" s="177" t="s"/>
      <c r="C20" s="14" t="s"/>
      <c r="D20" s="186" t="s"/>
      <c r="E20" s="183" t="s">
        <v>1999</v>
      </c>
      <c r="F20" s="177" t="s"/>
      <c r="G20" s="177" t="s"/>
      <c r="H20" s="177" t="s"/>
      <c r="I20" s="177" t="s"/>
      <c r="J20" s="177" t="s"/>
      <c r="K20" s="177" t="s"/>
      <c r="L20" s="177" t="s"/>
      <c r="M20" s="177" t="s"/>
    </row>
    <row r="21" spans="2:13" ht="120" customHeight="true">
      <c r="B21" s="177" t="s"/>
      <c r="C21" s="14" t="s"/>
      <c r="D21" s="187" t="s"/>
      <c r="E21" s="188" t="s">
        <v>2000</v>
      </c>
      <c r="F21" s="177" t="s"/>
      <c r="G21" s="177" t="s"/>
      <c r="H21" s="177" t="s"/>
      <c r="I21" s="177" t="s"/>
      <c r="J21" s="177" t="s"/>
      <c r="K21" s="177" t="s"/>
      <c r="L21" s="177" t="s"/>
      <c r="M21" s="177" t="s"/>
    </row>
    <row r="22" spans="2:13" ht="120" customHeight="true">
      <c r="B22" s="177" t="s"/>
      <c r="C22" s="189" t="s">
        <v>2001</v>
      </c>
      <c r="D22" s="182" t="s">
        <v>1972</v>
      </c>
      <c r="E22" s="183" t="s">
        <v>6050</v>
      </c>
      <c r="F22" s="190" t="s">
        <v>2002</v>
      </c>
      <c r="G22" s="177" t="s"/>
      <c r="I22" s="177" t="s"/>
      <c r="J22" s="177" t="s"/>
      <c r="K22" s="177" t="s"/>
      <c r="L22" s="177" t="s"/>
      <c r="M22" s="177" t="s"/>
    </row>
    <row r="23" spans="2:13" ht="120" customHeight="true">
      <c r="B23" s="177" t="s"/>
      <c r="C23" s="14" t="s"/>
      <c r="D23" s="186" t="s"/>
      <c r="E23" s="183" t="s">
        <v>6051</v>
      </c>
      <c r="F23" s="190" t="s">
        <v>2003</v>
      </c>
      <c r="G23" s="177" t="s"/>
      <c r="H23" s="171" t="s">
        <v>1974</v>
      </c>
      <c r="I23" s="191" t="s">
        <v>2004</v>
      </c>
      <c r="J23" s="177" t="s"/>
      <c r="K23" s="177" t="s"/>
      <c r="L23" s="177" t="s"/>
      <c r="M23" s="177" t="s"/>
    </row>
    <row r="24" spans="2:13" ht="120" customHeight="true">
      <c r="B24" s="177" t="s"/>
      <c r="C24" s="14" t="s"/>
      <c r="D24" s="186" t="s"/>
      <c r="E24" s="183" t="s">
        <v>6052</v>
      </c>
      <c r="F24" s="190" t="s">
        <v>2005</v>
      </c>
      <c r="G24" s="177" t="s"/>
      <c r="H24" s="191" t="s">
        <v>2006</v>
      </c>
      <c r="I24" s="177" t="s"/>
      <c r="J24" s="177" t="s"/>
      <c r="K24" s="177" t="s"/>
      <c r="L24" s="177" t="s"/>
      <c r="M24" s="177" t="s"/>
    </row>
    <row r="25" spans="2:13" ht="120" customHeight="true">
      <c r="B25" s="177" t="s"/>
      <c r="C25" s="14" t="s"/>
      <c r="D25" s="186" t="s"/>
      <c r="E25" s="183" t="s">
        <v>6053</v>
      </c>
      <c r="F25" s="190" t="s">
        <v>2007</v>
      </c>
      <c r="G25" s="177" t="s"/>
      <c r="I25" s="172" t="s"/>
      <c r="J25" s="177" t="s"/>
      <c r="L25" s="177" t="s"/>
      <c r="M25" s="177" t="s"/>
    </row>
    <row r="26" spans="2:13" ht="120" customHeight="true">
      <c r="B26" s="177" t="s"/>
      <c r="C26" s="14" t="s"/>
      <c r="D26" s="186" t="s"/>
      <c r="E26" s="183" t="s">
        <v>6054</v>
      </c>
      <c r="F26" s="190" t="s">
        <v>2008</v>
      </c>
      <c r="G26" s="177" t="s"/>
      <c r="I26" s="177" t="s"/>
      <c r="J26" s="177" t="s"/>
      <c r="K26" s="177" t="s"/>
      <c r="L26" s="177" t="s"/>
      <c r="M26" s="177" t="s"/>
    </row>
    <row r="27" spans="2:13" ht="120" customHeight="true">
      <c r="B27" s="177" t="s"/>
      <c r="C27" s="177" t="s"/>
      <c r="D27" s="172" t="s"/>
      <c r="E27" s="192" t="s"/>
      <c r="F27" s="177" t="s"/>
      <c r="G27" s="177" t="s"/>
      <c r="I27" s="173" t="s"/>
      <c r="J27" s="177" t="s"/>
      <c r="K27" s="177" t="s"/>
      <c r="L27" s="177" t="s"/>
      <c r="M27" s="177" t="s"/>
    </row>
    <row r="28" spans="2:13" ht="120" customHeight="true">
      <c r="B28" s="177" t="s"/>
      <c r="C28" s="177" t="s"/>
      <c r="D28" s="177" t="s"/>
      <c r="E28" s="177" t="s"/>
      <c r="F28" s="177" t="s"/>
      <c r="G28" s="177" t="s"/>
      <c r="I28" s="175" t="s"/>
      <c r="J28" s="177" t="s"/>
      <c r="K28" s="177" t="s"/>
      <c r="L28" s="177" t="s"/>
      <c r="M28" s="177" t="s"/>
    </row>
    <row r="29" spans="2:13" ht="120" customHeight="true">
      <c r="B29" s="177" t="s"/>
      <c r="C29" s="177" t="s"/>
      <c r="D29" s="177" t="s"/>
      <c r="E29" s="177" t="s"/>
      <c r="F29" s="177" t="s"/>
      <c r="G29" s="177" t="s"/>
      <c r="I29" s="177" t="s"/>
      <c r="J29" s="177" t="s"/>
      <c r="K29" s="177" t="s"/>
      <c r="L29" s="177" t="s"/>
      <c r="M29" s="177" t="s"/>
    </row>
    <row r="30" spans="2:13" ht="120" customHeight="true">
      <c r="B30" s="177" t="s"/>
      <c r="C30" s="177" t="s"/>
      <c r="D30" s="177" t="s"/>
      <c r="E30" s="177" t="s"/>
      <c r="F30" s="177" t="s"/>
      <c r="G30" s="177" t="s"/>
      <c r="H30" s="193" t="s"/>
      <c r="I30" s="177" t="s"/>
      <c r="J30" s="177" t="s"/>
      <c r="K30" s="177" t="s"/>
      <c r="L30" s="177" t="s"/>
      <c r="M30" s="177" t="s"/>
    </row>
    <row r="31" spans="2:13" ht="120" customHeight="true">
      <c r="B31" s="177" t="s"/>
      <c r="C31" s="177" t="s"/>
      <c r="D31" s="177" t="s"/>
      <c r="E31" s="177" t="s"/>
      <c r="F31" s="177" t="s"/>
      <c r="G31" s="177" t="s"/>
      <c r="H31" s="193" t="s"/>
      <c r="I31" s="177" t="s"/>
      <c r="J31" s="177" t="s"/>
      <c r="K31" s="177" t="s"/>
      <c r="L31" s="177" t="s"/>
      <c r="M31" s="177" t="s"/>
    </row>
    <row r="32" spans="2:13" ht="120" customHeight="true">
      <c r="B32" s="177" t="s"/>
      <c r="C32" s="177" t="s"/>
      <c r="D32" s="177" t="s"/>
      <c r="E32" s="177" t="s"/>
      <c r="F32" s="177" t="s"/>
      <c r="G32" s="177" t="s"/>
      <c r="H32" s="193" t="s"/>
      <c r="I32" s="177" t="s"/>
      <c r="J32" s="177" t="s"/>
      <c r="K32" s="177" t="s"/>
      <c r="L32" s="177" t="s"/>
      <c r="M32" s="177" t="s"/>
    </row>
    <row r="33" spans="2:13" ht="120" customHeight="true">
      <c r="B33" s="177" t="s"/>
      <c r="C33" s="177" t="s"/>
      <c r="D33" s="177" t="s"/>
      <c r="E33" s="177" t="s"/>
      <c r="F33" s="177" t="s"/>
      <c r="G33" s="177" t="s"/>
      <c r="H33" s="193" t="s"/>
      <c r="I33" s="177" t="s"/>
      <c r="J33" s="177" t="s"/>
      <c r="K33" s="177" t="s"/>
      <c r="L33" s="177" t="s"/>
      <c r="M33" s="177" t="s"/>
    </row>
    <row r="34" spans="2:13" ht="120" customHeight="true">
      <c r="B34" s="177" t="s"/>
      <c r="C34" s="177" t="s"/>
      <c r="D34" s="177" t="s"/>
      <c r="E34" s="177" t="s"/>
      <c r="F34" s="177" t="s"/>
      <c r="G34" s="177" t="s"/>
      <c r="H34" s="193" t="s"/>
      <c r="I34" s="177" t="s"/>
      <c r="J34" s="177" t="s"/>
      <c r="K34" s="177" t="s"/>
      <c r="L34" s="177" t="s"/>
      <c r="M34" s="177" t="s"/>
    </row>
    <row r="35" spans="2:13" ht="120" customHeight="true">
      <c r="B35" s="177" t="s"/>
      <c r="C35" s="177" t="s"/>
      <c r="D35" s="177" t="s"/>
      <c r="E35" s="177" t="s"/>
      <c r="F35" s="177" t="s"/>
      <c r="G35" s="177" t="s"/>
      <c r="H35" s="193" t="s"/>
      <c r="I35" s="177" t="s"/>
      <c r="J35" s="177" t="s"/>
      <c r="K35" s="177" t="s"/>
      <c r="L35" s="177" t="s"/>
      <c r="M35" s="177" t="s"/>
    </row>
  </sheetData>
  <mergeCells count="7">
    <mergeCell ref="D10:D21"/>
    <mergeCell ref="J10:J13"/>
    <mergeCell ref="L10:L13"/>
    <mergeCell ref="D22:D26"/>
    <mergeCell ref="C22:C26"/>
    <mergeCell ref="C10:C21"/>
    <mergeCell ref="I10:I13"/>
  </mergeCells>
  <drawing r:id="rId0"/>
</worksheet>
</file>

<file path=xl/worksheets/sheet12.xml><?xml version="1.0" encoding="utf-8"?>
<worksheet xmlns="http://schemas.openxmlformats.org/spreadsheetml/2006/main">
  <sheetPr codeName="一期  能源 机械  12℃ 水">
    <tabColor rgb="FFFFFFFF"/>
  </sheetPr>
  <dimension ref="M32"/>
  <sheetViews>
    <sheetView showGridLines="true" workbookViewId="0"/>
  </sheetViews>
  <cols>
    <col min="1" max="1" width="13.6211" customWidth="true"/>
    <col min="2" max="2" width="16.7109" customWidth="true"/>
    <col min="3" max="3" width="73.7109" customWidth="true"/>
    <col min="4" max="4" width="67.5742" customWidth="true"/>
    <col min="5" max="5" width="67.4414" customWidth="true"/>
    <col min="6" max="6" width="22.7109" customWidth="true"/>
    <col min="7" max="7" width="63.7109" customWidth="true"/>
    <col min="8" max="8" width="12.0039" customWidth="true"/>
    <col min="9" max="10" width="13.7539" customWidth="true"/>
    <col min="11" max="11" width="56.7109" customWidth="true"/>
    <col min="12" max="12" width="14.1641" customWidth="true"/>
    <col min="13" max="13" width="57.7109" customWidth="true"/>
  </cols>
  <sheetData>
    <row r="1" spans="1:13">
      <c r="A1" s="177" t="s"/>
      <c r="B1" s="177" t="s"/>
      <c r="C1" s="177">
        <f>=(45/50)*3510+8190</f>
        <v>11349</v>
      </c>
      <c r="D1" s="177" t="s"/>
      <c r="E1" s="177" t="s"/>
      <c r="F1" s="177" t="s"/>
      <c r="G1" s="177" t="s"/>
      <c r="H1" s="177" t="s"/>
      <c r="I1" s="177" t="s"/>
      <c r="J1" s="177" t="s"/>
      <c r="K1" s="177" t="s"/>
      <c r="L1" s="177" t="s"/>
      <c r="M1" s="177" t="s"/>
    </row>
    <row r="2" spans="1:13">
      <c r="A2" s="177" t="s"/>
      <c r="B2" s="177" t="s"/>
      <c r="C2" s="177">
        <f>=12*C1*1.2*1.005/3/1000</f>
        <v>54.747576</v>
      </c>
      <c r="D2" s="177" t="s"/>
      <c r="E2" s="177" t="s"/>
      <c r="F2" s="177" t="s"/>
      <c r="G2" s="177" t="s"/>
      <c r="H2" s="177" t="s"/>
      <c r="I2" s="177" t="s"/>
      <c r="J2" s="177" t="s"/>
      <c r="K2" s="177" t="s"/>
      <c r="L2" s="177" t="s"/>
      <c r="M2" s="177" t="s"/>
    </row>
    <row r="3" spans="1:13">
      <c r="A3" s="177" t="s"/>
      <c r="B3" s="177" t="s"/>
      <c r="C3" s="812" t="e">
        <f>=12*((45/50)*3510+8190)1.2*1.005</f>
        <v>#VALUE!</v>
      </c>
      <c r="D3" s="812" t="s"/>
      <c r="E3" s="812" t="s"/>
      <c r="F3" s="812" t="s"/>
      <c r="G3" s="177" t="s"/>
      <c r="H3" s="177" t="s"/>
      <c r="I3" s="177" t="s"/>
      <c r="J3" s="177" t="s"/>
      <c r="K3" s="177" t="s"/>
      <c r="L3" s="177" t="s"/>
      <c r="M3" s="177" t="s"/>
    </row>
    <row r="4" spans="1:13">
      <c r="A4" s="177" t="s"/>
      <c r="B4" s="177" t="s"/>
      <c r="C4" s="812">
        <v>7100697</v>
      </c>
      <c r="D4" s="812" t="s"/>
      <c r="E4" s="812" t="s"/>
      <c r="F4" s="812" t="s"/>
      <c r="G4" s="177" t="s"/>
      <c r="H4" s="177" t="s"/>
      <c r="I4" s="177" t="s"/>
      <c r="J4" s="177" t="s"/>
      <c r="K4" s="177" t="s"/>
      <c r="L4" s="177" t="s"/>
      <c r="M4" s="177" t="s"/>
    </row>
    <row r="5" spans="1:13">
      <c r="A5" s="177" t="s"/>
      <c r="B5" s="177" t="s"/>
      <c r="C5" s="813">
        <v>4080612</v>
      </c>
      <c r="D5" s="814" t="s"/>
      <c r="E5" s="814" t="s"/>
      <c r="F5" s="812" t="s"/>
      <c r="G5" s="177" t="s"/>
      <c r="H5" s="177" t="s"/>
      <c r="I5" s="177" t="s"/>
      <c r="J5" s="177" t="s"/>
      <c r="K5" s="177" t="s"/>
      <c r="L5" s="177" t="s"/>
      <c r="M5" s="177" t="s"/>
    </row>
    <row r="6" spans="1:13">
      <c r="A6" s="177" t="s"/>
      <c r="B6" s="177">
        <f>=6451/24</f>
        <v>268.791666666667</v>
      </c>
      <c r="C6" s="812">
        <f>=SUM(C4:C5)</f>
        <v>11181309</v>
      </c>
      <c r="D6" s="812">
        <f>=C6*0.0036</f>
        <v>40252.7124</v>
      </c>
      <c r="E6" s="812" t="s"/>
      <c r="F6" s="812" t="s"/>
      <c r="G6" s="177" t="s"/>
      <c r="H6" s="177" t="s"/>
      <c r="I6" s="177" t="s"/>
      <c r="J6" s="177" t="s"/>
      <c r="K6" s="177" t="s"/>
      <c r="L6" s="177" t="s"/>
      <c r="M6" s="177" t="s"/>
    </row>
    <row r="7" spans="1:13">
      <c r="A7" s="177" t="s"/>
      <c r="B7" s="177" t="s"/>
      <c r="C7" s="812" t="s"/>
      <c r="D7" s="812" t="s"/>
      <c r="E7" s="812" t="s"/>
      <c r="F7" s="812" t="s"/>
      <c r="G7" s="177" t="s"/>
      <c r="H7" s="177" t="s"/>
      <c r="I7" s="177" t="s"/>
      <c r="J7" s="177" t="s"/>
      <c r="K7" s="177" t="s"/>
      <c r="L7" s="177" t="s"/>
      <c r="M7" s="177" t="s"/>
    </row>
    <row r="8" spans="1:13" ht="40.5" customHeight="true">
      <c r="A8" s="177" t="s"/>
      <c r="B8" s="815" t="s"/>
      <c r="C8" s="816" t="s">
        <v>1970</v>
      </c>
      <c r="D8" s="817" t="s"/>
      <c r="E8" s="818" t="s"/>
      <c r="F8" s="816" t="s"/>
      <c r="G8" s="816" t="s">
        <v>1981</v>
      </c>
      <c r="H8" s="818" t="s"/>
      <c r="I8" s="818" t="s"/>
      <c r="J8" s="816" t="s"/>
      <c r="K8" s="816" t="s">
        <v>1982</v>
      </c>
      <c r="L8" s="816" t="s"/>
      <c r="M8" s="816" t="s">
        <v>1983</v>
      </c>
    </row>
    <row r="9" spans="1:14" ht="171.75" customHeight="true">
      <c r="A9" s="819" t="s">
        <v>2257</v>
      </c>
      <c r="B9" s="820" t="s">
        <v>4189</v>
      </c>
      <c r="C9" s="183" t="s">
        <v>5736</v>
      </c>
      <c r="D9" s="821" t="s">
        <v>5737</v>
      </c>
      <c r="E9" s="819" t="s">
        <v>2277</v>
      </c>
      <c r="F9" s="822" t="s">
        <v>4189</v>
      </c>
      <c r="G9" s="823" t="s">
        <v>5738</v>
      </c>
      <c r="H9" s="177" t="s">
        <v>5739</v>
      </c>
      <c r="I9" s="824" t="s">
        <v>5740</v>
      </c>
      <c r="J9" s="825" t="s">
        <v>1985</v>
      </c>
      <c r="K9" s="826" t="s">
        <v>6171</v>
      </c>
      <c r="L9" s="827" t="s">
        <v>1985</v>
      </c>
      <c r="M9" s="826" t="s">
        <v>6172</v>
      </c>
      <c r="N9" t="s">
        <v>1988</v>
      </c>
    </row>
    <row r="10" spans="1:14" ht="191.25" customHeight="true">
      <c r="A10" s="14" t="s"/>
      <c r="B10" s="828" t="s"/>
      <c r="C10" s="183" t="s">
        <v>5741</v>
      </c>
      <c r="D10" s="821" t="s">
        <v>5737</v>
      </c>
      <c r="E10" s="14" t="s"/>
      <c r="F10" s="186" t="s"/>
      <c r="G10" s="183" t="s">
        <v>5742</v>
      </c>
      <c r="H10" s="177" t="s">
        <v>5739</v>
      </c>
      <c r="I10" s="14" t="s"/>
      <c r="J10" s="186" t="s"/>
      <c r="K10" s="168" t="s">
        <v>6173</v>
      </c>
      <c r="L10" s="14" t="s"/>
      <c r="M10" s="168" t="s">
        <v>6174</v>
      </c>
      <c r="N10" t="s">
        <v>1988</v>
      </c>
    </row>
    <row r="11" spans="1:13" ht="120" customHeight="true">
      <c r="A11" s="14" t="s"/>
      <c r="B11" s="828" t="s"/>
      <c r="C11" s="183" t="s">
        <v>5743</v>
      </c>
      <c r="D11" s="821" t="s">
        <v>5737</v>
      </c>
      <c r="E11" s="14" t="s"/>
      <c r="F11" s="186" t="s"/>
      <c r="G11" s="183" t="s">
        <v>5744</v>
      </c>
      <c r="H11" s="177" t="s">
        <v>5739</v>
      </c>
      <c r="I11" s="177" t="s"/>
      <c r="J11" s="177" t="s"/>
      <c r="K11" s="177" t="s"/>
      <c r="L11" s="177" t="s"/>
      <c r="M11" s="177" t="s"/>
    </row>
    <row r="12" spans="1:13" ht="120" customHeight="true">
      <c r="A12" s="14" t="s"/>
      <c r="B12" s="828" t="s"/>
      <c r="C12" s="183" t="s">
        <v>5745</v>
      </c>
      <c r="D12" s="821" t="s">
        <v>5737</v>
      </c>
      <c r="E12" s="14" t="s"/>
      <c r="F12" s="186" t="s"/>
      <c r="G12" s="183" t="s">
        <v>5746</v>
      </c>
      <c r="H12" s="177" t="s">
        <v>5739</v>
      </c>
      <c r="I12" s="177" t="s"/>
      <c r="J12" s="177" t="s"/>
      <c r="L12" s="177" t="s"/>
      <c r="M12" s="177" t="s"/>
    </row>
    <row r="13" spans="1:13" ht="120" customHeight="true">
      <c r="A13" s="14" t="s"/>
      <c r="B13" s="828" t="s"/>
      <c r="C13" s="183" t="s">
        <v>5747</v>
      </c>
      <c r="D13" s="821" t="s">
        <v>5748</v>
      </c>
      <c r="E13" s="14" t="s"/>
      <c r="F13" s="186" t="s"/>
      <c r="G13" s="183" t="s">
        <v>5749</v>
      </c>
      <c r="H13" s="177" t="s">
        <v>5739</v>
      </c>
      <c r="I13" s="177" t="s"/>
      <c r="J13" s="177" t="s"/>
      <c r="K13" s="177" t="s"/>
      <c r="L13" s="177" t="s"/>
      <c r="M13" s="177" t="s"/>
    </row>
    <row r="14" spans="1:13" ht="120" customHeight="true">
      <c r="A14" s="14" t="s"/>
      <c r="B14" s="828" t="s"/>
      <c r="C14" s="183" t="s">
        <v>5750</v>
      </c>
      <c r="D14" s="821" t="s">
        <v>5748</v>
      </c>
      <c r="E14" s="14" t="s"/>
      <c r="F14" s="186" t="s"/>
      <c r="G14" s="183" t="s">
        <v>5751</v>
      </c>
      <c r="H14" s="177" t="s">
        <v>5739</v>
      </c>
      <c r="I14" s="177" t="s"/>
      <c r="J14" s="177" t="s"/>
      <c r="K14" s="177" t="s"/>
      <c r="L14" s="177" t="s"/>
      <c r="M14" s="177" t="s"/>
    </row>
    <row r="15" spans="1:13" ht="120" customHeight="true">
      <c r="A15" s="14" t="s"/>
      <c r="B15" s="186" t="s"/>
      <c r="C15" s="183" t="s">
        <v>5752</v>
      </c>
      <c r="D15" s="821" t="s">
        <v>5748</v>
      </c>
      <c r="E15" s="192" t="s"/>
      <c r="F15" s="812" t="s"/>
      <c r="G15" s="177" t="s"/>
      <c r="H15" s="177" t="s"/>
      <c r="I15" s="177" t="s"/>
      <c r="J15" s="177" t="s"/>
      <c r="K15" s="177" t="s"/>
      <c r="L15" s="177" t="s"/>
      <c r="M15" s="177" t="s"/>
    </row>
    <row r="16" spans="1:13" ht="120" customHeight="true">
      <c r="A16" s="14" t="s"/>
      <c r="B16" s="186" t="s"/>
      <c r="C16" s="183" t="s">
        <v>5753</v>
      </c>
      <c r="D16" s="821" t="s">
        <v>5754</v>
      </c>
      <c r="E16" s="192" t="s"/>
      <c r="F16" s="177" t="s"/>
      <c r="G16" s="177" t="s"/>
      <c r="H16" s="177" t="s"/>
      <c r="I16" s="177" t="s"/>
      <c r="J16" s="177" t="s"/>
      <c r="K16" s="177" t="s"/>
      <c r="L16" s="177" t="s"/>
      <c r="M16" s="177" t="s"/>
    </row>
    <row r="17" spans="1:13" ht="120" customHeight="true">
      <c r="A17" s="14" t="s"/>
      <c r="B17" s="186" t="s"/>
      <c r="C17" s="183" t="s">
        <v>5755</v>
      </c>
      <c r="D17" s="821" t="s">
        <v>5754</v>
      </c>
      <c r="E17" s="192" t="s"/>
      <c r="F17" s="177" t="s"/>
      <c r="G17" s="177" t="s"/>
      <c r="H17" s="177" t="s"/>
      <c r="I17" s="177" t="s"/>
      <c r="J17" s="177" t="s"/>
      <c r="K17" s="177" t="s"/>
      <c r="L17" s="177" t="s"/>
      <c r="M17" s="177" t="s"/>
    </row>
    <row r="18" spans="1:13" ht="120" customHeight="true">
      <c r="A18" s="14" t="s"/>
      <c r="B18" s="186" t="s"/>
      <c r="C18" s="183" t="s">
        <v>5756</v>
      </c>
      <c r="D18" s="821" t="s">
        <v>5754</v>
      </c>
      <c r="E18" s="192" t="s"/>
      <c r="F18" s="177" t="s"/>
      <c r="G18" s="177" t="s"/>
      <c r="H18" s="177" t="s"/>
      <c r="I18" s="177" t="s"/>
      <c r="J18" s="177" t="s"/>
      <c r="K18" s="177" t="s"/>
      <c r="L18" s="177" t="s"/>
      <c r="M18" s="177" t="s"/>
    </row>
    <row r="19" spans="1:13" ht="120" customHeight="true">
      <c r="A19" s="14" t="s"/>
      <c r="B19" s="186" t="s"/>
      <c r="C19" s="183" t="s">
        <v>5757</v>
      </c>
      <c r="D19" s="821" t="s">
        <v>5754</v>
      </c>
      <c r="E19" s="192" t="s"/>
      <c r="F19" s="177" t="s"/>
      <c r="G19" s="177" t="s"/>
      <c r="H19" s="177" t="s"/>
      <c r="I19" s="177" t="s"/>
      <c r="J19" s="177" t="s"/>
      <c r="K19" s="177" t="s"/>
      <c r="L19" s="177" t="s"/>
      <c r="M19" s="177" t="s"/>
    </row>
    <row r="20" spans="1:13" ht="120" customHeight="true">
      <c r="A20" s="14" t="s"/>
      <c r="B20" s="187" t="s"/>
      <c r="C20" s="188" t="s">
        <v>5758</v>
      </c>
      <c r="D20" s="821" t="s">
        <v>5759</v>
      </c>
      <c r="E20" s="192" t="s"/>
      <c r="F20" s="177" t="s"/>
      <c r="G20" s="177" t="s"/>
      <c r="H20" s="177" t="s"/>
      <c r="I20" s="177" t="s"/>
      <c r="J20" s="177" t="s"/>
      <c r="K20" s="177" t="s"/>
      <c r="L20" s="177" t="s"/>
      <c r="M20" s="177" t="s"/>
    </row>
    <row r="21" spans="1:13" ht="120" customHeight="true">
      <c r="A21" s="14" t="s"/>
      <c r="B21" s="182" t="s">
        <v>1985</v>
      </c>
      <c r="C21" s="183" t="s">
        <v>6175</v>
      </c>
      <c r="D21" s="192" t="s"/>
      <c r="E21" s="192" t="s"/>
      <c r="F21" s="177" t="s"/>
      <c r="G21" s="177" t="s"/>
      <c r="H21" s="177" t="s"/>
      <c r="I21" s="177" t="s"/>
      <c r="J21" s="177" t="s"/>
      <c r="K21" s="177" t="s"/>
      <c r="L21" s="177" t="s"/>
      <c r="M21" s="177" t="s"/>
    </row>
    <row r="22" spans="1:13" ht="120" customHeight="true">
      <c r="A22" s="14" t="s"/>
      <c r="B22" s="186" t="s"/>
      <c r="C22" s="183" t="s">
        <v>6176</v>
      </c>
      <c r="D22" s="192" t="s"/>
      <c r="E22" s="192" t="s"/>
      <c r="F22" s="812" t="s"/>
      <c r="G22" s="177" t="s"/>
      <c r="H22" s="177" t="s"/>
      <c r="I22" s="177" t="s"/>
      <c r="J22" s="177" t="s"/>
      <c r="K22" s="177" t="s"/>
      <c r="L22" s="177" t="s"/>
      <c r="M22" s="177" t="s"/>
    </row>
    <row r="23" spans="1:13" ht="120" customHeight="true">
      <c r="A23" s="14" t="s"/>
      <c r="B23" s="186" t="s"/>
      <c r="C23" s="183" t="s">
        <v>6177</v>
      </c>
      <c r="D23" s="192" t="s"/>
      <c r="E23" s="192" t="s"/>
      <c r="F23" s="812" t="s"/>
      <c r="G23" s="177" t="s"/>
      <c r="H23" s="177" t="s"/>
      <c r="I23" s="177" t="s"/>
      <c r="J23" s="177" t="s"/>
      <c r="K23" s="177" t="s"/>
      <c r="L23" s="177" t="s"/>
      <c r="M23" s="177" t="s"/>
    </row>
    <row r="24" spans="1:13" ht="120" customHeight="true">
      <c r="A24" s="14" t="s"/>
      <c r="B24" s="186" t="s"/>
      <c r="C24" s="183" t="s">
        <v>6178</v>
      </c>
      <c r="D24" s="192" t="s"/>
      <c r="E24" s="192" t="s"/>
      <c r="F24" s="812" t="s"/>
      <c r="G24" s="177" t="s"/>
      <c r="H24" s="177" t="s"/>
      <c r="I24" s="177" t="s"/>
      <c r="J24" s="177" t="s"/>
      <c r="K24" s="177" t="s"/>
      <c r="L24" s="177" t="s"/>
      <c r="M24" s="177" t="s"/>
    </row>
    <row r="25" spans="1:13" ht="120" customHeight="true">
      <c r="A25" s="14" t="s"/>
      <c r="B25" s="186" t="s"/>
      <c r="C25" s="183" t="s">
        <v>6179</v>
      </c>
      <c r="D25" s="192" t="s"/>
      <c r="E25" s="192" t="s"/>
      <c r="F25" s="812" t="s"/>
      <c r="G25" s="177" t="s"/>
      <c r="H25" s="177" t="s"/>
      <c r="I25" s="177" t="s"/>
      <c r="J25" s="177" t="s"/>
      <c r="K25" s="177" t="s"/>
      <c r="L25" s="177" t="s"/>
      <c r="M25" s="177" t="s"/>
    </row>
    <row r="26" spans="1:13" ht="120" customHeight="true">
      <c r="A26" s="14" t="s"/>
      <c r="B26" s="187" t="s"/>
      <c r="C26" s="188" t="s">
        <v>6180</v>
      </c>
      <c r="D26" s="192" t="s"/>
      <c r="E26" s="192" t="s"/>
      <c r="F26" s="812" t="s"/>
      <c r="G26" s="177" t="s"/>
      <c r="H26" s="177" t="s"/>
      <c r="I26" s="177" t="s"/>
      <c r="J26" s="177" t="s"/>
      <c r="K26" s="177" t="s"/>
      <c r="L26" s="177" t="s"/>
      <c r="M26" s="177" t="s"/>
    </row>
    <row r="27" spans="1:13" ht="120" customHeight="true">
      <c r="A27" s="829" t="s">
        <v>2411</v>
      </c>
      <c r="B27" s="182" t="s">
        <v>1972</v>
      </c>
      <c r="C27" s="183" t="s">
        <v>6181</v>
      </c>
      <c r="D27" s="190" t="s">
        <v>4276</v>
      </c>
      <c r="E27" s="192" t="s"/>
      <c r="F27" s="812" t="s"/>
      <c r="G27" s="177" t="s"/>
      <c r="H27" s="177" t="s"/>
      <c r="I27" s="177" t="s"/>
      <c r="J27" s="177" t="s"/>
      <c r="K27" s="177" t="s"/>
      <c r="L27" s="177" t="s"/>
      <c r="M27" s="177" t="s"/>
    </row>
    <row r="28" spans="1:13" ht="120" customHeight="true">
      <c r="A28" s="14" t="s"/>
      <c r="B28" s="186" t="s"/>
      <c r="C28" s="183" t="s">
        <v>6182</v>
      </c>
      <c r="D28" s="190" t="s">
        <v>5760</v>
      </c>
      <c r="E28" s="171" t="s">
        <v>1974</v>
      </c>
      <c r="F28" s="177" t="s"/>
      <c r="G28" s="177" t="s"/>
      <c r="H28" s="177" t="s"/>
      <c r="I28" s="177" t="s"/>
      <c r="J28" s="177" t="s"/>
      <c r="K28" s="177" t="s"/>
      <c r="L28" s="177" t="s"/>
      <c r="M28" s="177" t="s"/>
    </row>
    <row r="29" spans="1:13" ht="120" customHeight="true">
      <c r="A29" s="14" t="s"/>
      <c r="B29" s="186" t="s"/>
      <c r="C29" s="183" t="s">
        <v>6183</v>
      </c>
      <c r="D29" s="190" t="s">
        <v>5761</v>
      </c>
      <c r="E29" s="191" t="s">
        <v>2006</v>
      </c>
      <c r="F29" s="177" t="s"/>
      <c r="G29" s="177" t="s"/>
      <c r="H29" s="177" t="s"/>
      <c r="I29" s="177" t="s"/>
      <c r="J29" s="177" t="s"/>
      <c r="K29" s="177" t="s"/>
      <c r="L29" s="177" t="s"/>
      <c r="M29" s="177" t="s"/>
    </row>
    <row r="30" spans="1:13" ht="120" customHeight="true">
      <c r="A30" s="14" t="s"/>
      <c r="B30" s="186" t="s"/>
      <c r="C30" s="183" t="s">
        <v>6184</v>
      </c>
      <c r="D30" s="190" t="s">
        <v>5762</v>
      </c>
      <c r="E30" s="191" t="s">
        <v>4279</v>
      </c>
      <c r="F30" s="177" t="s"/>
      <c r="G30" s="177" t="s"/>
      <c r="H30" s="177" t="s"/>
      <c r="I30" s="177" t="s"/>
      <c r="J30" s="177" t="s"/>
      <c r="K30" s="177" t="s"/>
      <c r="L30" s="177" t="s"/>
      <c r="M30" s="177" t="s"/>
    </row>
    <row r="31" spans="1:13" ht="120" customHeight="true">
      <c r="A31" s="14" t="s"/>
      <c r="B31" s="186" t="s"/>
      <c r="C31" s="183" t="s">
        <v>6185</v>
      </c>
      <c r="D31" s="190" t="s">
        <v>5763</v>
      </c>
      <c r="E31" s="192" t="s"/>
      <c r="F31" s="177" t="s"/>
      <c r="G31" s="177" t="s"/>
      <c r="H31" s="177" t="s"/>
      <c r="I31" s="177" t="s"/>
      <c r="J31" s="177" t="s"/>
      <c r="K31" s="177" t="s"/>
      <c r="L31" s="177" t="s"/>
      <c r="M31" s="177" t="s"/>
    </row>
    <row r="32" spans="1:13" ht="108" customHeight="true">
      <c r="A32" s="177" t="s"/>
      <c r="B32" s="177" t="s"/>
      <c r="C32" s="830" t="s">
        <v>5764</v>
      </c>
      <c r="D32" s="830" t="s"/>
      <c r="E32" s="830" t="s"/>
      <c r="F32" s="177" t="s"/>
      <c r="G32" s="177" t="s"/>
      <c r="H32" s="177" t="s"/>
      <c r="I32" s="177" t="s"/>
      <c r="J32" s="177" t="s"/>
      <c r="K32" s="177" t="s"/>
      <c r="L32" s="177" t="s"/>
      <c r="M32" s="177" t="s"/>
    </row>
  </sheetData>
  <mergeCells count="10">
    <mergeCell ref="B9:B20"/>
    <mergeCell ref="F9:F14"/>
    <mergeCell ref="J9:J10"/>
    <mergeCell ref="L9:L10"/>
    <mergeCell ref="B21:B26"/>
    <mergeCell ref="B27:B31"/>
    <mergeCell ref="A9:A26"/>
    <mergeCell ref="A27:A31"/>
    <mergeCell ref="E9:E14"/>
    <mergeCell ref="I9:I10"/>
  </mergeCells>
</worksheet>
</file>

<file path=xl/worksheets/sheet13.xml><?xml version="1.0" encoding="utf-8"?>
<worksheet xmlns="http://schemas.openxmlformats.org/spreadsheetml/2006/main">
  <sheetPr codeName="一期  能源 机械  38℃ 水">
    <tabColor rgb="FFFFFFFF"/>
  </sheetPr>
  <dimension ref="E9"/>
  <sheetViews>
    <sheetView showGridLines="true" workbookViewId="0"/>
  </sheetViews>
  <cols>
    <col min="3" max="3" width="94.7109" customWidth="true"/>
    <col min="5" max="5" width="47.3438" customWidth="true"/>
  </cols>
  <sheetData>
    <row r="3" spans="2:3">
      <c r="B3" s="164" t="s"/>
      <c r="C3" s="165" t="s">
        <v>1970</v>
      </c>
    </row>
    <row r="4" spans="1:4" ht="144.75" customHeight="true">
      <c r="A4" s="166" t="s">
        <v>1971</v>
      </c>
      <c r="B4" s="167" t="s">
        <v>1972</v>
      </c>
      <c r="C4" s="168" t="s">
        <v>6036</v>
      </c>
      <c r="D4" s="169" t="s">
        <v>1973</v>
      </c>
    </row>
    <row r="5" spans="1:5" ht="141.75" customHeight="true">
      <c r="A5" s="170" t="s"/>
      <c r="B5" s="14" t="s"/>
      <c r="C5" s="168" t="s">
        <v>6037</v>
      </c>
      <c r="E5" s="171" t="s">
        <v>1974</v>
      </c>
    </row>
    <row r="6" spans="1:5" ht="181.5" customHeight="true">
      <c r="A6" s="170" t="s"/>
      <c r="B6" s="14" t="s"/>
      <c r="C6" s="168" t="s">
        <v>6038</v>
      </c>
      <c r="E6" s="172" t="s">
        <v>1975</v>
      </c>
    </row>
    <row r="7" spans="1:5" ht="122.25" customHeight="true">
      <c r="A7" s="170" t="s"/>
      <c r="B7" s="14" t="s"/>
      <c r="C7" s="168" t="s">
        <v>6039</v>
      </c>
      <c r="E7" s="173" t="s">
        <v>1976</v>
      </c>
    </row>
    <row r="8" spans="1:5" ht="171.75" customHeight="true">
      <c r="A8" s="174" t="s"/>
      <c r="B8" s="14" t="s"/>
      <c r="C8" s="168" t="s">
        <v>6040</v>
      </c>
      <c r="E8" s="175" t="s">
        <v>1977</v>
      </c>
    </row>
    <row r="9" spans="1:26" ht="171" customHeight="true"/>
  </sheetData>
  <mergeCells count="2">
    <mergeCell ref="B4:B8"/>
    <mergeCell ref="A4:A8"/>
  </mergeCells>
</worksheet>
</file>

<file path=xl/worksheets/sheet14.xml><?xml version="1.0" encoding="utf-8"?>
<worksheet xmlns="http://schemas.openxmlformats.org/spreadsheetml/2006/main">
  <sheetPr codeName="一期  能源 机械  6℃ 水">
    <tabColor rgb="FFFFFFFF"/>
  </sheetPr>
  <dimension ref="J181"/>
  <sheetViews>
    <sheetView showGridLines="true" workbookViewId="0"/>
  </sheetViews>
  <cols>
    <col min="1" max="1" width="8.71094" customWidth="true"/>
    <col min="2" max="2" width="16.7109" customWidth="true"/>
    <col min="3" max="3" width="22.7109" customWidth="true"/>
    <col min="4" max="4" width="97.3906" customWidth="true"/>
    <col min="5" max="5" width="65.6914" customWidth="true"/>
    <col min="6" max="6" width="71.082" style="169" customWidth="true"/>
    <col min="7" max="7" width="12.0039" customWidth="true"/>
    <col min="8" max="8" width="68.3828" customWidth="true"/>
    <col min="9" max="9" width="14.1641" customWidth="true"/>
    <col min="10" max="10" width="91.3242" customWidth="true"/>
  </cols>
  <sheetData>
    <row r="1" spans="1:24"/>
    <row r="2" spans="2:10">
      <c r="B2" s="177" t="s"/>
      <c r="C2" s="177" t="s"/>
      <c r="D2" s="177" t="s"/>
      <c r="E2" s="177" t="s"/>
      <c r="F2" s="175" t="s"/>
      <c r="G2" s="177" t="s"/>
      <c r="H2" s="177" t="s"/>
      <c r="I2" s="177" t="s"/>
      <c r="J2" s="177" t="s"/>
    </row>
    <row r="3" spans="2:10">
      <c r="B3" s="177" t="s"/>
      <c r="C3" s="177" t="s"/>
      <c r="D3" s="177" t="s"/>
      <c r="E3" s="177" t="s"/>
      <c r="F3" s="175" t="s"/>
      <c r="G3" s="177" t="s"/>
      <c r="H3" s="177" t="s"/>
      <c r="I3" s="177" t="s"/>
      <c r="J3" s="177" t="s"/>
    </row>
    <row r="4" spans="2:10">
      <c r="B4" s="177" t="s"/>
      <c r="C4" s="177" t="s"/>
      <c r="D4" s="177" t="s"/>
      <c r="E4" s="177" t="s"/>
      <c r="F4" s="175" t="s"/>
      <c r="G4" s="177" t="s"/>
      <c r="H4" s="177" t="s"/>
      <c r="I4" s="177" t="s"/>
      <c r="J4" s="177" t="s"/>
    </row>
    <row r="5" spans="2:10">
      <c r="B5" s="177" t="s"/>
      <c r="C5" s="177" t="s"/>
      <c r="D5" s="177" t="s"/>
      <c r="E5" s="177" t="s"/>
      <c r="F5" s="175" t="s"/>
      <c r="G5" s="177" t="s"/>
      <c r="H5" s="177" t="s"/>
      <c r="I5" s="177" t="s"/>
      <c r="J5" s="177" t="s"/>
    </row>
    <row r="6" spans="2:10">
      <c r="B6" s="177" t="s"/>
      <c r="C6" s="177" t="s"/>
      <c r="D6" s="177" t="s"/>
      <c r="E6" s="177" t="s"/>
      <c r="F6" s="175" t="s"/>
      <c r="G6" s="177" t="s"/>
      <c r="H6" s="177" t="s"/>
      <c r="I6" s="177" t="s"/>
      <c r="J6" s="177" t="s"/>
    </row>
    <row r="7" spans="2:10">
      <c r="B7" s="177" t="s"/>
      <c r="C7" s="178" t="s"/>
      <c r="D7" s="194" t="s">
        <v>1970</v>
      </c>
      <c r="E7" s="195" t="s"/>
      <c r="F7" s="461" t="s"/>
      <c r="G7" s="462" t="s"/>
      <c r="H7" s="462" t="s">
        <v>1982</v>
      </c>
      <c r="I7" s="462" t="s"/>
      <c r="J7" s="462" t="s">
        <v>1983</v>
      </c>
    </row>
    <row r="8" spans="2:10" ht="120" customHeight="true">
      <c r="B8" s="463" t="s">
        <v>4273</v>
      </c>
      <c r="C8" s="182" t="s">
        <v>1985</v>
      </c>
      <c r="D8" s="183" t="s">
        <v>6097</v>
      </c>
      <c r="E8" s="192" t="s"/>
      <c r="F8" s="464" t="s">
        <v>2304</v>
      </c>
      <c r="G8" s="465" t="s">
        <v>1985</v>
      </c>
      <c r="H8" s="466" t="s">
        <v>6098</v>
      </c>
      <c r="I8" s="467" t="s">
        <v>1985</v>
      </c>
      <c r="J8" s="466" t="s">
        <v>6099</v>
      </c>
    </row>
    <row r="9" spans="2:10" ht="120" customHeight="true">
      <c r="B9" s="14" t="s"/>
      <c r="C9" s="186" t="s"/>
      <c r="D9" s="183" t="s">
        <v>6100</v>
      </c>
      <c r="E9" s="192" t="s"/>
      <c r="F9" s="14" t="s"/>
      <c r="G9" s="186" t="s"/>
      <c r="H9" s="466" t="s">
        <v>6101</v>
      </c>
      <c r="I9" s="14" t="s"/>
      <c r="J9" s="466" t="s">
        <v>6102</v>
      </c>
    </row>
    <row r="10" spans="2:10" ht="120" customHeight="true">
      <c r="B10" s="14" t="s"/>
      <c r="C10" s="186" t="s"/>
      <c r="D10" s="183" t="s">
        <v>6103</v>
      </c>
      <c r="E10" s="192" t="s"/>
      <c r="F10" s="175" t="s"/>
      <c r="G10" s="177" t="s"/>
      <c r="H10" s="177" t="s"/>
      <c r="I10" s="177" t="s"/>
      <c r="J10" s="177" t="s"/>
    </row>
    <row r="11" spans="2:10" ht="120" customHeight="true">
      <c r="B11" s="14" t="s"/>
      <c r="C11" s="186" t="s"/>
      <c r="D11" s="183" t="s">
        <v>6104</v>
      </c>
      <c r="E11" s="192" t="s"/>
      <c r="F11" s="175" t="s"/>
      <c r="G11" s="177" t="s"/>
      <c r="H11" s="177" t="s"/>
      <c r="I11" s="177" t="s"/>
      <c r="J11" s="177" t="s"/>
    </row>
    <row r="12" spans="2:10" ht="120" customHeight="true">
      <c r="B12" s="14" t="s"/>
      <c r="C12" s="186" t="s"/>
      <c r="D12" s="183" t="s">
        <v>6105</v>
      </c>
      <c r="E12" s="192" t="s"/>
      <c r="F12" s="175" t="s"/>
      <c r="G12" s="177" t="s"/>
      <c r="H12" s="177" t="s"/>
      <c r="I12" s="177" t="s"/>
      <c r="J12" s="177" t="s"/>
    </row>
    <row r="13" spans="2:10" ht="108" customHeight="true">
      <c r="B13" s="14" t="s"/>
      <c r="C13" s="187" t="s"/>
      <c r="D13" s="468" t="s">
        <v>6106</v>
      </c>
      <c r="E13" s="192" t="s">
        <v>4274</v>
      </c>
      <c r="F13" s="175" t="s"/>
      <c r="G13" s="177" t="s"/>
      <c r="H13" s="172" t="s">
        <v>1975</v>
      </c>
      <c r="I13" s="177" t="s"/>
      <c r="J13" s="177" t="s"/>
    </row>
    <row r="14" spans="2:10" ht="120" customHeight="true">
      <c r="B14" s="184" t="s">
        <v>4275</v>
      </c>
      <c r="C14" s="182" t="s">
        <v>1972</v>
      </c>
      <c r="D14" s="183" t="s">
        <v>6107</v>
      </c>
      <c r="E14" s="190" t="s">
        <v>4276</v>
      </c>
      <c r="F14" s="171" t="s">
        <v>4277</v>
      </c>
      <c r="G14" s="177" t="s"/>
      <c r="H14" s="171" t="s">
        <v>1974</v>
      </c>
      <c r="I14" s="177" t="s"/>
      <c r="J14" s="177" t="s"/>
    </row>
    <row r="15" spans="2:10" ht="120" customHeight="true">
      <c r="B15" s="14" t="s"/>
      <c r="C15" s="186" t="s"/>
      <c r="D15" s="183" t="s">
        <v>6108</v>
      </c>
      <c r="E15" t="s">
        <v>1973</v>
      </c>
      <c r="F15" s="469" t="s">
        <v>4278</v>
      </c>
      <c r="G15" s="177" t="s"/>
      <c r="H15" s="191" t="s">
        <v>4279</v>
      </c>
      <c r="I15" s="177" t="s"/>
      <c r="J15" s="177" t="s"/>
    </row>
    <row r="16" spans="2:10" ht="120" customHeight="true">
      <c r="B16" s="14" t="s"/>
      <c r="C16" s="186" t="s"/>
      <c r="D16" s="183" t="s">
        <v>6109</v>
      </c>
      <c r="E16" t="s">
        <v>1973</v>
      </c>
      <c r="F16" s="469" t="s">
        <v>4280</v>
      </c>
      <c r="G16" s="177" t="s"/>
      <c r="H16" s="173" t="s">
        <v>1976</v>
      </c>
      <c r="I16" s="177" t="s"/>
      <c r="J16" s="177" t="s"/>
    </row>
    <row r="17" spans="2:10" ht="120" customHeight="true">
      <c r="B17" s="14" t="s"/>
      <c r="C17" s="186" t="s"/>
      <c r="D17" s="183" t="s">
        <v>6110</v>
      </c>
      <c r="E17" t="s">
        <v>1973</v>
      </c>
      <c r="F17" s="469" t="s">
        <v>4281</v>
      </c>
      <c r="G17" s="177" t="s"/>
      <c r="H17" s="177" t="s"/>
      <c r="I17" s="177" t="s"/>
      <c r="J17" s="177" t="s"/>
    </row>
    <row r="18" spans="2:10" ht="120" customHeight="true">
      <c r="B18" s="14" t="s"/>
      <c r="C18" s="186" t="s"/>
      <c r="D18" s="183" t="s">
        <v>6111</v>
      </c>
      <c r="E18" t="s">
        <v>1973</v>
      </c>
      <c r="F18" s="469" t="s">
        <v>4282</v>
      </c>
      <c r="G18" s="177" t="s"/>
      <c r="H18" s="177" t="s"/>
      <c r="I18" s="177" t="s"/>
      <c r="J18" s="177" t="s"/>
    </row>
    <row r="19" spans="2:10" ht="120" customHeight="true">
      <c r="B19" s="177" t="s"/>
      <c r="C19" s="177" t="s"/>
      <c r="D19" s="177" t="s"/>
      <c r="E19" s="177" t="s"/>
      <c r="F19" s="175" t="s"/>
      <c r="G19" s="177" t="s"/>
      <c r="H19" s="177" t="s"/>
      <c r="I19" s="177" t="s"/>
      <c r="J19" s="177" t="s"/>
    </row>
    <row r="20" spans="2:10" ht="120" customHeight="true">
      <c r="B20" s="177" t="s"/>
      <c r="C20" s="177" t="s"/>
      <c r="D20" s="177" t="s"/>
      <c r="E20" s="177" t="s"/>
      <c r="F20" s="175" t="s"/>
      <c r="G20" s="177" t="s"/>
      <c r="H20" s="177" t="s"/>
      <c r="I20" s="177" t="s"/>
      <c r="J20" s="177" t="s"/>
    </row>
    <row r="21" spans="2:10" ht="120" customHeight="true">
      <c r="B21" s="177" t="s"/>
      <c r="C21" s="177" t="s"/>
      <c r="D21" s="177" t="s"/>
      <c r="E21" s="177" t="s"/>
      <c r="F21" s="175" t="s"/>
      <c r="G21" s="177" t="s"/>
      <c r="H21" s="177" t="s"/>
      <c r="I21" s="177" t="s"/>
      <c r="J21" s="177" t="s"/>
    </row>
    <row r="22" spans="2:10" ht="120" customHeight="true">
      <c r="B22" s="177" t="s"/>
      <c r="C22" s="177" t="s"/>
      <c r="D22" s="177" t="s"/>
      <c r="E22" s="177" t="s"/>
      <c r="F22" s="175" t="s"/>
      <c r="G22" s="177" t="s"/>
      <c r="H22" s="177" t="s"/>
      <c r="I22" s="177" t="s"/>
      <c r="J22" s="177" t="s"/>
    </row>
    <row r="23" spans="1:24"/>
    <row r="24" spans="1:24"/>
    <row r="25" spans="1:24"/>
    <row r="26" spans="1:24"/>
    <row r="27" spans="1:24"/>
    <row r="28" spans="1:24"/>
    <row r="29" spans="1:24"/>
    <row r="30" spans="1:24"/>
    <row r="31" spans="1:24"/>
    <row r="32" spans="1:24"/>
    <row r="33" spans="1:24"/>
    <row r="34" spans="1:24"/>
    <row r="35" spans="1:24"/>
    <row r="36" spans="1:24"/>
    <row r="37" spans="1:24"/>
    <row r="38" spans="1:24"/>
    <row r="39" spans="1:24"/>
    <row r="40" spans="1:24"/>
    <row r="41" spans="1:24"/>
    <row r="42" spans="1:24"/>
    <row r="43" spans="1:24"/>
    <row r="44" spans="1:24"/>
    <row r="45" spans="1:24"/>
    <row r="46" spans="1:24"/>
    <row r="47" spans="1:24"/>
    <row r="48" spans="1:24"/>
    <row r="49" spans="1:24"/>
    <row r="50" spans="1:24"/>
    <row r="51" spans="1:24"/>
    <row r="52" spans="1:24"/>
    <row r="53" spans="1:24"/>
    <row r="54" spans="1:24"/>
    <row r="55" spans="1:24"/>
    <row r="56" spans="1:24"/>
    <row r="57" spans="1:24"/>
    <row r="58" spans="1:24"/>
    <row r="59" spans="1:24"/>
    <row r="60" spans="1:24"/>
    <row r="61" spans="1:24"/>
    <row r="62" spans="1:24"/>
    <row r="63" spans="1:24"/>
    <row r="64" spans="1:24"/>
    <row r="65" spans="1:24"/>
    <row r="66" spans="1:24"/>
    <row r="67" spans="1:24"/>
    <row r="68" spans="1:24"/>
    <row r="69" spans="1:24"/>
    <row r="70" spans="1:24"/>
    <row r="71" spans="1:24"/>
    <row r="72" spans="1:24"/>
    <row r="73" spans="1:24"/>
    <row r="74" spans="1:24"/>
    <row r="75" spans="1:24"/>
    <row r="76" spans="1:24"/>
    <row r="77" spans="1:24"/>
    <row r="78" spans="1:24"/>
    <row r="79" spans="1:24"/>
    <row r="80" spans="1:24"/>
    <row r="81" spans="1:24"/>
    <row r="82" spans="1:24"/>
    <row r="83" spans="1:24"/>
    <row r="84" spans="1:24"/>
    <row r="85" spans="1:24"/>
    <row r="86" spans="1:24"/>
    <row r="87" spans="1:24"/>
    <row r="88" spans="1:24"/>
    <row r="89" spans="1:24"/>
    <row r="90" spans="1:24"/>
    <row r="91" spans="1:24"/>
    <row r="92" spans="1:24"/>
    <row r="93" spans="1:24"/>
    <row r="94" spans="1:24"/>
    <row r="95" spans="1:24"/>
    <row r="96" spans="1:24"/>
    <row r="97" spans="1:24"/>
    <row r="98" spans="1:24"/>
    <row r="99" spans="1:24"/>
    <row r="100" spans="1:24"/>
    <row r="101" spans="1:24"/>
    <row r="102" spans="1:24"/>
    <row r="103" spans="1:24"/>
    <row r="104" spans="1:24"/>
    <row r="105" spans="1:24"/>
    <row r="106" spans="1:24"/>
    <row r="107" spans="1:24"/>
    <row r="108" spans="1:24"/>
    <row r="109" spans="1:24"/>
    <row r="110" spans="1:24"/>
    <row r="111" spans="1:24"/>
    <row r="112" spans="1:24"/>
    <row r="113" spans="1:24"/>
    <row r="114" spans="1:24"/>
    <row r="115" spans="1:24"/>
    <row r="116" spans="1:24"/>
    <row r="117" spans="1:24"/>
    <row r="118" spans="1:24"/>
    <row r="119" spans="1:24"/>
    <row r="120" spans="1:24"/>
    <row r="121" spans="1:24"/>
    <row r="122" spans="1:24"/>
    <row r="123" spans="1:24"/>
    <row r="124" spans="1:24"/>
    <row r="125" spans="1:24"/>
    <row r="126" spans="1:24"/>
    <row r="127" spans="1:24"/>
    <row r="128" spans="1:24"/>
    <row r="129" spans="1:24"/>
    <row r="130" spans="1:24"/>
    <row r="131" spans="1:24"/>
    <row r="132" spans="1:24"/>
    <row r="133" spans="1:24"/>
    <row r="134" spans="1:24"/>
    <row r="135" spans="1:24"/>
    <row r="136" spans="1:24"/>
    <row r="137" spans="1:24"/>
    <row r="138" spans="1:24"/>
    <row r="139" spans="1:24"/>
    <row r="140" spans="1:24"/>
    <row r="141" spans="1:24"/>
    <row r="142" spans="1:24"/>
    <row r="143" spans="1:24"/>
    <row r="144" spans="1:24"/>
    <row r="145" spans="1:24"/>
    <row r="146" spans="1:24"/>
    <row r="147" spans="1:24"/>
    <row r="148" spans="1:24"/>
    <row r="149" spans="1:24"/>
    <row r="150" spans="1:24"/>
    <row r="151" spans="1:24"/>
    <row r="152" spans="1:24"/>
    <row r="153" spans="1:24"/>
    <row r="154" spans="1:24"/>
    <row r="155" spans="1:24"/>
    <row r="156" spans="1:24"/>
    <row r="157" spans="1:24"/>
    <row r="158" spans="1:24"/>
    <row r="159" spans="1:24"/>
    <row r="160" spans="1:24"/>
    <row r="161" spans="1:24"/>
    <row r="162" spans="1:24"/>
    <row r="163" spans="1:24"/>
    <row r="164" spans="1:24"/>
    <row r="165" spans="1:24"/>
    <row r="166" spans="1:24"/>
    <row r="167" spans="1:24"/>
    <row r="168" spans="1:24"/>
    <row r="169" spans="1:24"/>
    <row r="170" spans="1:24"/>
    <row r="171" spans="1:24"/>
    <row r="172" spans="1:24"/>
    <row r="173" spans="1:24"/>
    <row r="174" spans="1:24"/>
    <row r="175" spans="1:24"/>
    <row r="176" spans="1:24"/>
    <row r="177" spans="1:24"/>
    <row r="178" spans="1:24"/>
    <row r="179" spans="1:24"/>
    <row r="180" spans="1:24"/>
    <row r="181" spans="1:24"/>
  </sheetData>
  <mergeCells count="7">
    <mergeCell ref="C8:C13"/>
    <mergeCell ref="G8:G9"/>
    <mergeCell ref="I8:I9"/>
    <mergeCell ref="C14:C18"/>
    <mergeCell ref="B8:B13"/>
    <mergeCell ref="B14:B18"/>
    <mergeCell ref="F8:F9"/>
  </mergeCells>
</worksheet>
</file>

<file path=xl/worksheets/sheet15.xml><?xml version="1.0" encoding="utf-8"?>
<worksheet xmlns="http://schemas.openxmlformats.org/spreadsheetml/2006/main">
  <sheetPr codeName="一期 机械科 耗电量 定频 计算">
    <tabColor rgb="FFFFFFFF"/>
  </sheetPr>
  <dimension ref="C71"/>
  <sheetViews>
    <sheetView showGridLines="true" workbookViewId="0"/>
  </sheetViews>
  <cols>
    <col min="2" max="2" width="34.2617" style="856" customWidth="true"/>
    <col min="3" max="3" width="15.2422" style="856" customWidth="true"/>
    <col min="4" max="4" width="19.1523" style="856" customWidth="true"/>
    <col min="5" max="5" width="39.1133" style="856" customWidth="true"/>
    <col min="6" max="6" width="17.7109" style="856" customWidth="true"/>
    <col min="8" max="8" width="34.5312" style="856" customWidth="true"/>
    <col min="11" max="11" width="40.332" style="856" customWidth="true"/>
  </cols>
  <sheetData>
    <row r="4" spans="2:6">
      <c r="B4" s="856" t="s"/>
      <c r="C4" s="856" t="s"/>
      <c r="D4" s="856" t="s"/>
      <c r="E4" s="857" t="s">
        <v>5867</v>
      </c>
      <c r="F4" s="856" t="s"/>
    </row>
    <row r="5" spans="1:12">
      <c r="A5" s="857" t="s"/>
      <c r="B5" s="857" t="s"/>
      <c r="C5" s="856" t="s"/>
      <c r="D5" s="856" t="s"/>
      <c r="E5" s="858" t="s">
        <v>5868</v>
      </c>
      <c r="F5" s="857">
        <v>2.1</v>
      </c>
      <c r="H5" s="858" t="s">
        <v>5869</v>
      </c>
      <c r="I5" s="859" t="s">
        <v>5870</v>
      </c>
      <c r="K5" s="858" t="s">
        <v>5871</v>
      </c>
      <c r="L5" s="859" t="s">
        <v>5870</v>
      </c>
    </row>
    <row r="6" spans="1:12">
      <c r="A6" s="857" t="s"/>
      <c r="B6" s="857" t="s"/>
      <c r="C6" s="856" t="s"/>
      <c r="D6" s="856" t="s"/>
      <c r="E6" s="858" t="s">
        <v>5872</v>
      </c>
      <c r="F6" s="857">
        <v>2.1</v>
      </c>
      <c r="H6" s="858" t="s">
        <v>5873</v>
      </c>
      <c r="I6" s="859" t="s">
        <v>5870</v>
      </c>
      <c r="K6" s="858" t="s">
        <v>5874</v>
      </c>
      <c r="L6" s="859" t="s">
        <v>5870</v>
      </c>
    </row>
    <row r="7" spans="1:12">
      <c r="A7" s="857" t="s"/>
      <c r="B7" s="858" t="s">
        <v>5875</v>
      </c>
      <c r="C7" s="857">
        <v>7</v>
      </c>
      <c r="D7" s="856" t="s"/>
      <c r="E7" s="858" t="s">
        <v>5876</v>
      </c>
      <c r="F7" s="857">
        <v>3</v>
      </c>
      <c r="H7" s="858" t="s">
        <v>5877</v>
      </c>
      <c r="I7" s="859" t="s">
        <v>5870</v>
      </c>
      <c r="K7" s="858" t="s">
        <v>5878</v>
      </c>
      <c r="L7" s="859" t="s">
        <v>5870</v>
      </c>
    </row>
    <row r="8" spans="1:12">
      <c r="A8" s="857" t="s"/>
      <c r="B8" s="858" t="s">
        <v>5879</v>
      </c>
      <c r="C8" s="857">
        <v>0.3</v>
      </c>
      <c r="D8" s="856" t="s"/>
      <c r="E8" s="858" t="s">
        <v>5880</v>
      </c>
      <c r="F8" s="857">
        <v>3</v>
      </c>
      <c r="H8" s="858" t="s">
        <v>5881</v>
      </c>
      <c r="I8" s="859" t="s">
        <v>5870</v>
      </c>
      <c r="K8" s="858" t="s">
        <v>5882</v>
      </c>
      <c r="L8" s="859" t="s">
        <v>5870</v>
      </c>
    </row>
    <row r="9" spans="1:12">
      <c r="A9" s="857" t="s"/>
      <c r="B9" s="858" t="s">
        <v>5883</v>
      </c>
      <c r="C9" s="857">
        <v>0.3</v>
      </c>
      <c r="D9" s="856" t="s"/>
      <c r="E9" s="858" t="s">
        <v>5884</v>
      </c>
      <c r="F9" s="857">
        <v>0.3</v>
      </c>
      <c r="H9" s="858" t="s">
        <v>5885</v>
      </c>
      <c r="I9" s="859" t="s">
        <v>5870</v>
      </c>
      <c r="K9" s="858" t="s">
        <v>5886</v>
      </c>
      <c r="L9" s="859" t="s">
        <v>5870</v>
      </c>
    </row>
    <row r="10" spans="1:12">
      <c r="A10" s="857" t="s"/>
      <c r="B10" s="858" t="s">
        <v>5887</v>
      </c>
      <c r="C10" s="857">
        <v>0.3</v>
      </c>
      <c r="D10" s="856" t="s"/>
      <c r="E10" s="858" t="s">
        <v>5888</v>
      </c>
      <c r="F10" s="857">
        <v>0.3</v>
      </c>
      <c r="H10" s="858" t="s">
        <v>5889</v>
      </c>
      <c r="I10" s="859" t="s">
        <v>5870</v>
      </c>
      <c r="K10" s="858" t="s">
        <v>5890</v>
      </c>
      <c r="L10" s="859" t="s">
        <v>5870</v>
      </c>
    </row>
    <row r="11" spans="1:9">
      <c r="A11" s="857" t="s"/>
      <c r="B11" s="858" t="s">
        <v>5891</v>
      </c>
      <c r="C11" s="857">
        <v>0.5</v>
      </c>
      <c r="D11" s="856" t="s"/>
      <c r="E11" s="858" t="s">
        <v>5892</v>
      </c>
      <c r="F11" s="857">
        <v>0.3</v>
      </c>
      <c r="H11" s="858" t="s">
        <v>5893</v>
      </c>
      <c r="I11" s="859" t="s">
        <v>5870</v>
      </c>
    </row>
    <row r="12" spans="1:9">
      <c r="A12" s="857" t="s"/>
      <c r="B12" s="858" t="s">
        <v>5894</v>
      </c>
      <c r="C12" s="857">
        <v>1</v>
      </c>
      <c r="D12" s="856" t="s"/>
      <c r="E12" s="858" t="s">
        <v>5895</v>
      </c>
      <c r="F12" s="857">
        <v>0.3</v>
      </c>
      <c r="H12" s="858" t="s">
        <v>5896</v>
      </c>
      <c r="I12" s="859" t="s">
        <v>5870</v>
      </c>
    </row>
    <row r="13" spans="1:9">
      <c r="A13" s="857" t="s"/>
      <c r="B13" s="858" t="s">
        <v>5897</v>
      </c>
      <c r="C13" s="857">
        <v>5</v>
      </c>
      <c r="D13" s="856" t="s"/>
      <c r="E13" s="858" t="s">
        <v>5898</v>
      </c>
      <c r="F13" s="857">
        <v>5</v>
      </c>
      <c r="H13" s="858" t="s">
        <v>5899</v>
      </c>
      <c r="I13" s="859" t="s">
        <v>5870</v>
      </c>
    </row>
    <row r="14" spans="2:9">
      <c r="B14" s="858" t="s">
        <v>5900</v>
      </c>
      <c r="C14" s="857">
        <v>1.2</v>
      </c>
      <c r="D14" s="856" t="s"/>
      <c r="E14" s="858" t="s">
        <v>5901</v>
      </c>
      <c r="F14" s="857">
        <v>5</v>
      </c>
      <c r="H14" s="858" t="s">
        <v>5902</v>
      </c>
      <c r="I14" s="859" t="s">
        <v>5870</v>
      </c>
    </row>
    <row r="15" spans="2:9">
      <c r="B15" s="858" t="s">
        <v>5903</v>
      </c>
      <c r="C15" s="857">
        <v>10</v>
      </c>
      <c r="D15" s="856" t="s"/>
      <c r="E15" s="858" t="s">
        <v>5904</v>
      </c>
      <c r="F15" s="857">
        <v>1</v>
      </c>
      <c r="H15" s="858" t="s">
        <v>5905</v>
      </c>
      <c r="I15" s="859" t="s">
        <v>5870</v>
      </c>
    </row>
    <row r="16" spans="2:9">
      <c r="B16" s="858" t="s">
        <v>5906</v>
      </c>
      <c r="C16" s="857">
        <v>0.4</v>
      </c>
      <c r="D16" s="856" t="s"/>
      <c r="E16" s="858" t="s">
        <v>5907</v>
      </c>
      <c r="F16" s="857">
        <v>1</v>
      </c>
      <c r="H16" s="858" t="s">
        <v>5908</v>
      </c>
      <c r="I16" s="859" t="s">
        <v>5870</v>
      </c>
    </row>
    <row r="17" spans="2:9">
      <c r="B17" s="858" t="s">
        <v>5909</v>
      </c>
      <c r="C17" s="857">
        <v>1.4</v>
      </c>
      <c r="D17" s="856" t="s"/>
      <c r="E17" s="858" t="s">
        <v>5910</v>
      </c>
      <c r="F17" s="857">
        <v>1</v>
      </c>
      <c r="H17" s="858" t="s">
        <v>5911</v>
      </c>
      <c r="I17" s="859" t="s">
        <v>5870</v>
      </c>
    </row>
    <row r="18" spans="2:9">
      <c r="B18" s="858" t="s">
        <v>5912</v>
      </c>
      <c r="C18" s="857">
        <v>1.4</v>
      </c>
      <c r="D18" s="856" t="s"/>
      <c r="E18" s="858" t="s">
        <v>5913</v>
      </c>
      <c r="F18" s="857">
        <v>5</v>
      </c>
      <c r="H18" s="858" t="s">
        <v>5914</v>
      </c>
      <c r="I18" s="859" t="s">
        <v>5870</v>
      </c>
    </row>
    <row r="19" spans="2:9">
      <c r="B19" s="858" t="s">
        <v>5915</v>
      </c>
      <c r="C19" s="857">
        <v>2.2</v>
      </c>
      <c r="D19" s="856" t="s"/>
      <c r="E19" s="858" t="s">
        <v>5916</v>
      </c>
      <c r="F19" s="857">
        <v>0.3</v>
      </c>
      <c r="H19" s="858" t="s">
        <v>5917</v>
      </c>
      <c r="I19" s="859" t="s">
        <v>5870</v>
      </c>
    </row>
    <row r="20" spans="2:9">
      <c r="B20" s="856" t="s"/>
      <c r="C20" s="856" t="s"/>
      <c r="D20" s="856" t="s"/>
      <c r="E20" s="858" t="s">
        <v>5918</v>
      </c>
      <c r="F20" s="857">
        <v>2.7</v>
      </c>
      <c r="H20" s="858" t="s">
        <v>5919</v>
      </c>
      <c r="I20" s="859" t="s">
        <v>5870</v>
      </c>
    </row>
    <row r="21" spans="2:6">
      <c r="B21" s="856" t="s"/>
      <c r="C21" s="856" t="s"/>
      <c r="D21" s="856" t="s"/>
      <c r="E21" s="858" t="s">
        <v>5920</v>
      </c>
      <c r="F21" s="857">
        <v>3.7</v>
      </c>
    </row>
    <row r="22" spans="2:6">
      <c r="B22" s="856" t="s"/>
      <c r="C22" s="856" t="s"/>
      <c r="D22" s="856" t="s"/>
      <c r="E22" s="858" t="s">
        <v>5921</v>
      </c>
      <c r="F22" s="857">
        <v>3.7</v>
      </c>
    </row>
    <row r="23" spans="2:6">
      <c r="B23" s="856" t="s"/>
      <c r="C23" s="856" t="s"/>
      <c r="D23" s="856" t="s"/>
      <c r="E23" s="858" t="s">
        <v>5922</v>
      </c>
      <c r="F23" s="857">
        <v>3.7</v>
      </c>
    </row>
    <row r="24" spans="2:6">
      <c r="B24" s="856" t="s"/>
      <c r="C24" s="856" t="s"/>
      <c r="D24" s="856" t="s"/>
      <c r="E24" s="858" t="s">
        <v>5923</v>
      </c>
      <c r="F24" s="857">
        <v>1</v>
      </c>
    </row>
    <row r="25" spans="2:6">
      <c r="B25" s="856" t="s"/>
      <c r="C25" s="856" t="s"/>
      <c r="D25" s="856" t="s"/>
      <c r="E25" s="858" t="s">
        <v>5924</v>
      </c>
      <c r="F25" s="857">
        <v>1.5</v>
      </c>
    </row>
    <row r="26" spans="2:6">
      <c r="B26" s="856" t="s"/>
      <c r="C26" s="856" t="s"/>
      <c r="D26" s="856" t="s"/>
      <c r="E26" s="858" t="s">
        <v>5925</v>
      </c>
      <c r="F26" s="857">
        <v>10.5</v>
      </c>
    </row>
    <row r="30" spans="5:12">
      <c r="E30" s="858" t="s">
        <v>5926</v>
      </c>
      <c r="F30" s="857">
        <v>3</v>
      </c>
      <c r="H30" s="858" t="s">
        <v>5927</v>
      </c>
      <c r="I30" s="859" t="s">
        <v>5870</v>
      </c>
      <c r="K30" s="858" t="s">
        <v>5928</v>
      </c>
      <c r="L30" s="859" t="s">
        <v>5870</v>
      </c>
    </row>
    <row r="31" spans="5:12">
      <c r="E31" s="858" t="s">
        <v>5929</v>
      </c>
      <c r="H31" s="858" t="s">
        <v>5930</v>
      </c>
      <c r="I31" s="859" t="s">
        <v>5870</v>
      </c>
      <c r="K31" s="858" t="s">
        <v>5931</v>
      </c>
      <c r="L31" s="859" t="s">
        <v>5870</v>
      </c>
    </row>
    <row r="32" spans="5:12">
      <c r="E32" s="858" t="s">
        <v>5932</v>
      </c>
      <c r="H32" s="858" t="s">
        <v>5933</v>
      </c>
      <c r="I32" s="859" t="s">
        <v>5870</v>
      </c>
      <c r="K32" s="858" t="s">
        <v>5934</v>
      </c>
      <c r="L32" s="859" t="s">
        <v>5870</v>
      </c>
    </row>
    <row r="33" spans="2:12">
      <c r="B33" s="858" t="s">
        <v>5935</v>
      </c>
      <c r="C33" s="857">
        <v>1</v>
      </c>
      <c r="H33" s="858" t="s">
        <v>5936</v>
      </c>
      <c r="I33" s="859" t="s">
        <v>5870</v>
      </c>
      <c r="K33" s="858" t="s">
        <v>5937</v>
      </c>
      <c r="L33" s="859" t="s">
        <v>5870</v>
      </c>
    </row>
    <row r="34" spans="2:12">
      <c r="B34" s="858" t="s">
        <v>5938</v>
      </c>
      <c r="C34" s="857">
        <v>1</v>
      </c>
      <c r="E34" s="857" t="s"/>
      <c r="H34" s="858" t="s">
        <v>5939</v>
      </c>
      <c r="I34" s="859" t="s">
        <v>5870</v>
      </c>
      <c r="K34" s="858" t="s">
        <v>5940</v>
      </c>
      <c r="L34" s="859" t="s">
        <v>5870</v>
      </c>
    </row>
    <row r="35" spans="2:12">
      <c r="B35" s="858" t="s">
        <v>5941</v>
      </c>
      <c r="C35" s="857">
        <v>0.4</v>
      </c>
      <c r="E35" s="858" t="s">
        <v>5942</v>
      </c>
      <c r="F35" s="857">
        <v>1.5</v>
      </c>
      <c r="H35" s="858" t="s">
        <v>5943</v>
      </c>
      <c r="I35" s="859" t="s">
        <v>5870</v>
      </c>
      <c r="K35" s="858" t="s">
        <v>5944</v>
      </c>
      <c r="L35" s="859" t="s">
        <v>5870</v>
      </c>
    </row>
    <row r="36" spans="2:12">
      <c r="B36" s="858" t="s">
        <v>5945</v>
      </c>
      <c r="C36" s="857">
        <v>0.4</v>
      </c>
      <c r="E36" s="858" t="s">
        <v>5946</v>
      </c>
      <c r="F36" s="857">
        <v>5.5</v>
      </c>
      <c r="H36" s="858" t="s">
        <v>5947</v>
      </c>
      <c r="I36" s="859" t="s">
        <v>5870</v>
      </c>
      <c r="K36" s="858" t="s">
        <v>5948</v>
      </c>
      <c r="L36" s="859" t="s">
        <v>5870</v>
      </c>
    </row>
    <row r="37" spans="2:12">
      <c r="B37" s="858" t="s">
        <v>5949</v>
      </c>
      <c r="C37" s="857">
        <v>0.4</v>
      </c>
      <c r="E37" s="857" t="s"/>
      <c r="H37" s="858" t="s">
        <v>5950</v>
      </c>
      <c r="I37" s="859" t="s">
        <v>5870</v>
      </c>
      <c r="K37" s="858" t="s">
        <v>5951</v>
      </c>
      <c r="L37" s="859" t="s">
        <v>5870</v>
      </c>
    </row>
    <row r="38" spans="2:12">
      <c r="B38" s="858" t="s">
        <v>5952</v>
      </c>
      <c r="C38" s="857">
        <v>0.4</v>
      </c>
      <c r="E38" s="857" t="s"/>
      <c r="H38" s="858" t="s">
        <v>5953</v>
      </c>
      <c r="I38" s="859" t="s">
        <v>5870</v>
      </c>
      <c r="K38" s="858" t="s">
        <v>5954</v>
      </c>
      <c r="L38" s="860" t="s">
        <v>5955</v>
      </c>
    </row>
    <row r="39" spans="2:9">
      <c r="B39" s="858" t="s">
        <v>5956</v>
      </c>
      <c r="C39" s="857">
        <v>0.7</v>
      </c>
      <c r="E39" s="857" t="s"/>
      <c r="H39" s="858" t="s">
        <v>5957</v>
      </c>
      <c r="I39" s="859" t="s">
        <v>5870</v>
      </c>
    </row>
    <row r="40" spans="2:9">
      <c r="B40" s="858" t="s">
        <v>5958</v>
      </c>
      <c r="C40" s="857">
        <v>0.7</v>
      </c>
      <c r="E40" s="857" t="s"/>
      <c r="H40" s="858" t="s">
        <v>5959</v>
      </c>
      <c r="I40" s="859" t="s">
        <v>5870</v>
      </c>
    </row>
    <row r="41" spans="2:9">
      <c r="B41" s="858" t="s">
        <v>5960</v>
      </c>
      <c r="C41" s="857">
        <v>0.5</v>
      </c>
      <c r="E41" s="857" t="s"/>
      <c r="H41" s="858" t="s">
        <v>5961</v>
      </c>
      <c r="I41" s="859" t="s">
        <v>5870</v>
      </c>
    </row>
    <row r="42" spans="2:9">
      <c r="B42" s="858" t="s">
        <v>5962</v>
      </c>
      <c r="C42" s="857">
        <v>0.5</v>
      </c>
      <c r="E42" s="857" t="s"/>
      <c r="H42" s="858" t="s">
        <v>5963</v>
      </c>
      <c r="I42" s="859" t="s">
        <v>5870</v>
      </c>
    </row>
    <row r="43" spans="2:9">
      <c r="B43" s="858" t="s">
        <v>5964</v>
      </c>
      <c r="C43" s="857">
        <v>0.7</v>
      </c>
      <c r="E43" s="857" t="s"/>
      <c r="H43" s="858" t="s">
        <v>5965</v>
      </c>
      <c r="I43" s="859" t="s">
        <v>5870</v>
      </c>
    </row>
    <row r="44" spans="2:9">
      <c r="B44" s="858" t="s">
        <v>5966</v>
      </c>
      <c r="C44" s="857">
        <v>0.7</v>
      </c>
      <c r="E44" s="857" t="s"/>
      <c r="H44" s="858" t="s">
        <v>5967</v>
      </c>
      <c r="I44" s="859" t="s">
        <v>5870</v>
      </c>
    </row>
    <row r="45" spans="2:9">
      <c r="B45" s="858" t="s">
        <v>5968</v>
      </c>
      <c r="C45" s="857">
        <v>1.3</v>
      </c>
      <c r="E45" s="857" t="s"/>
      <c r="H45" s="858" t="s">
        <v>5969</v>
      </c>
      <c r="I45" s="859" t="s">
        <v>5870</v>
      </c>
    </row>
    <row r="46" spans="2:9">
      <c r="B46" s="858" t="s">
        <v>5970</v>
      </c>
      <c r="C46" s="857">
        <v>1.3</v>
      </c>
      <c r="H46" s="858" t="s">
        <v>5971</v>
      </c>
      <c r="I46" s="859" t="s">
        <v>5870</v>
      </c>
    </row>
    <row r="47" spans="2:9">
      <c r="B47" s="858" t="s">
        <v>5972</v>
      </c>
      <c r="C47" s="857">
        <v>1.3</v>
      </c>
      <c r="H47" s="858" t="s">
        <v>5973</v>
      </c>
      <c r="I47" s="859" t="s">
        <v>5870</v>
      </c>
    </row>
    <row r="48" spans="2:9">
      <c r="B48" s="858" t="s">
        <v>5974</v>
      </c>
      <c r="C48" s="857">
        <v>1.3</v>
      </c>
      <c r="H48" s="858" t="s">
        <v>5975</v>
      </c>
      <c r="I48" s="859" t="s">
        <v>5870</v>
      </c>
    </row>
    <row r="49" spans="2:9">
      <c r="B49" s="858" t="s">
        <v>5976</v>
      </c>
      <c r="C49" s="857">
        <v>3.2</v>
      </c>
      <c r="H49" s="858" t="s">
        <v>5977</v>
      </c>
      <c r="I49" s="859" t="s">
        <v>5870</v>
      </c>
    </row>
    <row r="50" spans="2:9">
      <c r="B50" s="858" t="s">
        <v>5978</v>
      </c>
      <c r="C50" s="857">
        <v>3.2</v>
      </c>
      <c r="H50" s="858" t="s">
        <v>5979</v>
      </c>
      <c r="I50" s="860" t="s">
        <v>5980</v>
      </c>
    </row>
    <row r="51" spans="2:3">
      <c r="B51" s="858" t="s">
        <v>5981</v>
      </c>
      <c r="C51" s="857">
        <v>0.3</v>
      </c>
    </row>
    <row r="52" spans="2:3">
      <c r="B52" s="858" t="s">
        <v>5982</v>
      </c>
      <c r="C52" s="857">
        <v>0.3</v>
      </c>
    </row>
    <row r="53" spans="2:3">
      <c r="B53" s="858" t="s">
        <v>5983</v>
      </c>
      <c r="C53" s="857">
        <v>0.3</v>
      </c>
    </row>
    <row r="54" spans="2:3">
      <c r="B54" s="858" t="s">
        <v>5984</v>
      </c>
      <c r="C54" s="857">
        <v>0.3</v>
      </c>
    </row>
    <row r="55" spans="2:3">
      <c r="B55" s="858" t="s">
        <v>5985</v>
      </c>
      <c r="C55" s="857">
        <v>2</v>
      </c>
    </row>
    <row r="56" spans="2:3">
      <c r="B56" s="858" t="s">
        <v>5986</v>
      </c>
      <c r="C56" s="857">
        <v>2</v>
      </c>
    </row>
    <row r="57" spans="2:3">
      <c r="B57" s="858" t="s">
        <v>5987</v>
      </c>
      <c r="C57" s="857">
        <v>0.6</v>
      </c>
    </row>
    <row r="58" spans="2:3">
      <c r="B58" s="858" t="s">
        <v>5988</v>
      </c>
      <c r="C58" s="857">
        <v>0.6</v>
      </c>
    </row>
    <row r="59" spans="2:3">
      <c r="B59" s="858" t="s">
        <v>5989</v>
      </c>
      <c r="C59" s="857">
        <v>0.4</v>
      </c>
    </row>
    <row r="60" spans="2:3">
      <c r="B60" s="858" t="s">
        <v>5990</v>
      </c>
      <c r="C60" s="857">
        <v>0.4</v>
      </c>
    </row>
    <row r="61" spans="2:3">
      <c r="B61" s="858" t="s">
        <v>5991</v>
      </c>
      <c r="C61" s="857">
        <v>0.3</v>
      </c>
    </row>
    <row r="62" spans="2:3">
      <c r="B62" s="858" t="s">
        <v>5992</v>
      </c>
      <c r="C62" s="857">
        <v>0.3</v>
      </c>
    </row>
    <row r="63" spans="2:3">
      <c r="B63" s="858" t="s">
        <v>5993</v>
      </c>
      <c r="C63" s="857">
        <v>2.3</v>
      </c>
    </row>
    <row r="64" spans="2:3">
      <c r="B64" s="858" t="s">
        <v>5994</v>
      </c>
      <c r="C64" s="857">
        <v>2.3</v>
      </c>
    </row>
    <row r="65" spans="2:3">
      <c r="B65" s="858" t="s">
        <v>5995</v>
      </c>
      <c r="C65" s="857">
        <v>0.3</v>
      </c>
    </row>
    <row r="66" spans="2:3">
      <c r="B66" s="858" t="s">
        <v>5996</v>
      </c>
      <c r="C66" s="857">
        <v>0.4</v>
      </c>
    </row>
    <row r="67" spans="2:3">
      <c r="B67" s="858" t="s">
        <v>5997</v>
      </c>
      <c r="C67" s="857">
        <v>1.9</v>
      </c>
    </row>
    <row r="68" spans="2:3">
      <c r="B68" s="858" t="s">
        <v>5998</v>
      </c>
      <c r="C68" s="857">
        <v>1.9</v>
      </c>
    </row>
    <row r="69" spans="2:3">
      <c r="B69" s="858" t="s">
        <v>5999</v>
      </c>
      <c r="C69" s="857">
        <v>0.1</v>
      </c>
    </row>
    <row r="70" spans="2:3">
      <c r="B70" s="857" t="s"/>
      <c r="C70" s="857" t="s"/>
    </row>
    <row r="71" spans="3:3">
      <c r="C71" s="857" t="s"/>
    </row>
  </sheetData>
</worksheet>
</file>

<file path=xl/worksheets/sheet16.xml><?xml version="1.0" encoding="utf-8"?>
<worksheet xmlns="http://schemas.openxmlformats.org/spreadsheetml/2006/main">
  <sheetPr codeName="供给侧">
    <tabColor rgb="FFFFFFFF"/>
  </sheetPr>
  <dimension ref="I250"/>
  <sheetViews>
    <sheetView showGridLines="true" workbookViewId="0">
      <pane ySplit="1" topLeftCell="A2" state="frozen"/>
    </sheetView>
  </sheetViews>
  <cols>
    <col min="1" max="1" width="5.53125" customWidth="true"/>
    <col min="2" max="2" width="8.22266" customWidth="true"/>
    <col min="3" max="3" width="7.41406" customWidth="true"/>
    <col min="4" max="4" width="7.28125" style="570" customWidth="true"/>
    <col min="5" max="5" width="20.5039" customWidth="true"/>
    <col min="6" max="6" width="19.4219" customWidth="true"/>
    <col min="7" max="7" width="23.8711" style="652" customWidth="true"/>
    <col min="8" max="8" width="25.6211" style="652" customWidth="true"/>
    <col min="9" max="9" width="17.5312" style="652" customWidth="true"/>
    <col min="10" max="10" width="7.82422" style="652" customWidth="true"/>
    <col min="11" max="11" width="19.5508" style="652" customWidth="true"/>
    <col min="12" max="12" width="9.98438" style="652" customWidth="true"/>
    <col min="13" max="13" width="10.9219" style="652" customWidth="true"/>
    <col min="14" max="14" width="27.1133" customWidth="true"/>
    <col min="15" max="15" width="24.8242" customWidth="true"/>
    <col min="16" max="16" width="23.332" customWidth="true"/>
    <col min="17" max="17" width="26.4336" customWidth="true"/>
    <col min="18" max="18" width="9.71094" customWidth="true"/>
  </cols>
  <sheetData>
    <row r="1" spans="1:15">
      <c r="A1" s="579" t="s">
        <v>4681</v>
      </c>
      <c r="B1" s="579" t="s">
        <v>4682</v>
      </c>
      <c r="C1" s="579" t="s">
        <v>4413</v>
      </c>
      <c r="D1" s="580" t="s">
        <v>4683</v>
      </c>
      <c r="E1" s="581" t="s">
        <v>4684</v>
      </c>
      <c r="F1" s="582" t="s">
        <v>4685</v>
      </c>
      <c r="G1" s="583" t="s">
        <v>4686</v>
      </c>
      <c r="H1" s="584" t="s">
        <v>4687</v>
      </c>
      <c r="I1" s="584" t="s">
        <v>4688</v>
      </c>
      <c r="J1" s="583" t="s">
        <v>4689</v>
      </c>
      <c r="K1" s="582" t="s">
        <v>4690</v>
      </c>
      <c r="L1" s="583" t="s">
        <v>4691</v>
      </c>
      <c r="M1" s="584" t="s">
        <v>4692</v>
      </c>
      <c r="N1" s="581" t="s">
        <v>4239</v>
      </c>
      <c r="O1" s="585" t="s">
        <v>12</v>
      </c>
    </row>
    <row r="2" spans="1:16" ht="99" customHeight="true">
      <c r="A2" s="586">
        <v>1</v>
      </c>
      <c r="B2" s="587" t="s">
        <v>176</v>
      </c>
      <c r="C2" s="587" t="s">
        <v>176</v>
      </c>
      <c r="D2" s="588" t="s">
        <v>4693</v>
      </c>
      <c r="E2" s="589" t="s">
        <v>4694</v>
      </c>
      <c r="F2" s="590" t="s">
        <v>4695</v>
      </c>
      <c r="G2" s="591" t="s">
        <v>4696</v>
      </c>
      <c r="H2" s="592" t="s">
        <v>4697</v>
      </c>
      <c r="I2" s="591" t="s"/>
      <c r="J2" s="591" t="s"/>
      <c r="K2" s="592" t="s">
        <v>4698</v>
      </c>
      <c r="L2" s="591" t="s"/>
      <c r="M2" s="591" t="s">
        <v>4699</v>
      </c>
      <c r="N2" s="593" t="s"/>
      <c r="O2" s="594" t="s">
        <v>2753</v>
      </c>
      <c r="P2" s="148" t="s">
        <v>2752</v>
      </c>
    </row>
    <row r="3" spans="1:15">
      <c r="A3" s="595">
        <v>2</v>
      </c>
      <c r="B3" s="587" t="s">
        <v>2607</v>
      </c>
      <c r="C3" s="13" t="s">
        <v>196</v>
      </c>
      <c r="D3" s="596" t="s">
        <v>4700</v>
      </c>
      <c r="E3" s="597" t="s">
        <v>6157</v>
      </c>
      <c r="F3" s="598" t="s">
        <v>4701</v>
      </c>
      <c r="G3" s="599">
        <v>3070</v>
      </c>
      <c r="H3" s="599">
        <f>=G3*0.8</f>
        <v>2456</v>
      </c>
      <c r="I3" s="599">
        <f>=G3*0.9</f>
        <v>2763</v>
      </c>
      <c r="J3" s="591" t="s"/>
      <c r="K3" s="592">
        <v>7273</v>
      </c>
      <c r="L3" s="599" t="s"/>
      <c r="M3" s="599" t="s">
        <v>4702</v>
      </c>
      <c r="N3" s="600" t="s"/>
      <c r="O3" s="594" t="s">
        <v>2475</v>
      </c>
    </row>
    <row r="4" spans="1:15">
      <c r="A4" s="595">
        <v>3</v>
      </c>
      <c r="B4" s="313" t="s"/>
      <c r="C4" s="13" t="s">
        <v>200</v>
      </c>
      <c r="D4" s="596" t="s">
        <v>4700</v>
      </c>
      <c r="E4" s="597" t="s">
        <v>4703</v>
      </c>
      <c r="F4" s="598" t="s">
        <v>4701</v>
      </c>
      <c r="G4" s="599">
        <v>2973</v>
      </c>
      <c r="H4" s="599">
        <f>=G4*0.8</f>
        <v>2378.4</v>
      </c>
      <c r="I4" s="599">
        <f>=G4*0.9</f>
        <v>2675.7</v>
      </c>
      <c r="J4" s="599" t="s"/>
      <c r="K4" s="601">
        <v>7288</v>
      </c>
      <c r="L4" s="599" t="s"/>
      <c r="M4" s="599" t="s">
        <v>4704</v>
      </c>
      <c r="N4" s="600" t="s"/>
      <c r="O4" s="594" t="s">
        <v>2477</v>
      </c>
    </row>
    <row r="5" spans="1:16">
      <c r="A5" s="595">
        <v>5</v>
      </c>
      <c r="B5" s="13" t="s">
        <v>203</v>
      </c>
      <c r="C5" s="13" t="s">
        <v>203</v>
      </c>
      <c r="D5" s="596" t="s">
        <v>4705</v>
      </c>
      <c r="E5" s="602" t="s">
        <v>6158</v>
      </c>
      <c r="F5" s="598" t="s">
        <v>4706</v>
      </c>
      <c r="G5" s="601">
        <v>5760</v>
      </c>
      <c r="H5" s="599">
        <f>=G5*0.8</f>
        <v>4608</v>
      </c>
      <c r="I5" s="599">
        <f>=G5*0.9</f>
        <v>5184</v>
      </c>
      <c r="J5" s="599" t="s"/>
      <c r="K5" s="601">
        <v>3720</v>
      </c>
      <c r="L5" s="599" t="s"/>
      <c r="M5" s="599" t="s">
        <v>4702</v>
      </c>
      <c r="N5" s="600" t="s">
        <v>4707</v>
      </c>
      <c r="O5" s="14" t="s">
        <v>2038</v>
      </c>
      <c r="P5" s="205" t="s">
        <v>202</v>
      </c>
    </row>
    <row r="6" spans="1:16">
      <c r="A6" s="595">
        <v>6</v>
      </c>
      <c r="B6" s="13" t="s">
        <v>210</v>
      </c>
      <c r="C6" s="13" t="s">
        <v>210</v>
      </c>
      <c r="D6" s="596" t="s">
        <v>209</v>
      </c>
      <c r="E6" s="597" t="s">
        <v>6159</v>
      </c>
      <c r="F6" s="598" t="s"/>
      <c r="G6" s="601">
        <v>1209.6</v>
      </c>
      <c r="H6" s="599">
        <f>=G6*0.8</f>
        <v>967.68</v>
      </c>
      <c r="I6" s="599">
        <f>=G6*0.9</f>
        <v>1088.64</v>
      </c>
      <c r="J6" s="603" t="s"/>
      <c r="K6" s="604">
        <v>12556.8</v>
      </c>
      <c r="L6" s="599" t="s"/>
      <c r="M6" s="599" t="s">
        <v>4708</v>
      </c>
      <c r="N6" s="600" t="s"/>
      <c r="O6" s="14" t="s">
        <v>207</v>
      </c>
      <c r="P6" s="205" t="s">
        <v>208</v>
      </c>
    </row>
    <row r="7" spans="1:16">
      <c r="A7" s="595">
        <v>7</v>
      </c>
      <c r="B7" s="13" t="s">
        <v>213</v>
      </c>
      <c r="C7" s="13" t="s">
        <v>213</v>
      </c>
      <c r="D7" s="596" t="s">
        <v>209</v>
      </c>
      <c r="E7" s="597" t="s">
        <v>6159</v>
      </c>
      <c r="F7" s="605" t="s">
        <v>6160</v>
      </c>
      <c r="G7" s="601">
        <v>480</v>
      </c>
      <c r="H7" s="599">
        <f>=G7*0.8</f>
        <v>384</v>
      </c>
      <c r="I7" s="599">
        <f>=G7*0.9</f>
        <v>432</v>
      </c>
      <c r="J7" s="599" t="s"/>
      <c r="K7" s="601">
        <v>864</v>
      </c>
      <c r="L7" s="599" t="s"/>
      <c r="M7" s="599" t="s">
        <v>4709</v>
      </c>
      <c r="N7" s="600" t="s"/>
      <c r="O7" s="14" t="s">
        <v>211</v>
      </c>
      <c r="P7" s="205" t="s">
        <v>212</v>
      </c>
    </row>
    <row r="8" spans="1:15" ht="53.25" customHeight="true">
      <c r="A8" s="595">
        <v>8</v>
      </c>
      <c r="B8" s="13" t="s">
        <v>2669</v>
      </c>
      <c r="C8" s="13" t="s">
        <v>253</v>
      </c>
      <c r="D8" s="596" t="s">
        <v>4705</v>
      </c>
      <c r="E8" s="606" t="s">
        <v>4710</v>
      </c>
      <c r="F8" s="598" t="s"/>
      <c r="G8" s="607" t="s">
        <v>6161</v>
      </c>
      <c r="H8" s="591" t="s">
        <v>4711</v>
      </c>
      <c r="I8" s="591" t="s">
        <v>4712</v>
      </c>
      <c r="J8" s="591" t="s"/>
      <c r="K8" s="592" t="s">
        <v>6162</v>
      </c>
      <c r="L8" s="599" t="s"/>
      <c r="M8" s="599" t="s">
        <v>798</v>
      </c>
      <c r="N8" s="608" t="s"/>
      <c r="O8" s="460" t="s">
        <v>4713</v>
      </c>
    </row>
    <row r="9" spans="1:20">
      <c r="A9" s="595">
        <v>9</v>
      </c>
      <c r="B9" s="14" t="s"/>
      <c r="C9" s="13" t="s">
        <v>2725</v>
      </c>
      <c r="D9" s="596" t="s">
        <v>4705</v>
      </c>
      <c r="E9" s="597" t="s">
        <v>6163</v>
      </c>
      <c r="F9" s="598" t="s"/>
      <c r="G9" s="609">
        <v>6500</v>
      </c>
      <c r="H9" s="610">
        <f>=G9*0.8</f>
        <v>5200</v>
      </c>
      <c r="I9" s="610">
        <f>=G9*0.9</f>
        <v>5850</v>
      </c>
      <c r="J9" s="611" t="s"/>
      <c r="K9" s="612">
        <v>7500</v>
      </c>
      <c r="L9" s="599" t="s"/>
      <c r="M9" s="599" t="s">
        <v>798</v>
      </c>
      <c r="N9" s="613" t="s"/>
      <c r="O9" s="460" t="s">
        <v>4714</v>
      </c>
      <c r="Q9" t="s">
        <v>4714</v>
      </c>
      <c r="R9">
        <v>100</v>
      </c>
      <c r="S9" t="s">
        <v>4715</v>
      </c>
      <c r="T9" t="s">
        <v>4716</v>
      </c>
    </row>
    <row r="10" spans="1:19">
      <c r="A10" s="595">
        <v>10</v>
      </c>
      <c r="B10" s="14" t="s"/>
      <c r="C10" s="13" t="s">
        <v>2704</v>
      </c>
      <c r="D10" s="596" t="s">
        <v>4705</v>
      </c>
      <c r="E10" s="597" t="s">
        <v>6164</v>
      </c>
      <c r="F10" s="614" t="s"/>
      <c r="G10" s="612">
        <v>20</v>
      </c>
      <c r="H10" s="610">
        <f>=G10*0.8</f>
        <v>16</v>
      </c>
      <c r="I10" s="610">
        <f>=G10*0.9</f>
        <v>18</v>
      </c>
      <c r="J10" s="599" t="s"/>
      <c r="K10" s="601">
        <v>40</v>
      </c>
      <c r="L10" s="599" t="s"/>
      <c r="M10" s="599" t="s">
        <v>798</v>
      </c>
      <c r="N10" s="615">
        <v>720</v>
      </c>
      <c r="O10" s="14" t="s">
        <v>217</v>
      </c>
      <c r="Q10" t="s">
        <v>4714</v>
      </c>
      <c r="R10">
        <v>101</v>
      </c>
      <c r="S10" t="s">
        <v>4717</v>
      </c>
    </row>
    <row r="11" spans="1:19">
      <c r="A11" s="595">
        <v>11</v>
      </c>
      <c r="B11" s="14" t="s"/>
      <c r="C11" s="13" t="s">
        <v>2696</v>
      </c>
      <c r="D11" s="596" t="s">
        <v>4705</v>
      </c>
      <c r="E11" s="616" t="s">
        <v>4718</v>
      </c>
      <c r="F11" s="614" t="s"/>
      <c r="G11" s="617">
        <v>14</v>
      </c>
      <c r="H11" s="610">
        <f>=G11*0.8</f>
        <v>11.2</v>
      </c>
      <c r="I11" s="610">
        <f>=G11*0.9</f>
        <v>12.6</v>
      </c>
      <c r="J11" s="599" t="s"/>
      <c r="K11" s="601">
        <v>70</v>
      </c>
      <c r="L11" s="599" t="s"/>
      <c r="M11" s="599" t="s">
        <v>798</v>
      </c>
      <c r="N11" s="615">
        <v>576</v>
      </c>
      <c r="O11" s="14" t="s">
        <v>218</v>
      </c>
      <c r="Q11" t="s">
        <v>4714</v>
      </c>
      <c r="R11">
        <v>98</v>
      </c>
      <c r="S11" t="s">
        <v>4719</v>
      </c>
    </row>
    <row r="12" spans="1:15">
      <c r="A12" s="595">
        <v>12</v>
      </c>
      <c r="B12" s="14" t="s"/>
      <c r="C12" s="13" t="s">
        <v>2692</v>
      </c>
      <c r="D12" s="596" t="s">
        <v>4705</v>
      </c>
      <c r="E12" s="597" t="s">
        <v>6165</v>
      </c>
      <c r="F12" s="614" t="s"/>
      <c r="G12" s="601">
        <v>25</v>
      </c>
      <c r="H12" s="610">
        <f>=G12*0.8</f>
        <v>20</v>
      </c>
      <c r="I12" s="610">
        <f>=G12*0.9</f>
        <v>22.5</v>
      </c>
      <c r="J12" s="599" t="s"/>
      <c r="K12" s="601">
        <v>80</v>
      </c>
      <c r="L12" s="599" t="s"/>
      <c r="M12" s="599" t="s">
        <v>798</v>
      </c>
      <c r="N12" s="615">
        <v>600</v>
      </c>
      <c r="O12" s="14" t="s">
        <v>219</v>
      </c>
    </row>
    <row r="13" spans="1:15">
      <c r="A13" s="595">
        <v>13</v>
      </c>
      <c r="B13" s="14" t="s"/>
      <c r="C13" s="13" t="s">
        <v>2700</v>
      </c>
      <c r="D13" s="596" t="s">
        <v>4705</v>
      </c>
      <c r="E13" s="597" t="s">
        <v>6166</v>
      </c>
      <c r="F13" s="614" t="s"/>
      <c r="G13" s="617">
        <v>20</v>
      </c>
      <c r="H13" s="610">
        <f>=G13*0.8</f>
        <v>16</v>
      </c>
      <c r="I13" s="610">
        <f>=G13*0.9</f>
        <v>18</v>
      </c>
      <c r="J13" s="599" t="s"/>
      <c r="K13" s="601">
        <v>30</v>
      </c>
      <c r="L13" s="599" t="s"/>
      <c r="M13" s="599" t="s">
        <v>798</v>
      </c>
      <c r="N13" s="615">
        <v>240</v>
      </c>
      <c r="O13" s="14" t="s">
        <v>220</v>
      </c>
    </row>
    <row r="14" spans="1:19">
      <c r="A14" s="586">
        <v>14</v>
      </c>
      <c r="B14" s="458" t="s"/>
      <c r="C14" s="587" t="s">
        <v>2708</v>
      </c>
      <c r="D14" s="588" t="s">
        <v>4705</v>
      </c>
      <c r="E14" s="618" t="s">
        <v>6167</v>
      </c>
      <c r="F14" s="619" t="s"/>
      <c r="G14" s="620">
        <v>13</v>
      </c>
      <c r="H14" s="610">
        <f>=G14*0.8</f>
        <v>10.4</v>
      </c>
      <c r="I14" s="610">
        <f>=G14*0.9</f>
        <v>11.7</v>
      </c>
      <c r="J14" s="621" t="s"/>
      <c r="K14" s="622">
        <v>40</v>
      </c>
      <c r="L14" s="623" t="s"/>
      <c r="M14" s="599" t="s">
        <v>798</v>
      </c>
      <c r="N14" s="615">
        <v>240</v>
      </c>
      <c r="O14" s="14" t="s">
        <v>221</v>
      </c>
      <c r="Q14" t="s">
        <v>4714</v>
      </c>
      <c r="R14">
        <v>102</v>
      </c>
      <c r="S14" t="s">
        <v>4720</v>
      </c>
    </row>
    <row r="15" spans="1:19">
      <c r="A15" s="624">
        <v>15</v>
      </c>
      <c r="B15" s="616" t="s">
        <v>335</v>
      </c>
      <c r="C15" s="616" t="s">
        <v>335</v>
      </c>
      <c r="D15" s="624" t="s">
        <v>195</v>
      </c>
      <c r="E15" s="616" t="s">
        <v>4721</v>
      </c>
      <c r="F15" s="598" t="s">
        <v>4722</v>
      </c>
      <c r="G15" s="599" t="s"/>
      <c r="H15" s="599" t="s"/>
      <c r="I15" s="599" t="s"/>
      <c r="J15" s="599" t="s"/>
      <c r="K15" s="601" t="s"/>
      <c r="L15" s="599" t="s"/>
      <c r="M15" s="599" t="s"/>
      <c r="N15" s="600" t="s">
        <v>4723</v>
      </c>
      <c r="O15" s="14" t="s">
        <v>62</v>
      </c>
      <c r="S15" t="s">
        <v>4724</v>
      </c>
    </row>
    <row r="16" spans="3:5">
      <c r="C16" t="s">
        <v>322</v>
      </c>
      <c r="E16" t="s">
        <v>4725</v>
      </c>
    </row>
    <row r="17" spans="5:14">
      <c r="E17" s="284" t="s"/>
      <c r="F17" s="284" t="s"/>
      <c r="G17" s="625" t="s"/>
      <c r="H17" s="625">
        <f>=4800*0.08</f>
        <v>384</v>
      </c>
      <c r="I17" s="625">
        <f>=4800*0.9</f>
        <v>4320</v>
      </c>
      <c r="J17" s="625" t="s"/>
      <c r="K17" s="625" t="s"/>
      <c r="L17" s="625" t="s"/>
      <c r="M17" s="625" t="s"/>
      <c r="N17" s="626" t="s"/>
    </row>
    <row r="18" spans="5:14">
      <c r="E18" s="284" t="s"/>
      <c r="F18" s="284" t="s"/>
      <c r="G18" s="625" t="s"/>
      <c r="H18" s="625">
        <f>=3600*0.8</f>
        <v>2880</v>
      </c>
      <c r="I18" s="625">
        <f>=3600*0.9</f>
        <v>3240</v>
      </c>
      <c r="J18" s="625" t="s"/>
      <c r="K18" s="625" t="s"/>
      <c r="L18" s="625" t="s"/>
      <c r="M18" s="625" t="s"/>
      <c r="N18" s="626" t="s"/>
    </row>
    <row r="19" spans="5:14">
      <c r="E19" s="284" t="s"/>
      <c r="F19" s="284" t="s"/>
      <c r="G19" s="625" t="s"/>
      <c r="H19" s="625" t="s"/>
      <c r="I19" s="625" t="s"/>
      <c r="J19" s="625" t="s"/>
      <c r="K19" s="625" t="s"/>
      <c r="L19" s="625" t="s"/>
      <c r="M19" s="625" t="s"/>
      <c r="N19" s="626" t="s"/>
    </row>
    <row r="20" spans="1:14">
      <c r="A20" t="s">
        <v>4726</v>
      </c>
      <c r="E20" s="284" t="s"/>
      <c r="F20" s="284" t="s"/>
      <c r="G20" s="625" t="s"/>
      <c r="H20" s="627" t="s"/>
      <c r="I20" s="625" t="s"/>
      <c r="J20" s="625" t="s"/>
      <c r="K20" s="625" t="s"/>
      <c r="L20" s="625" t="s"/>
      <c r="M20" s="625" t="s"/>
      <c r="N20" s="626" t="s"/>
    </row>
    <row r="21" spans="1:14">
      <c r="A21" s="579" t="s">
        <v>4681</v>
      </c>
      <c r="B21" s="579" t="s">
        <v>4682</v>
      </c>
      <c r="C21" s="579" t="s">
        <v>4413</v>
      </c>
      <c r="D21" s="580" t="s">
        <v>4683</v>
      </c>
      <c r="E21" s="581" t="s">
        <v>4684</v>
      </c>
      <c r="F21" s="582" t="s">
        <v>4685</v>
      </c>
      <c r="G21" s="583" t="s">
        <v>4686</v>
      </c>
      <c r="H21" s="628" t="s">
        <v>222</v>
      </c>
      <c r="I21" s="584" t="s">
        <v>4727</v>
      </c>
      <c r="J21" s="629" t="s"/>
      <c r="K21" s="625" t="s"/>
      <c r="L21" s="625" t="s"/>
      <c r="M21" s="625" t="s"/>
      <c r="N21" s="626" t="s"/>
    </row>
    <row r="22" spans="1:14">
      <c r="A22" s="586">
        <v>1</v>
      </c>
      <c r="B22" s="587" t="s">
        <v>176</v>
      </c>
      <c r="C22" s="587" t="s">
        <v>176</v>
      </c>
      <c r="D22" s="588" t="s">
        <v>4693</v>
      </c>
      <c r="E22" s="589" t="s">
        <v>4694</v>
      </c>
      <c r="F22" s="590" t="s">
        <v>4695</v>
      </c>
      <c r="G22" s="591" t="s">
        <v>4696</v>
      </c>
      <c r="H22" s="630" t="s">
        <v>4728</v>
      </c>
      <c r="I22" s="631" t="s">
        <v>4693</v>
      </c>
      <c r="J22" s="629" t="s"/>
      <c r="K22" s="625" t="s"/>
      <c r="L22" s="625" t="s"/>
      <c r="M22" s="625" t="s"/>
      <c r="N22" s="626" t="s"/>
    </row>
    <row r="23" spans="1:14">
      <c r="A23" s="595">
        <v>2</v>
      </c>
      <c r="B23" s="587" t="s">
        <v>2607</v>
      </c>
      <c r="C23" s="13" t="s">
        <v>196</v>
      </c>
      <c r="D23" s="596" t="s">
        <v>4700</v>
      </c>
      <c r="E23" s="616" t="s">
        <v>4729</v>
      </c>
      <c r="F23" s="598" t="s"/>
      <c r="G23" s="599">
        <v>3070</v>
      </c>
      <c r="H23" s="13" t="s">
        <v>4730</v>
      </c>
      <c r="I23" s="599" t="s">
        <v>4702</v>
      </c>
      <c r="J23" s="629" t="s"/>
      <c r="K23" s="625" t="s"/>
      <c r="L23" s="625" t="s"/>
      <c r="M23" s="625" t="s"/>
      <c r="N23" s="626" t="s"/>
    </row>
    <row r="24" spans="1:14">
      <c r="A24" s="595">
        <v>3</v>
      </c>
      <c r="B24" s="313" t="s"/>
      <c r="C24" s="13" t="s">
        <v>200</v>
      </c>
      <c r="D24" s="596" t="s">
        <v>4700</v>
      </c>
      <c r="E24" s="616" t="s">
        <v>4703</v>
      </c>
      <c r="F24" s="598" t="s"/>
      <c r="G24" s="599">
        <v>2973</v>
      </c>
      <c r="H24" s="13" t="s">
        <v>4731</v>
      </c>
      <c r="I24" s="599" t="s">
        <v>4732</v>
      </c>
      <c r="J24" s="629" t="s"/>
      <c r="K24" s="625" t="s"/>
      <c r="L24" s="625" t="s"/>
      <c r="M24" s="625" t="s"/>
      <c r="N24" s="284" t="s"/>
    </row>
    <row r="25" spans="1:14">
      <c r="A25" s="595">
        <v>5</v>
      </c>
      <c r="B25" s="13" t="s">
        <v>203</v>
      </c>
      <c r="C25" s="13" t="s">
        <v>203</v>
      </c>
      <c r="D25" s="596" t="s">
        <v>4705</v>
      </c>
      <c r="E25" s="632" t="s">
        <v>4733</v>
      </c>
      <c r="F25" s="598" t="s">
        <v>4706</v>
      </c>
      <c r="G25" s="601">
        <v>5760</v>
      </c>
      <c r="H25" s="13" t="s">
        <v>4734</v>
      </c>
      <c r="I25" s="599" t="s">
        <v>4702</v>
      </c>
      <c r="J25" s="629" t="s"/>
      <c r="K25" s="625" t="s"/>
      <c r="L25" s="625" t="s"/>
      <c r="M25" s="625" t="s"/>
      <c r="N25" s="284" t="s"/>
    </row>
    <row r="26" spans="1:14">
      <c r="A26" s="595">
        <v>6</v>
      </c>
      <c r="B26" s="13" t="s">
        <v>210</v>
      </c>
      <c r="C26" s="13" t="s">
        <v>210</v>
      </c>
      <c r="D26" s="596" t="s">
        <v>209</v>
      </c>
      <c r="E26" s="616" t="s">
        <v>4735</v>
      </c>
      <c r="F26" s="598" t="s"/>
      <c r="G26" s="601">
        <v>1209.6</v>
      </c>
      <c r="H26" s="13" t="s">
        <v>4736</v>
      </c>
      <c r="I26" s="599" t="s">
        <v>4708</v>
      </c>
      <c r="J26" s="629" t="s"/>
      <c r="K26" s="625" t="s"/>
      <c r="L26" s="625" t="s"/>
      <c r="M26" s="625" t="s"/>
      <c r="N26" s="284" t="s"/>
    </row>
    <row r="27" spans="1:14">
      <c r="A27" s="595">
        <v>7</v>
      </c>
      <c r="B27" s="13" t="s">
        <v>213</v>
      </c>
      <c r="C27" s="13" t="s">
        <v>213</v>
      </c>
      <c r="D27" s="596" t="s">
        <v>209</v>
      </c>
      <c r="E27" s="616" t="s">
        <v>4735</v>
      </c>
      <c r="F27" s="598" t="s">
        <v>4737</v>
      </c>
      <c r="G27" s="601">
        <v>480</v>
      </c>
      <c r="H27" s="13" t="s">
        <v>4738</v>
      </c>
      <c r="I27" s="599" t="s">
        <v>4709</v>
      </c>
      <c r="J27" s="629" t="s"/>
      <c r="K27" s="625" t="s"/>
      <c r="L27" s="625" t="s"/>
      <c r="M27" s="625" t="s"/>
      <c r="N27" s="284" t="s"/>
    </row>
    <row r="28" spans="1:9">
      <c r="A28" s="595">
        <v>8</v>
      </c>
      <c r="B28" s="13" t="s">
        <v>2669</v>
      </c>
      <c r="C28" s="13" t="s">
        <v>253</v>
      </c>
      <c r="D28" s="596" t="s">
        <v>4705</v>
      </c>
      <c r="E28" s="606" t="s">
        <v>4710</v>
      </c>
      <c r="F28" s="598" t="s"/>
      <c r="G28" s="591" t="s">
        <v>6168</v>
      </c>
      <c r="H28" s="633" t="s">
        <v>4739</v>
      </c>
      <c r="I28" s="599" t="s">
        <v>798</v>
      </c>
    </row>
    <row r="29" spans="1:9">
      <c r="A29" s="595">
        <v>9</v>
      </c>
      <c r="B29" s="14" t="s"/>
      <c r="C29" s="13" t="s">
        <v>2725</v>
      </c>
      <c r="D29" s="596" t="s">
        <v>4705</v>
      </c>
      <c r="E29" s="616" t="s">
        <v>4740</v>
      </c>
      <c r="F29" s="598" t="s"/>
      <c r="G29" s="610">
        <v>5700</v>
      </c>
      <c r="H29" s="13" t="s">
        <v>4741</v>
      </c>
      <c r="I29" s="599" t="s">
        <v>798</v>
      </c>
    </row>
    <row r="30" spans="1:9">
      <c r="A30" s="595">
        <v>10</v>
      </c>
      <c r="B30" s="14" t="s"/>
      <c r="C30" s="13" t="s">
        <v>2704</v>
      </c>
      <c r="D30" s="596" t="s">
        <v>4705</v>
      </c>
      <c r="E30" s="616" t="s">
        <v>4742</v>
      </c>
      <c r="F30" s="598" t="s"/>
      <c r="G30" s="611">
        <v>12</v>
      </c>
      <c r="H30" s="13" t="s">
        <v>3836</v>
      </c>
      <c r="I30" s="599" t="s">
        <v>798</v>
      </c>
    </row>
    <row r="31" spans="1:9">
      <c r="A31" s="595">
        <v>11</v>
      </c>
      <c r="B31" s="14" t="s"/>
      <c r="C31" s="13" t="s">
        <v>2696</v>
      </c>
      <c r="D31" s="596" t="s">
        <v>4705</v>
      </c>
      <c r="E31" s="616" t="s">
        <v>4718</v>
      </c>
      <c r="F31" s="598" t="s"/>
      <c r="G31" s="599">
        <v>24</v>
      </c>
      <c r="H31" s="13" t="s">
        <v>3830</v>
      </c>
      <c r="I31" s="599" t="s">
        <v>798</v>
      </c>
    </row>
    <row r="32" spans="1:9">
      <c r="A32" s="595">
        <v>12</v>
      </c>
      <c r="B32" s="14" t="s"/>
      <c r="C32" s="13" t="s">
        <v>2692</v>
      </c>
      <c r="D32" s="596" t="s">
        <v>4705</v>
      </c>
      <c r="E32" s="616" t="s">
        <v>4743</v>
      </c>
      <c r="F32" s="598" t="s"/>
      <c r="G32" s="599">
        <v>25</v>
      </c>
      <c r="H32" s="13" t="s">
        <v>3827</v>
      </c>
      <c r="I32" s="599" t="s">
        <v>798</v>
      </c>
    </row>
    <row r="33" spans="1:9">
      <c r="A33" s="595">
        <v>13</v>
      </c>
      <c r="B33" s="14" t="s"/>
      <c r="C33" s="13" t="s">
        <v>2700</v>
      </c>
      <c r="D33" s="596" t="s">
        <v>4705</v>
      </c>
      <c r="E33" s="616" t="s">
        <v>4744</v>
      </c>
      <c r="F33" s="598" t="s"/>
      <c r="G33" s="599">
        <v>10</v>
      </c>
      <c r="H33" s="13" t="s">
        <v>3833</v>
      </c>
      <c r="I33" s="599" t="s">
        <v>798</v>
      </c>
    </row>
    <row r="34" spans="1:9">
      <c r="A34" s="586">
        <v>14</v>
      </c>
      <c r="B34" s="458" t="s"/>
      <c r="C34" s="587" t="s">
        <v>2708</v>
      </c>
      <c r="D34" s="588" t="s">
        <v>4705</v>
      </c>
      <c r="E34" s="589" t="s">
        <v>4745</v>
      </c>
      <c r="F34" s="590" t="s"/>
      <c r="G34" s="623">
        <v>10</v>
      </c>
      <c r="H34" s="13" t="s">
        <v>3839</v>
      </c>
      <c r="I34" s="599" t="s">
        <v>798</v>
      </c>
    </row>
    <row r="35" spans="1:9">
      <c r="A35" s="624">
        <v>15</v>
      </c>
      <c r="B35" s="616" t="s">
        <v>335</v>
      </c>
      <c r="C35" s="616" t="s">
        <v>335</v>
      </c>
      <c r="D35" s="624" t="s">
        <v>195</v>
      </c>
      <c r="E35" s="616" t="s">
        <v>4721</v>
      </c>
      <c r="F35" s="598" t="s">
        <v>4722</v>
      </c>
      <c r="G35" s="599" t="s"/>
      <c r="H35" s="279" t="s"/>
      <c r="I35" s="599" t="s"/>
    </row>
    <row r="39" spans="1:1">
      <c r="A39" t="s">
        <v>4746</v>
      </c>
    </row>
    <row r="40" spans="1:9" ht="21.75" customHeight="true">
      <c r="A40" s="634" t="s"/>
      <c r="B40" s="634" t="s"/>
      <c r="C40" s="634" t="s"/>
      <c r="D40" s="635" t="s"/>
      <c r="E40" s="636" t="s">
        <v>4747</v>
      </c>
      <c r="F40" s="637" t="s">
        <v>12</v>
      </c>
      <c r="G40" s="637" t="s">
        <v>4748</v>
      </c>
      <c r="H40" s="638" t="s">
        <v>4749</v>
      </c>
      <c r="I40" s="628" t="s">
        <v>12</v>
      </c>
    </row>
    <row r="41" spans="1:9" ht="21.75" customHeight="true">
      <c r="A41">
        <v>1</v>
      </c>
      <c r="E41" s="639" t="s">
        <v>2053</v>
      </c>
      <c r="F41" s="640" t="s">
        <v>583</v>
      </c>
      <c r="G41" s="641" t="s">
        <v>195</v>
      </c>
      <c r="H41" s="642" t="s"/>
      <c r="I41" s="643" t="s"/>
    </row>
    <row r="42" spans="1:9" ht="21.75" customHeight="true">
      <c r="A42">
        <v>2</v>
      </c>
      <c r="E42" s="389" t="s"/>
      <c r="F42" s="389" t="s"/>
      <c r="G42" s="389" t="s"/>
      <c r="H42" s="642" t="s">
        <v>2075</v>
      </c>
      <c r="I42" s="643" t="s">
        <v>585</v>
      </c>
    </row>
    <row r="43" spans="1:9" ht="21.75" customHeight="true">
      <c r="A43">
        <v>3</v>
      </c>
      <c r="E43" s="389" t="s"/>
      <c r="F43" s="389" t="s"/>
      <c r="G43" s="389" t="s"/>
      <c r="H43" s="642" t="s">
        <v>2079</v>
      </c>
      <c r="I43" s="643" t="s">
        <v>2080</v>
      </c>
    </row>
    <row r="44" spans="1:9" ht="21.75" customHeight="true">
      <c r="A44">
        <v>4</v>
      </c>
      <c r="E44" s="389" t="s"/>
      <c r="F44" s="389" t="s"/>
      <c r="G44" s="389" t="s"/>
      <c r="H44" s="642" t="s">
        <v>2082</v>
      </c>
      <c r="I44" s="643" t="s">
        <v>2083</v>
      </c>
    </row>
    <row r="45" spans="1:9" ht="21.75" customHeight="true">
      <c r="A45">
        <v>5</v>
      </c>
      <c r="E45" s="389" t="s"/>
      <c r="F45" s="389" t="s"/>
      <c r="G45" s="389" t="s"/>
      <c r="H45" s="642" t="s">
        <v>2084</v>
      </c>
      <c r="I45" s="643" t="s">
        <v>592</v>
      </c>
    </row>
    <row r="46" spans="1:9" ht="21.75" customHeight="true">
      <c r="A46">
        <v>6</v>
      </c>
      <c r="E46" s="389" t="s"/>
      <c r="F46" s="389" t="s"/>
      <c r="G46" s="389" t="s"/>
      <c r="H46" s="642" t="s">
        <v>2085</v>
      </c>
      <c r="I46" s="643" t="s">
        <v>596</v>
      </c>
    </row>
    <row r="47" spans="1:9" ht="21.75" customHeight="true">
      <c r="A47">
        <v>7</v>
      </c>
      <c r="E47" s="389" t="s"/>
      <c r="F47" s="389" t="s"/>
      <c r="G47" s="389" t="s"/>
      <c r="H47" s="642" t="s">
        <v>2086</v>
      </c>
      <c r="I47" s="643" t="s">
        <v>598</v>
      </c>
    </row>
    <row r="48" spans="1:9" ht="21.75" customHeight="true">
      <c r="A48">
        <v>8</v>
      </c>
      <c r="E48" s="389" t="s"/>
      <c r="F48" s="389" t="s"/>
      <c r="G48" s="389" t="s"/>
      <c r="H48" s="642" t="s">
        <v>2087</v>
      </c>
      <c r="I48" s="643" t="s">
        <v>2088</v>
      </c>
    </row>
    <row r="49" spans="1:9" ht="21.75" customHeight="true">
      <c r="A49">
        <v>9</v>
      </c>
      <c r="E49" s="389" t="s"/>
      <c r="F49" s="389" t="s"/>
      <c r="G49" s="389" t="s"/>
      <c r="H49" s="642" t="s">
        <v>2089</v>
      </c>
      <c r="I49" s="643" t="s">
        <v>600</v>
      </c>
    </row>
    <row r="50" spans="1:9" ht="21.75" customHeight="true">
      <c r="A50">
        <v>10</v>
      </c>
      <c r="E50" s="389" t="s"/>
      <c r="F50" s="389" t="s"/>
      <c r="G50" s="389" t="s"/>
      <c r="H50" s="642" t="s">
        <v>2090</v>
      </c>
      <c r="I50" s="643" t="s">
        <v>602</v>
      </c>
    </row>
    <row r="51" spans="1:9" ht="21.75" customHeight="true">
      <c r="A51">
        <v>11</v>
      </c>
      <c r="E51" s="389" t="s"/>
      <c r="F51" s="389" t="s"/>
      <c r="G51" s="389" t="s"/>
      <c r="H51" s="642" t="s">
        <v>2091</v>
      </c>
      <c r="I51" s="643" t="s">
        <v>604</v>
      </c>
    </row>
    <row r="52" spans="1:9" ht="21.75" customHeight="true">
      <c r="A52">
        <v>12</v>
      </c>
      <c r="E52" s="389" t="s"/>
      <c r="F52" s="389" t="s"/>
      <c r="G52" s="389" t="s"/>
      <c r="H52" s="642" t="s">
        <v>2092</v>
      </c>
      <c r="I52" s="643" t="s">
        <v>2093</v>
      </c>
    </row>
    <row r="53" spans="1:9" ht="21.75" customHeight="true">
      <c r="A53">
        <v>13</v>
      </c>
      <c r="E53" s="389" t="s"/>
      <c r="F53" s="389" t="s"/>
      <c r="G53" s="389" t="s"/>
      <c r="H53" s="642" t="s">
        <v>2094</v>
      </c>
      <c r="I53" s="643" t="s">
        <v>606</v>
      </c>
    </row>
    <row r="54" spans="1:9" ht="21.75" customHeight="true">
      <c r="A54">
        <v>14</v>
      </c>
      <c r="E54" s="389" t="s"/>
      <c r="F54" s="389" t="s"/>
      <c r="G54" s="389" t="s"/>
      <c r="H54" s="642" t="s">
        <v>2095</v>
      </c>
      <c r="I54" s="643" t="s">
        <v>608</v>
      </c>
    </row>
    <row r="55" spans="1:9" ht="21.75" customHeight="true">
      <c r="A55">
        <v>15</v>
      </c>
      <c r="E55" s="389" t="s"/>
      <c r="F55" s="389" t="s"/>
      <c r="G55" s="389" t="s"/>
      <c r="H55" s="642" t="s">
        <v>2096</v>
      </c>
      <c r="I55" s="643" t="s">
        <v>610</v>
      </c>
    </row>
    <row r="56" spans="1:9" ht="21.75" customHeight="true">
      <c r="A56">
        <v>16</v>
      </c>
      <c r="E56" s="389" t="s"/>
      <c r="F56" s="389" t="s"/>
      <c r="G56" s="389" t="s"/>
      <c r="H56" s="642" t="s">
        <v>2097</v>
      </c>
      <c r="I56" s="643" t="s">
        <v>2098</v>
      </c>
    </row>
    <row r="57" spans="1:9" ht="21.75" customHeight="true">
      <c r="A57">
        <v>17</v>
      </c>
      <c r="E57" s="389" t="s"/>
      <c r="F57" s="389" t="s"/>
      <c r="G57" s="389" t="s"/>
      <c r="H57" s="642" t="s">
        <v>2099</v>
      </c>
      <c r="I57" s="643" t="s">
        <v>2100</v>
      </c>
    </row>
    <row r="58" spans="1:9" ht="21.75" customHeight="true">
      <c r="A58">
        <v>18</v>
      </c>
      <c r="E58" s="389" t="s"/>
      <c r="F58" s="389" t="s"/>
      <c r="G58" s="389" t="s"/>
      <c r="H58" s="642" t="s">
        <v>2101</v>
      </c>
      <c r="I58" s="643" t="s">
        <v>2102</v>
      </c>
    </row>
    <row r="59" spans="1:9" ht="21.75" customHeight="true">
      <c r="A59">
        <v>19</v>
      </c>
      <c r="E59" s="389" t="s"/>
      <c r="F59" s="389" t="s"/>
      <c r="G59" s="389" t="s"/>
      <c r="H59" s="642" t="s">
        <v>2103</v>
      </c>
      <c r="I59" s="643" t="s">
        <v>2104</v>
      </c>
    </row>
    <row r="60" spans="1:9" ht="21.75" customHeight="true">
      <c r="A60">
        <v>20</v>
      </c>
      <c r="E60" s="389" t="s"/>
      <c r="F60" s="389" t="s"/>
      <c r="G60" s="389" t="s"/>
      <c r="H60" s="642" t="s">
        <v>2105</v>
      </c>
      <c r="I60" s="643" t="s">
        <v>2106</v>
      </c>
    </row>
    <row r="61" spans="1:9" ht="21.75" customHeight="true">
      <c r="A61">
        <v>21</v>
      </c>
      <c r="E61" s="389" t="s"/>
      <c r="F61" s="389" t="s"/>
      <c r="G61" s="389" t="s"/>
      <c r="H61" s="642" t="s">
        <v>2107</v>
      </c>
      <c r="I61" s="643" t="s">
        <v>2108</v>
      </c>
    </row>
    <row r="62" spans="1:9" ht="21.75" customHeight="true">
      <c r="A62">
        <v>22</v>
      </c>
      <c r="E62" s="389" t="s"/>
      <c r="F62" s="389" t="s"/>
      <c r="G62" s="389" t="s"/>
      <c r="H62" s="642" t="s">
        <v>2109</v>
      </c>
      <c r="I62" s="643" t="s">
        <v>2110</v>
      </c>
    </row>
    <row r="63" spans="1:9" ht="21.75" customHeight="true">
      <c r="A63">
        <v>23</v>
      </c>
      <c r="E63" s="389" t="s"/>
      <c r="F63" s="389" t="s"/>
      <c r="G63" s="389" t="s"/>
      <c r="H63" s="642" t="s">
        <v>2111</v>
      </c>
      <c r="I63" s="643" t="s">
        <v>612</v>
      </c>
    </row>
    <row r="64" spans="1:9" ht="21.75" customHeight="true">
      <c r="A64">
        <v>24</v>
      </c>
      <c r="E64" s="389" t="s"/>
      <c r="F64" s="389" t="s"/>
      <c r="G64" s="389" t="s"/>
      <c r="H64" s="642" t="s">
        <v>2114</v>
      </c>
      <c r="I64" s="643" t="s">
        <v>615</v>
      </c>
    </row>
    <row r="65" spans="1:9" ht="21.75" customHeight="true">
      <c r="A65">
        <v>25</v>
      </c>
      <c r="E65" s="389" t="s"/>
      <c r="F65" s="389" t="s"/>
      <c r="G65" s="389" t="s"/>
      <c r="H65" s="642" t="s">
        <v>2115</v>
      </c>
      <c r="I65" s="643" t="s">
        <v>616</v>
      </c>
    </row>
    <row r="66" spans="1:9" ht="21.75" customHeight="true">
      <c r="A66">
        <v>26</v>
      </c>
      <c r="E66" s="416" t="s"/>
      <c r="F66" s="416" t="s"/>
      <c r="G66" s="416" t="s"/>
      <c r="H66" s="642" t="s">
        <v>2056</v>
      </c>
      <c r="I66" s="643" t="s">
        <v>2116</v>
      </c>
    </row>
    <row r="67" spans="1:9" ht="21.75" customHeight="true">
      <c r="A67">
        <v>27</v>
      </c>
      <c r="E67" s="644" t="s">
        <v>2118</v>
      </c>
      <c r="F67" s="645" t="s">
        <v>621</v>
      </c>
      <c r="G67" s="641" t="s">
        <v>195</v>
      </c>
      <c r="H67" s="642" t="s"/>
      <c r="I67" s="643" t="s"/>
    </row>
    <row r="68" spans="1:9" ht="21.75" customHeight="true">
      <c r="A68">
        <v>28</v>
      </c>
      <c r="E68" s="389" t="s"/>
      <c r="F68" s="389" t="s"/>
      <c r="G68" s="389" t="s"/>
      <c r="H68" s="642" t="s">
        <v>2132</v>
      </c>
      <c r="I68" s="643" t="s">
        <v>623</v>
      </c>
    </row>
    <row r="69" spans="1:9" ht="21.75" customHeight="true">
      <c r="A69">
        <v>29</v>
      </c>
      <c r="E69" s="389" t="s"/>
      <c r="F69" s="389" t="s"/>
      <c r="G69" s="389" t="s"/>
      <c r="H69" s="642" t="s">
        <v>2136</v>
      </c>
      <c r="I69" s="643" t="s">
        <v>626</v>
      </c>
    </row>
    <row r="70" spans="1:9" ht="21.75" customHeight="true">
      <c r="A70">
        <v>30</v>
      </c>
      <c r="E70" s="389" t="s"/>
      <c r="F70" s="389" t="s"/>
      <c r="G70" s="389" t="s"/>
      <c r="H70" s="642" t="s">
        <v>2113</v>
      </c>
      <c r="I70" s="643" t="s">
        <v>628</v>
      </c>
    </row>
    <row r="71" spans="1:9" ht="21.75" customHeight="true">
      <c r="A71">
        <v>31</v>
      </c>
      <c r="E71" s="389" t="s"/>
      <c r="F71" s="389" t="s"/>
      <c r="G71" s="389" t="s"/>
      <c r="H71" s="642" t="s">
        <v>2138</v>
      </c>
      <c r="I71" s="643" t="s">
        <v>630</v>
      </c>
    </row>
    <row r="72" spans="1:9" ht="21.75" customHeight="true">
      <c r="A72">
        <v>32</v>
      </c>
      <c r="E72" s="389" t="s"/>
      <c r="F72" s="389" t="s"/>
      <c r="G72" s="389" t="s"/>
      <c r="H72" s="642" t="s">
        <v>2139</v>
      </c>
      <c r="I72" s="643" t="s">
        <v>632</v>
      </c>
    </row>
    <row r="73" spans="1:9" ht="21.75" customHeight="true">
      <c r="A73">
        <v>33</v>
      </c>
      <c r="E73" s="389" t="s"/>
      <c r="F73" s="389" t="s"/>
      <c r="G73" s="389" t="s"/>
      <c r="H73" s="642" t="s">
        <v>2140</v>
      </c>
      <c r="I73" s="643" t="s">
        <v>634</v>
      </c>
    </row>
    <row r="74" spans="1:9" ht="21.75" customHeight="true">
      <c r="A74">
        <v>34</v>
      </c>
      <c r="E74" s="389" t="s"/>
      <c r="F74" s="389" t="s"/>
      <c r="G74" s="389" t="s"/>
      <c r="H74" s="642" t="s">
        <v>2141</v>
      </c>
      <c r="I74" s="643" t="s">
        <v>636</v>
      </c>
    </row>
    <row r="75" spans="1:9" ht="21.75" customHeight="true">
      <c r="A75">
        <v>35</v>
      </c>
      <c r="E75" s="389" t="s"/>
      <c r="F75" s="389" t="s"/>
      <c r="G75" s="389" t="s"/>
      <c r="H75" s="642" t="s">
        <v>2142</v>
      </c>
      <c r="I75" s="643" t="s">
        <v>644</v>
      </c>
    </row>
    <row r="76" spans="1:9" ht="21.75" customHeight="true">
      <c r="A76">
        <v>36</v>
      </c>
      <c r="E76" s="389" t="s"/>
      <c r="F76" s="389" t="s"/>
      <c r="G76" s="389" t="s"/>
      <c r="H76" s="642" t="s">
        <v>2143</v>
      </c>
      <c r="I76" s="643" t="s">
        <v>646</v>
      </c>
    </row>
    <row r="77" spans="1:9" ht="21.75" customHeight="true">
      <c r="A77">
        <v>37</v>
      </c>
      <c r="E77" s="389" t="s"/>
      <c r="F77" s="389" t="s"/>
      <c r="G77" s="389" t="s"/>
      <c r="H77" s="642" t="s">
        <v>2144</v>
      </c>
      <c r="I77" s="643" t="s">
        <v>648</v>
      </c>
    </row>
    <row r="78" spans="1:9" ht="21.75" customHeight="true">
      <c r="A78">
        <v>38</v>
      </c>
      <c r="E78" s="389" t="s"/>
      <c r="F78" s="389" t="s"/>
      <c r="G78" s="389" t="s"/>
      <c r="H78" s="642" t="s">
        <v>2145</v>
      </c>
      <c r="I78" s="643" t="s">
        <v>650</v>
      </c>
    </row>
    <row r="79" spans="1:9" ht="21.75" customHeight="true">
      <c r="A79">
        <v>39</v>
      </c>
      <c r="E79" s="389" t="s"/>
      <c r="F79" s="389" t="s"/>
      <c r="G79" s="389" t="s"/>
      <c r="H79" s="642" t="s">
        <v>2146</v>
      </c>
      <c r="I79" s="643" t="s">
        <v>652</v>
      </c>
    </row>
    <row r="80" spans="1:9" ht="21.75" customHeight="true">
      <c r="A80">
        <v>40</v>
      </c>
      <c r="E80" s="389" t="s"/>
      <c r="F80" s="389" t="s"/>
      <c r="G80" s="389" t="s"/>
      <c r="H80" s="642" t="s">
        <v>2147</v>
      </c>
      <c r="I80" s="643" t="s">
        <v>654</v>
      </c>
    </row>
    <row r="81" spans="1:9" ht="21.75" customHeight="true">
      <c r="A81">
        <v>41</v>
      </c>
      <c r="E81" s="389" t="s"/>
      <c r="F81" s="389" t="s"/>
      <c r="G81" s="389" t="s"/>
      <c r="H81" s="642" t="s">
        <v>2148</v>
      </c>
      <c r="I81" s="643" t="s">
        <v>656</v>
      </c>
    </row>
    <row r="82" spans="1:9" ht="21.75" customHeight="true">
      <c r="A82">
        <v>42</v>
      </c>
      <c r="E82" s="389" t="s"/>
      <c r="F82" s="389" t="s"/>
      <c r="G82" s="389" t="s"/>
      <c r="H82" s="642" t="s">
        <v>2149</v>
      </c>
      <c r="I82" s="643" t="s">
        <v>658</v>
      </c>
    </row>
    <row r="83" spans="1:9" ht="21.75" customHeight="true">
      <c r="A83">
        <v>43</v>
      </c>
      <c r="E83" s="389" t="s"/>
      <c r="F83" s="389" t="s"/>
      <c r="G83" s="389" t="s"/>
      <c r="H83" s="642" t="s">
        <v>2150</v>
      </c>
      <c r="I83" s="643" t="s">
        <v>660</v>
      </c>
    </row>
    <row r="84" spans="1:9" ht="21.75" customHeight="true">
      <c r="A84">
        <v>44</v>
      </c>
      <c r="E84" s="389" t="s"/>
      <c r="F84" s="389" t="s"/>
      <c r="G84" s="389" t="s"/>
      <c r="H84" s="642" t="s">
        <v>2151</v>
      </c>
      <c r="I84" s="643" t="s">
        <v>662</v>
      </c>
    </row>
    <row r="85" spans="1:9" ht="21.75" customHeight="true">
      <c r="A85">
        <v>45</v>
      </c>
      <c r="E85" s="389" t="s"/>
      <c r="F85" s="389" t="s"/>
      <c r="G85" s="389" t="s"/>
      <c r="H85" s="642" t="s">
        <v>2152</v>
      </c>
      <c r="I85" s="643" t="s">
        <v>664</v>
      </c>
    </row>
    <row r="86" spans="1:9" ht="21.75" customHeight="true">
      <c r="A86">
        <v>46</v>
      </c>
      <c r="E86" s="389" t="s"/>
      <c r="F86" s="389" t="s"/>
      <c r="G86" s="389" t="s"/>
      <c r="H86" s="642" t="s">
        <v>2153</v>
      </c>
      <c r="I86" s="643" t="s">
        <v>666</v>
      </c>
    </row>
    <row r="87" spans="1:9" ht="21.75" customHeight="true">
      <c r="A87">
        <v>47</v>
      </c>
      <c r="E87" s="389" t="s"/>
      <c r="F87" s="389" t="s"/>
      <c r="G87" s="389" t="s"/>
      <c r="H87" s="642" t="s">
        <v>2154</v>
      </c>
      <c r="I87" s="643" t="s">
        <v>668</v>
      </c>
    </row>
    <row r="88" spans="1:9" ht="21.75" customHeight="true">
      <c r="A88">
        <v>48</v>
      </c>
      <c r="E88" s="389" t="s"/>
      <c r="F88" s="389" t="s"/>
      <c r="G88" s="389" t="s"/>
      <c r="H88" s="642" t="s">
        <v>2155</v>
      </c>
      <c r="I88" s="643" t="s">
        <v>670</v>
      </c>
    </row>
    <row r="89" spans="1:9" ht="21.75" customHeight="true">
      <c r="A89">
        <v>49</v>
      </c>
      <c r="E89" s="389" t="s"/>
      <c r="F89" s="389" t="s"/>
      <c r="G89" s="389" t="s"/>
      <c r="H89" s="642" t="s">
        <v>2156</v>
      </c>
      <c r="I89" s="643" t="s">
        <v>672</v>
      </c>
    </row>
    <row r="90" spans="1:9" ht="21.75" customHeight="true">
      <c r="A90">
        <v>50</v>
      </c>
      <c r="E90" s="389" t="s"/>
      <c r="F90" s="389" t="s"/>
      <c r="G90" s="389" t="s"/>
      <c r="H90" s="642" t="s">
        <v>2157</v>
      </c>
      <c r="I90" s="643" t="s">
        <v>674</v>
      </c>
    </row>
    <row r="91" spans="1:9" ht="21.75" customHeight="true">
      <c r="A91">
        <v>51</v>
      </c>
      <c r="E91" s="416" t="s"/>
      <c r="F91" s="416" t="s"/>
      <c r="G91" s="389" t="s"/>
      <c r="H91" s="642" t="s">
        <v>2120</v>
      </c>
      <c r="I91" s="643" t="s">
        <v>723</v>
      </c>
    </row>
    <row r="92" spans="1:9" ht="21.75" customHeight="true">
      <c r="A92">
        <v>52</v>
      </c>
      <c r="E92" s="639" t="s">
        <v>2163</v>
      </c>
      <c r="F92" s="640" t="s">
        <v>689</v>
      </c>
      <c r="G92" s="641" t="s">
        <v>195</v>
      </c>
      <c r="H92" s="642" t="s"/>
      <c r="I92" s="643" t="s"/>
    </row>
    <row r="93" spans="1:9" ht="21.75" customHeight="true">
      <c r="A93">
        <v>53</v>
      </c>
      <c r="E93" s="389" t="s"/>
      <c r="F93" s="389" t="s"/>
      <c r="G93" s="389" t="s"/>
      <c r="H93" s="642" t="s">
        <v>2190</v>
      </c>
      <c r="I93" s="643" t="s">
        <v>2191</v>
      </c>
    </row>
    <row r="94" spans="1:9" ht="21.75" customHeight="true">
      <c r="A94">
        <v>54</v>
      </c>
      <c r="E94" s="389" t="s"/>
      <c r="F94" s="389" t="s"/>
      <c r="G94" s="389" t="s"/>
      <c r="H94" s="642" t="s">
        <v>2192</v>
      </c>
      <c r="I94" s="643" t="s">
        <v>2193</v>
      </c>
    </row>
    <row r="95" spans="1:9" ht="21.75" customHeight="true">
      <c r="A95">
        <v>55</v>
      </c>
      <c r="E95" s="389" t="s"/>
      <c r="F95" s="389" t="s"/>
      <c r="G95" s="389" t="s"/>
      <c r="H95" s="642" t="s">
        <v>2194</v>
      </c>
      <c r="I95" s="643" t="s">
        <v>2195</v>
      </c>
    </row>
    <row r="96" spans="1:9" ht="21.75" customHeight="true">
      <c r="A96">
        <v>56</v>
      </c>
      <c r="E96" s="389" t="s"/>
      <c r="F96" s="389" t="s"/>
      <c r="G96" s="389" t="s"/>
      <c r="H96" s="642" t="s">
        <v>2196</v>
      </c>
      <c r="I96" s="643" t="s">
        <v>2197</v>
      </c>
    </row>
    <row r="97" spans="1:9" ht="21.75" customHeight="true">
      <c r="A97">
        <v>57</v>
      </c>
      <c r="E97" s="389" t="s"/>
      <c r="F97" s="389" t="s"/>
      <c r="G97" s="389" t="s"/>
      <c r="H97" s="642" t="s">
        <v>2198</v>
      </c>
      <c r="I97" s="643" t="s">
        <v>691</v>
      </c>
    </row>
    <row r="98" spans="1:9" ht="21.75" customHeight="true">
      <c r="A98">
        <v>58</v>
      </c>
      <c r="E98" s="389" t="s"/>
      <c r="F98" s="389" t="s"/>
      <c r="G98" s="389" t="s"/>
      <c r="H98" s="642" t="s">
        <v>2199</v>
      </c>
      <c r="I98" s="643" t="s">
        <v>693</v>
      </c>
    </row>
    <row r="99" spans="1:9" ht="21.75" customHeight="true">
      <c r="A99">
        <v>59</v>
      </c>
      <c r="E99" s="389" t="s"/>
      <c r="F99" s="389" t="s"/>
      <c r="G99" s="389" t="s"/>
      <c r="H99" s="642" t="s">
        <v>2115</v>
      </c>
      <c r="I99" s="643" t="s">
        <v>695</v>
      </c>
    </row>
    <row r="100" spans="1:9" ht="21.75" customHeight="true">
      <c r="A100">
        <v>60</v>
      </c>
      <c r="E100" s="389" t="s"/>
      <c r="F100" s="389" t="s"/>
      <c r="G100" s="389" t="s"/>
      <c r="H100" s="642" t="s">
        <v>2201</v>
      </c>
      <c r="I100" s="643" t="s">
        <v>728</v>
      </c>
    </row>
    <row r="101" spans="1:9" ht="21.75" customHeight="true">
      <c r="A101">
        <v>61</v>
      </c>
      <c r="E101" s="389" t="s"/>
      <c r="F101" s="389" t="s"/>
      <c r="G101" s="389" t="s"/>
      <c r="H101" s="642" t="s">
        <v>2202</v>
      </c>
      <c r="I101" s="643" t="s">
        <v>730</v>
      </c>
    </row>
    <row r="102" spans="1:9" ht="21.75" customHeight="true">
      <c r="A102">
        <v>62</v>
      </c>
      <c r="E102" s="389" t="s"/>
      <c r="F102" s="389" t="s"/>
      <c r="G102" s="389" t="s"/>
      <c r="H102" s="642" t="s">
        <v>2203</v>
      </c>
      <c r="I102" s="643" t="s">
        <v>732</v>
      </c>
    </row>
    <row r="103" spans="1:9" ht="21.75" customHeight="true">
      <c r="A103">
        <v>63</v>
      </c>
      <c r="E103" s="389" t="s"/>
      <c r="F103" s="389" t="s"/>
      <c r="G103" s="389" t="s"/>
      <c r="H103" s="642" t="s">
        <v>2204</v>
      </c>
      <c r="I103" s="643" t="s">
        <v>2205</v>
      </c>
    </row>
    <row r="104" spans="1:9" ht="21.75" customHeight="true">
      <c r="A104">
        <v>64</v>
      </c>
      <c r="E104" s="389" t="s"/>
      <c r="F104" s="389" t="s"/>
      <c r="G104" s="389" t="s"/>
      <c r="H104" s="642" t="s">
        <v>2206</v>
      </c>
      <c r="I104" s="643" t="s">
        <v>2207</v>
      </c>
    </row>
    <row r="105" spans="1:9" ht="21.75" customHeight="true">
      <c r="A105">
        <v>65</v>
      </c>
      <c r="E105" s="416" t="s"/>
      <c r="F105" s="416" t="s"/>
      <c r="G105" s="389" t="s"/>
      <c r="H105" s="642" t="s">
        <v>2208</v>
      </c>
      <c r="I105" s="643" t="s">
        <v>2209</v>
      </c>
    </row>
    <row r="106" spans="1:9" ht="21.75" customHeight="true">
      <c r="A106">
        <v>66</v>
      </c>
      <c r="E106" s="639" t="s">
        <v>2210</v>
      </c>
      <c r="F106" s="640" t="s">
        <v>710</v>
      </c>
      <c r="G106" s="641" t="s">
        <v>195</v>
      </c>
      <c r="H106" s="642" t="s"/>
      <c r="I106" s="643" t="s"/>
    </row>
    <row r="107" spans="1:9" ht="21.75" customHeight="true">
      <c r="A107">
        <v>67</v>
      </c>
      <c r="E107" s="389" t="s"/>
      <c r="F107" s="389" t="s"/>
      <c r="G107" s="389" t="s"/>
      <c r="H107" s="642" t="s">
        <v>2228</v>
      </c>
      <c r="I107" s="643" t="s">
        <v>712</v>
      </c>
    </row>
    <row r="108" spans="1:9" ht="21.75" customHeight="true">
      <c r="A108">
        <v>68</v>
      </c>
      <c r="E108" s="389" t="s"/>
      <c r="F108" s="389" t="s"/>
      <c r="G108" s="389" t="s"/>
      <c r="H108" s="642" t="s">
        <v>2229</v>
      </c>
      <c r="I108" s="643" t="s">
        <v>715</v>
      </c>
    </row>
    <row r="109" spans="1:9" ht="21.75" customHeight="true">
      <c r="A109">
        <v>69</v>
      </c>
      <c r="E109" s="389" t="s"/>
      <c r="F109" s="389" t="s"/>
      <c r="G109" s="389" t="s"/>
      <c r="H109" s="642" t="s">
        <v>2230</v>
      </c>
      <c r="I109" s="643" t="s">
        <v>717</v>
      </c>
    </row>
    <row r="110" spans="1:9" ht="21.75" customHeight="true">
      <c r="A110">
        <v>70</v>
      </c>
      <c r="E110" s="389" t="s"/>
      <c r="F110" s="389" t="s"/>
      <c r="G110" s="389" t="s"/>
      <c r="H110" s="642" t="s">
        <v>2231</v>
      </c>
      <c r="I110" s="643" t="s">
        <v>719</v>
      </c>
    </row>
    <row r="111" spans="1:9" ht="21.75" customHeight="true">
      <c r="A111">
        <v>71</v>
      </c>
      <c r="E111" s="389" t="s"/>
      <c r="F111" s="389" t="s"/>
      <c r="G111" s="389" t="s"/>
      <c r="H111" s="642" t="s">
        <v>2113</v>
      </c>
      <c r="I111" s="643" t="s">
        <v>691</v>
      </c>
    </row>
    <row r="112" spans="1:9" ht="21.75" customHeight="true">
      <c r="A112">
        <v>72</v>
      </c>
      <c r="E112" s="389" t="s"/>
      <c r="F112" s="389" t="s"/>
      <c r="G112" s="389" t="s"/>
      <c r="H112" s="642" t="s">
        <v>2233</v>
      </c>
      <c r="I112" s="643" t="s">
        <v>693</v>
      </c>
    </row>
    <row r="113" spans="1:9" ht="21.75" customHeight="true">
      <c r="A113">
        <v>73</v>
      </c>
      <c r="E113" s="389" t="s"/>
      <c r="F113" s="389" t="s"/>
      <c r="G113" s="389" t="s"/>
      <c r="H113" s="642" t="s">
        <v>2234</v>
      </c>
      <c r="I113" s="643" t="s">
        <v>723</v>
      </c>
    </row>
    <row r="114" spans="1:9" ht="21.75" customHeight="true">
      <c r="A114">
        <v>74</v>
      </c>
      <c r="E114" s="389" t="s"/>
      <c r="F114" s="389" t="s"/>
      <c r="G114" s="389" t="s"/>
      <c r="H114" s="642" t="s">
        <v>2236</v>
      </c>
      <c r="I114" s="643" t="s">
        <v>695</v>
      </c>
    </row>
    <row r="115" spans="1:9" ht="21.75" customHeight="true">
      <c r="A115">
        <v>75</v>
      </c>
      <c r="E115" s="389" t="s"/>
      <c r="F115" s="389" t="s"/>
      <c r="G115" s="389" t="s"/>
      <c r="H115" s="642" t="s">
        <v>2238</v>
      </c>
      <c r="I115" s="643" t="s">
        <v>728</v>
      </c>
    </row>
    <row r="116" spans="1:9" ht="21.75" customHeight="true">
      <c r="A116">
        <v>76</v>
      </c>
      <c r="E116" s="389" t="s"/>
      <c r="F116" s="389" t="s"/>
      <c r="G116" s="389" t="s"/>
      <c r="H116" s="642" t="s">
        <v>2239</v>
      </c>
      <c r="I116" s="643" t="s">
        <v>730</v>
      </c>
    </row>
    <row r="117" spans="1:9" ht="21.75" customHeight="true">
      <c r="A117">
        <v>77</v>
      </c>
      <c r="E117" s="389" t="s"/>
      <c r="F117" s="389" t="s"/>
      <c r="G117" s="389" t="s"/>
      <c r="H117" s="642" t="s">
        <v>2240</v>
      </c>
      <c r="I117" s="643" t="s">
        <v>732</v>
      </c>
    </row>
    <row r="118" spans="1:9" ht="21.75" customHeight="true">
      <c r="A118">
        <v>78</v>
      </c>
      <c r="E118" s="416" t="s"/>
      <c r="F118" s="416" t="s"/>
      <c r="G118" s="389" t="s"/>
      <c r="H118" s="642" t="s">
        <v>2241</v>
      </c>
      <c r="I118" s="643" t="s">
        <v>734</v>
      </c>
    </row>
    <row r="119" spans="1:9" ht="21.75" customHeight="true">
      <c r="A119">
        <v>79</v>
      </c>
      <c r="E119" s="646" t="s">
        <v>2264</v>
      </c>
      <c r="F119" s="647" t="s">
        <v>4750</v>
      </c>
      <c r="G119" s="389" t="s">
        <v>195</v>
      </c>
      <c r="H119" s="642" t="s"/>
      <c r="I119" s="643" t="s"/>
    </row>
    <row r="120" spans="1:9" ht="21.75" customHeight="true">
      <c r="A120">
        <v>80</v>
      </c>
      <c r="E120" s="648" t="s">
        <v>2279</v>
      </c>
      <c r="F120" s="647" t="s">
        <v>2280</v>
      </c>
      <c r="G120" s="389" t="s">
        <v>195</v>
      </c>
      <c r="H120" s="642" t="s"/>
      <c r="I120" s="643" t="s"/>
    </row>
    <row r="121" spans="1:9" ht="21.75" customHeight="true">
      <c r="A121">
        <v>81</v>
      </c>
      <c r="E121" s="648" t="s">
        <v>2306</v>
      </c>
      <c r="F121" s="647" t="s">
        <v>4751</v>
      </c>
      <c r="G121" s="389" t="s">
        <v>195</v>
      </c>
      <c r="H121" s="642" t="s"/>
      <c r="I121" s="643" t="s"/>
    </row>
    <row r="122" spans="1:9" ht="21.75" customHeight="true">
      <c r="A122">
        <v>82</v>
      </c>
      <c r="E122" s="646" t="s">
        <v>2325</v>
      </c>
      <c r="F122" s="647" t="s">
        <v>102</v>
      </c>
      <c r="G122" s="389" t="s">
        <v>195</v>
      </c>
      <c r="H122" s="642" t="s"/>
      <c r="I122" s="643" t="s"/>
    </row>
    <row r="123" spans="1:9" ht="30" customHeight="true">
      <c r="A123">
        <v>83</v>
      </c>
      <c r="E123" s="646" t="s">
        <v>2377</v>
      </c>
      <c r="F123" s="647" t="s">
        <v>771</v>
      </c>
      <c r="G123" s="389" t="s">
        <v>195</v>
      </c>
      <c r="H123" s="642" t="s"/>
      <c r="I123" s="643" t="s"/>
    </row>
    <row r="124" spans="1:9" ht="41.25" customHeight="true">
      <c r="A124">
        <v>84</v>
      </c>
      <c r="E124" s="648" t="s">
        <v>2384</v>
      </c>
      <c r="F124" s="647" t="s">
        <v>776</v>
      </c>
      <c r="G124" s="389" t="s">
        <v>195</v>
      </c>
      <c r="H124" s="642" t="s"/>
      <c r="I124" s="643" t="s"/>
    </row>
    <row r="125" spans="1:9" ht="21.75" customHeight="true">
      <c r="A125">
        <v>85</v>
      </c>
      <c r="E125" s="648" t="s">
        <v>2392</v>
      </c>
      <c r="F125" s="647" t="s">
        <v>782</v>
      </c>
      <c r="G125" s="389" t="s">
        <v>195</v>
      </c>
      <c r="H125" s="642" t="s"/>
      <c r="I125" s="643" t="s"/>
    </row>
    <row r="126" spans="1:9" ht="21.75" customHeight="true">
      <c r="A126">
        <v>86</v>
      </c>
      <c r="E126" s="646" t="s">
        <v>2417</v>
      </c>
      <c r="F126" s="647" t="s">
        <v>787</v>
      </c>
      <c r="G126" s="389" t="s">
        <v>195</v>
      </c>
      <c r="H126" s="642" t="s"/>
      <c r="I126" s="643" t="s"/>
    </row>
    <row r="127" spans="1:9" ht="21.75" customHeight="true">
      <c r="A127">
        <v>87</v>
      </c>
      <c r="E127" s="639" t="s">
        <v>2478</v>
      </c>
      <c r="F127" s="640" t="s">
        <v>23</v>
      </c>
      <c r="G127" s="389" t="s">
        <v>195</v>
      </c>
      <c r="H127" s="642" t="s"/>
      <c r="I127" s="643" t="s"/>
    </row>
    <row r="128" spans="1:9" ht="21.75" customHeight="true">
      <c r="A128">
        <v>88</v>
      </c>
      <c r="E128" s="389" t="s"/>
      <c r="F128" s="389" t="s"/>
      <c r="G128" s="389" t="s"/>
      <c r="H128" s="642" t="s">
        <v>2508</v>
      </c>
      <c r="I128" s="643" t="s">
        <v>796</v>
      </c>
    </row>
    <row r="129" spans="1:9" ht="21.75" customHeight="true">
      <c r="A129">
        <v>89</v>
      </c>
      <c r="E129" s="389" t="s"/>
      <c r="F129" s="389" t="s"/>
      <c r="G129" s="389" t="s"/>
      <c r="H129" s="642" t="s">
        <v>2079</v>
      </c>
      <c r="I129" s="643" t="s">
        <v>799</v>
      </c>
    </row>
    <row r="130" spans="1:9" ht="21.75" customHeight="true">
      <c r="A130">
        <v>90</v>
      </c>
      <c r="E130" s="389" t="s"/>
      <c r="F130" s="389" t="s"/>
      <c r="G130" s="389" t="s"/>
      <c r="H130" s="642" t="s">
        <v>2526</v>
      </c>
      <c r="I130" s="643" t="s">
        <v>801</v>
      </c>
    </row>
    <row r="131" spans="1:9" ht="21.75" customHeight="true">
      <c r="A131">
        <v>91</v>
      </c>
      <c r="E131" s="389" t="s"/>
      <c r="F131" s="389" t="s"/>
      <c r="G131" s="416" t="s"/>
      <c r="H131" s="642" t="s">
        <v>2528</v>
      </c>
      <c r="I131" s="643" t="s">
        <v>804</v>
      </c>
    </row>
    <row r="132" spans="1:9" ht="21.75" customHeight="true">
      <c r="A132">
        <v>92</v>
      </c>
      <c r="E132" s="416" t="s"/>
      <c r="F132" s="416" t="s"/>
      <c r="G132" s="416" t="s"/>
      <c r="H132" s="642" t="s">
        <v>2529</v>
      </c>
      <c r="I132" s="643" t="s">
        <v>807</v>
      </c>
    </row>
    <row r="133" spans="1:9" ht="21.75" customHeight="true">
      <c r="A133">
        <v>93</v>
      </c>
      <c r="E133" s="649" t="s">
        <v>2532</v>
      </c>
      <c r="F133" s="640" t="s">
        <v>2533</v>
      </c>
      <c r="G133" s="650" t="s">
        <v>195</v>
      </c>
      <c r="H133" s="642" t="s"/>
      <c r="I133" s="643" t="s"/>
    </row>
    <row r="134" spans="1:9" ht="21.75" customHeight="true">
      <c r="A134">
        <v>94</v>
      </c>
      <c r="E134" s="389" t="s"/>
      <c r="F134" s="389" t="s"/>
      <c r="G134" s="389" t="s"/>
      <c r="H134" s="642" t="s">
        <v>2544</v>
      </c>
      <c r="I134" s="643" t="s">
        <v>796</v>
      </c>
    </row>
    <row r="135" spans="1:9" ht="21.75" customHeight="true">
      <c r="A135">
        <v>95</v>
      </c>
      <c r="E135" s="389" t="s"/>
      <c r="F135" s="389" t="s"/>
      <c r="G135" s="389" t="s"/>
      <c r="H135" s="642" t="s">
        <v>2568</v>
      </c>
      <c r="I135" s="643" t="s">
        <v>799</v>
      </c>
    </row>
    <row r="136" spans="1:9" ht="21.75" customHeight="true">
      <c r="A136">
        <v>96</v>
      </c>
      <c r="E136" s="389" t="s"/>
      <c r="F136" s="389" t="s"/>
      <c r="G136" s="389" t="s"/>
      <c r="H136" s="642" t="s">
        <v>2569</v>
      </c>
      <c r="I136" s="643" t="s">
        <v>801</v>
      </c>
    </row>
    <row r="137" spans="1:9" ht="21.75" customHeight="true">
      <c r="A137">
        <v>97</v>
      </c>
      <c r="E137" s="389" t="s"/>
      <c r="F137" s="389" t="s"/>
      <c r="G137" s="389" t="s"/>
      <c r="H137" s="642" t="s">
        <v>2570</v>
      </c>
      <c r="I137" s="643" t="s">
        <v>804</v>
      </c>
    </row>
    <row r="138" spans="1:9" ht="21.75" customHeight="true">
      <c r="A138">
        <v>98</v>
      </c>
      <c r="E138" s="416" t="s"/>
      <c r="F138" s="416" t="s"/>
      <c r="G138" s="416" t="s"/>
      <c r="H138" s="642" t="s">
        <v>2572</v>
      </c>
      <c r="I138" s="643" t="s">
        <v>807</v>
      </c>
    </row>
    <row r="139" spans="1:9" ht="21.75" customHeight="true">
      <c r="A139">
        <v>99</v>
      </c>
      <c r="E139" s="639" t="s">
        <v>2573</v>
      </c>
      <c r="F139" s="640" t="s">
        <v>28</v>
      </c>
      <c r="G139" s="650" t="s">
        <v>195</v>
      </c>
      <c r="H139" s="642" t="s"/>
      <c r="I139" s="643" t="s"/>
    </row>
    <row r="140" spans="1:9" ht="21.75" customHeight="true">
      <c r="A140">
        <v>100</v>
      </c>
      <c r="E140" s="389" t="s"/>
      <c r="F140" s="389" t="s"/>
      <c r="G140" s="389" t="s"/>
      <c r="H140" s="642" t="s">
        <v>2590</v>
      </c>
      <c r="I140" s="643" t="s">
        <v>796</v>
      </c>
    </row>
    <row r="141" spans="1:9" ht="21.75" customHeight="true">
      <c r="A141">
        <v>101</v>
      </c>
      <c r="E141" s="416" t="s"/>
      <c r="F141" s="416" t="s"/>
      <c r="G141" s="416" t="s"/>
      <c r="H141" s="642" t="s">
        <v>2591</v>
      </c>
      <c r="I141" s="643" t="s">
        <v>801</v>
      </c>
    </row>
    <row r="142" spans="1:9" ht="21.75" customHeight="true">
      <c r="A142">
        <v>102</v>
      </c>
      <c r="E142" s="639" t="s">
        <v>2592</v>
      </c>
      <c r="F142" s="640" t="s">
        <v>32</v>
      </c>
      <c r="G142" s="650" t="s">
        <v>195</v>
      </c>
      <c r="H142" s="642" t="s"/>
      <c r="I142" s="643" t="s"/>
    </row>
    <row r="143" spans="1:9" ht="21.75" customHeight="true">
      <c r="A143">
        <v>103</v>
      </c>
      <c r="E143" s="389" t="s"/>
      <c r="F143" s="389" t="s"/>
      <c r="G143" s="389" t="s"/>
      <c r="H143" s="642" t="s">
        <v>2604</v>
      </c>
      <c r="I143" s="643" t="s">
        <v>801</v>
      </c>
    </row>
    <row r="144" spans="1:9" ht="21.75" customHeight="true">
      <c r="A144">
        <v>104</v>
      </c>
      <c r="E144" s="389" t="s"/>
      <c r="F144" s="389" t="s"/>
      <c r="G144" s="389" t="s"/>
      <c r="H144" s="642" t="s">
        <v>2605</v>
      </c>
      <c r="I144" s="643" t="s">
        <v>804</v>
      </c>
    </row>
    <row r="145" spans="1:9" ht="21.75" customHeight="true">
      <c r="A145">
        <v>105</v>
      </c>
      <c r="E145" s="416" t="s"/>
      <c r="F145" s="416" t="s"/>
      <c r="G145" s="416" t="s"/>
      <c r="H145" s="642" t="s">
        <v>2606</v>
      </c>
      <c r="I145" s="643" t="s">
        <v>807</v>
      </c>
    </row>
    <row r="146" spans="1:9" ht="21.75" customHeight="true">
      <c r="A146">
        <v>106</v>
      </c>
      <c r="E146" s="646" t="s">
        <v>2608</v>
      </c>
      <c r="F146" s="647" t="s">
        <v>40</v>
      </c>
      <c r="G146" s="651" t="s">
        <v>195</v>
      </c>
      <c r="H146" s="642" t="s"/>
      <c r="I146" s="643" t="s"/>
    </row>
    <row r="147" spans="8:9">
      <c r="H147" s="652" t="s"/>
      <c r="I147" s="652" t="s"/>
    </row>
    <row r="148" spans="5:9">
      <c r="E148" t="s">
        <v>4752</v>
      </c>
      <c r="H148" s="652" t="s"/>
      <c r="I148" s="652" t="s"/>
    </row>
    <row r="149" spans="5:9">
      <c r="E149" s="653" t="s">
        <v>4747</v>
      </c>
      <c r="F149" s="653" t="s">
        <v>12</v>
      </c>
      <c r="G149" s="654" t="s"/>
      <c r="H149" s="654" t="s">
        <v>4749</v>
      </c>
      <c r="I149" s="654" t="s">
        <v>12</v>
      </c>
    </row>
    <row r="150" spans="5:9" ht="25.5" customHeight="true">
      <c r="E150" s="37" t="s">
        <v>584</v>
      </c>
      <c r="F150" s="38" t="s">
        <v>583</v>
      </c>
      <c r="G150" s="140" t="s">
        <v>195</v>
      </c>
      <c r="H150" s="655" t="s"/>
      <c r="I150" s="279" t="s"/>
    </row>
    <row r="151" spans="5:9" ht="51.75" customHeight="true">
      <c r="E151" s="14" t="s"/>
      <c r="F151" s="14" t="s"/>
      <c r="G151" s="14" t="s"/>
      <c r="H151" s="79" t="s">
        <v>586</v>
      </c>
      <c r="I151" s="140" t="s">
        <v>585</v>
      </c>
    </row>
    <row r="152" spans="5:9">
      <c r="E152" s="14" t="s"/>
      <c r="F152" s="14" t="s"/>
      <c r="G152" s="14" t="s"/>
      <c r="H152" s="656" t="s">
        <v>593</v>
      </c>
      <c r="I152" s="140" t="s">
        <v>592</v>
      </c>
    </row>
    <row r="153" spans="5:9">
      <c r="E153" s="14" t="s"/>
      <c r="F153" s="14" t="s"/>
      <c r="G153" s="14" t="s"/>
      <c r="H153" s="656" t="s">
        <v>597</v>
      </c>
      <c r="I153" s="140" t="s">
        <v>596</v>
      </c>
    </row>
    <row r="154" spans="5:9">
      <c r="E154" s="14" t="s"/>
      <c r="F154" s="14" t="s"/>
      <c r="G154" s="14" t="s"/>
      <c r="H154" s="656" t="s">
        <v>599</v>
      </c>
      <c r="I154" s="140" t="s">
        <v>598</v>
      </c>
    </row>
    <row r="155" spans="5:9">
      <c r="E155" s="14" t="s"/>
      <c r="F155" s="14" t="s"/>
      <c r="G155" s="14" t="s"/>
      <c r="H155" s="656" t="s">
        <v>601</v>
      </c>
      <c r="I155" s="140" t="s">
        <v>600</v>
      </c>
    </row>
    <row r="156" spans="5:9">
      <c r="E156" s="14" t="s"/>
      <c r="F156" s="14" t="s"/>
      <c r="G156" s="14" t="s"/>
      <c r="H156" s="656" t="s">
        <v>603</v>
      </c>
      <c r="I156" s="140" t="s">
        <v>602</v>
      </c>
    </row>
    <row r="157" spans="5:9">
      <c r="E157" s="14" t="s"/>
      <c r="F157" s="14" t="s"/>
      <c r="G157" s="14" t="s"/>
      <c r="H157" s="656" t="s">
        <v>605</v>
      </c>
      <c r="I157" s="140" t="s">
        <v>604</v>
      </c>
    </row>
    <row r="158" spans="5:9">
      <c r="E158" s="14" t="s"/>
      <c r="F158" s="14" t="s"/>
      <c r="G158" s="14" t="s"/>
      <c r="H158" s="656" t="s">
        <v>607</v>
      </c>
      <c r="I158" s="140" t="s">
        <v>606</v>
      </c>
    </row>
    <row r="159" spans="5:9">
      <c r="E159" s="14" t="s"/>
      <c r="F159" s="14" t="s"/>
      <c r="G159" s="14" t="s"/>
      <c r="H159" s="656" t="s">
        <v>609</v>
      </c>
      <c r="I159" s="140" t="s">
        <v>608</v>
      </c>
    </row>
    <row r="160" spans="5:9">
      <c r="E160" s="14" t="s"/>
      <c r="F160" s="14" t="s"/>
      <c r="G160" s="14" t="s"/>
      <c r="H160" s="656" t="s">
        <v>611</v>
      </c>
      <c r="I160" s="140" t="s">
        <v>610</v>
      </c>
    </row>
    <row r="161" spans="5:9" ht="38.25" customHeight="true">
      <c r="E161" s="14" t="s"/>
      <c r="F161" s="14" t="s"/>
      <c r="G161" s="14" t="s"/>
      <c r="H161" s="140" t="s">
        <v>591</v>
      </c>
      <c r="I161" s="140" t="s">
        <v>612</v>
      </c>
    </row>
    <row r="162" spans="5:9">
      <c r="E162" s="14" t="s"/>
      <c r="F162" s="14" t="s"/>
      <c r="G162" s="14" t="s"/>
      <c r="H162" s="656" t="s">
        <v>589</v>
      </c>
      <c r="I162" s="140" t="s">
        <v>615</v>
      </c>
    </row>
    <row r="163" spans="5:9" ht="38.25" customHeight="true">
      <c r="E163" s="14" t="s"/>
      <c r="F163" s="14" t="s"/>
      <c r="G163" s="14" t="s"/>
      <c r="H163" s="140" t="s">
        <v>617</v>
      </c>
      <c r="I163" s="140" t="s">
        <v>616</v>
      </c>
    </row>
    <row r="164" spans="5:9" ht="25.5" customHeight="true">
      <c r="E164" s="37" t="s">
        <v>622</v>
      </c>
      <c r="F164" s="38" t="s">
        <v>621</v>
      </c>
      <c r="G164" s="140" t="s">
        <v>195</v>
      </c>
      <c r="H164" s="279" t="s"/>
      <c r="I164" s="279" t="s"/>
    </row>
    <row r="165" spans="5:9">
      <c r="E165" s="14" t="s"/>
      <c r="F165" s="14" t="s"/>
      <c r="G165" s="14" t="s"/>
      <c r="H165" s="657" t="s">
        <v>624</v>
      </c>
      <c r="I165" s="140" t="s">
        <v>623</v>
      </c>
    </row>
    <row r="166" spans="5:9" ht="25.5" customHeight="true">
      <c r="E166" s="14" t="s"/>
      <c r="F166" s="14" t="s"/>
      <c r="G166" s="14" t="s"/>
      <c r="H166" s="656" t="s">
        <v>627</v>
      </c>
      <c r="I166" s="140" t="s">
        <v>626</v>
      </c>
    </row>
    <row r="167" spans="5:9" ht="25.5" customHeight="true">
      <c r="E167" s="14" t="s"/>
      <c r="F167" s="14" t="s"/>
      <c r="G167" s="14" t="s"/>
      <c r="H167" s="656" t="s">
        <v>629</v>
      </c>
      <c r="I167" s="140" t="s">
        <v>628</v>
      </c>
    </row>
    <row r="168" spans="5:9">
      <c r="E168" s="14" t="s"/>
      <c r="F168" s="14" t="s"/>
      <c r="G168" s="14" t="s"/>
      <c r="H168" s="656" t="s">
        <v>631</v>
      </c>
      <c r="I168" s="140" t="s">
        <v>630</v>
      </c>
    </row>
    <row r="169" spans="5:9">
      <c r="E169" s="14" t="s"/>
      <c r="F169" s="14" t="s"/>
      <c r="G169" s="14" t="s"/>
      <c r="H169" s="656" t="s">
        <v>633</v>
      </c>
      <c r="I169" s="140" t="s">
        <v>632</v>
      </c>
    </row>
    <row r="170" spans="5:9">
      <c r="E170" s="14" t="s"/>
      <c r="F170" s="14" t="s"/>
      <c r="G170" s="14" t="s"/>
      <c r="H170" s="656" t="s">
        <v>635</v>
      </c>
      <c r="I170" s="140" t="s">
        <v>634</v>
      </c>
    </row>
    <row r="171" spans="5:9">
      <c r="E171" s="14" t="s"/>
      <c r="F171" s="14" t="s"/>
      <c r="G171" s="14" t="s"/>
      <c r="H171" s="656" t="s">
        <v>637</v>
      </c>
      <c r="I171" s="140" t="s">
        <v>636</v>
      </c>
    </row>
    <row r="172" spans="5:9">
      <c r="E172" s="14" t="s"/>
      <c r="F172" s="14" t="s"/>
      <c r="G172" s="14" t="s"/>
      <c r="H172" s="656" t="s">
        <v>639</v>
      </c>
      <c r="I172" s="140" t="s">
        <v>638</v>
      </c>
    </row>
    <row r="173" spans="5:9">
      <c r="E173" s="14" t="s"/>
      <c r="F173" s="14" t="s"/>
      <c r="G173" s="14" t="s"/>
      <c r="H173" s="656" t="s">
        <v>641</v>
      </c>
      <c r="I173" s="140" t="s">
        <v>640</v>
      </c>
    </row>
    <row r="174" spans="5:9">
      <c r="E174" s="14" t="s"/>
      <c r="F174" s="14" t="s"/>
      <c r="G174" s="14" t="s"/>
      <c r="H174" s="656" t="s">
        <v>643</v>
      </c>
      <c r="I174" s="140" t="s">
        <v>642</v>
      </c>
    </row>
    <row r="175" spans="5:9">
      <c r="E175" s="14" t="s"/>
      <c r="F175" s="14" t="s"/>
      <c r="G175" s="14" t="s"/>
      <c r="H175" s="656" t="s">
        <v>645</v>
      </c>
      <c r="I175" s="140" t="s">
        <v>644</v>
      </c>
    </row>
    <row r="176" spans="5:9">
      <c r="E176" s="14" t="s"/>
      <c r="F176" s="14" t="s"/>
      <c r="G176" s="14" t="s"/>
      <c r="H176" s="656" t="s">
        <v>647</v>
      </c>
      <c r="I176" s="140" t="s">
        <v>646</v>
      </c>
    </row>
    <row r="177" spans="5:9">
      <c r="E177" s="14" t="s"/>
      <c r="F177" s="14" t="s"/>
      <c r="G177" s="14" t="s"/>
      <c r="H177" s="656" t="s">
        <v>649</v>
      </c>
      <c r="I177" s="140" t="s">
        <v>648</v>
      </c>
    </row>
    <row r="178" spans="5:9">
      <c r="E178" s="14" t="s"/>
      <c r="F178" s="14" t="s"/>
      <c r="G178" s="14" t="s"/>
      <c r="H178" s="656" t="s">
        <v>651</v>
      </c>
      <c r="I178" s="140" t="s">
        <v>650</v>
      </c>
    </row>
    <row r="179" spans="5:9" ht="25.5" customHeight="true">
      <c r="E179" s="14" t="s"/>
      <c r="F179" s="14" t="s"/>
      <c r="G179" s="14" t="s"/>
      <c r="H179" s="656" t="s">
        <v>653</v>
      </c>
      <c r="I179" s="140" t="s">
        <v>652</v>
      </c>
    </row>
    <row r="180" spans="5:9" ht="25.5" customHeight="true">
      <c r="E180" s="14" t="s"/>
      <c r="F180" s="14" t="s"/>
      <c r="G180" s="14" t="s"/>
      <c r="H180" s="656" t="s">
        <v>655</v>
      </c>
      <c r="I180" s="140" t="s">
        <v>654</v>
      </c>
    </row>
    <row r="181" spans="5:9" ht="25.5" customHeight="true">
      <c r="E181" s="14" t="s"/>
      <c r="F181" s="14" t="s"/>
      <c r="G181" s="14" t="s"/>
      <c r="H181" s="656" t="s">
        <v>657</v>
      </c>
      <c r="I181" s="140" t="s">
        <v>656</v>
      </c>
    </row>
    <row r="182" spans="5:9" ht="25.5" customHeight="true">
      <c r="E182" s="14" t="s"/>
      <c r="F182" s="14" t="s"/>
      <c r="G182" s="14" t="s"/>
      <c r="H182" s="656" t="s">
        <v>659</v>
      </c>
      <c r="I182" s="140" t="s">
        <v>658</v>
      </c>
    </row>
    <row r="183" spans="5:9" ht="25.5" customHeight="true">
      <c r="E183" s="14" t="s"/>
      <c r="F183" s="14" t="s"/>
      <c r="G183" s="14" t="s"/>
      <c r="H183" s="656" t="s">
        <v>661</v>
      </c>
      <c r="I183" s="140" t="s">
        <v>660</v>
      </c>
    </row>
    <row r="184" spans="5:9" ht="25.5" customHeight="true">
      <c r="E184" s="14" t="s"/>
      <c r="F184" s="14" t="s"/>
      <c r="G184" s="14" t="s"/>
      <c r="H184" s="656" t="s">
        <v>663</v>
      </c>
      <c r="I184" s="140" t="s">
        <v>662</v>
      </c>
    </row>
    <row r="185" spans="5:9" ht="38.25" customHeight="true">
      <c r="E185" s="14" t="s"/>
      <c r="F185" s="14" t="s"/>
      <c r="G185" s="14" t="s"/>
      <c r="H185" s="50" t="s">
        <v>665</v>
      </c>
      <c r="I185" s="140" t="s">
        <v>664</v>
      </c>
    </row>
    <row r="186" spans="5:9" ht="38.25" customHeight="true">
      <c r="E186" s="14" t="s"/>
      <c r="F186" s="14" t="s"/>
      <c r="G186" s="14" t="s"/>
      <c r="H186" s="50" t="s">
        <v>667</v>
      </c>
      <c r="I186" s="140" t="s">
        <v>666</v>
      </c>
    </row>
    <row r="187" spans="5:9" ht="38.25" customHeight="true">
      <c r="E187" s="14" t="s"/>
      <c r="F187" s="14" t="s"/>
      <c r="G187" s="14" t="s"/>
      <c r="H187" s="50" t="s">
        <v>669</v>
      </c>
      <c r="I187" s="140" t="s">
        <v>668</v>
      </c>
    </row>
    <row r="188" spans="5:9" ht="38.25" customHeight="true">
      <c r="E188" s="14" t="s"/>
      <c r="F188" s="14" t="s"/>
      <c r="G188" s="14" t="s"/>
      <c r="H188" s="50" t="s">
        <v>671</v>
      </c>
      <c r="I188" s="140" t="s">
        <v>670</v>
      </c>
    </row>
    <row r="189" spans="5:9" ht="38.25" customHeight="true">
      <c r="E189" s="14" t="s"/>
      <c r="F189" s="14" t="s"/>
      <c r="G189" s="14" t="s"/>
      <c r="H189" s="50" t="s">
        <v>673</v>
      </c>
      <c r="I189" s="140" t="s">
        <v>672</v>
      </c>
    </row>
    <row r="190" spans="5:9" ht="38.25" customHeight="true">
      <c r="E190" s="14" t="s"/>
      <c r="F190" s="14" t="s"/>
      <c r="G190" s="14" t="s"/>
      <c r="H190" s="50" t="s">
        <v>675</v>
      </c>
      <c r="I190" s="140" t="s">
        <v>674</v>
      </c>
    </row>
    <row r="191" spans="5:9" ht="38.25" customHeight="true">
      <c r="E191" s="14" t="s"/>
      <c r="F191" s="14" t="s"/>
      <c r="G191" s="14" t="s"/>
      <c r="H191" s="50" t="s">
        <v>677</v>
      </c>
      <c r="I191" s="140" t="s">
        <v>676</v>
      </c>
    </row>
    <row r="192" spans="5:9" ht="38.25" customHeight="true">
      <c r="E192" s="14" t="s"/>
      <c r="F192" s="14" t="s"/>
      <c r="G192" s="14" t="s"/>
      <c r="H192" s="50" t="s">
        <v>679</v>
      </c>
      <c r="I192" s="140" t="s">
        <v>678</v>
      </c>
    </row>
    <row r="193" spans="5:9" ht="38.25" customHeight="true">
      <c r="E193" s="14" t="s"/>
      <c r="F193" s="14" t="s"/>
      <c r="G193" s="14" t="s"/>
      <c r="H193" s="50" t="s">
        <v>681</v>
      </c>
      <c r="I193" s="140" t="s">
        <v>680</v>
      </c>
    </row>
    <row r="194" spans="5:9" ht="38.25" customHeight="true">
      <c r="E194" s="14" t="s"/>
      <c r="F194" s="14" t="s"/>
      <c r="G194" s="14" t="s"/>
      <c r="H194" s="50" t="s">
        <v>683</v>
      </c>
      <c r="I194" s="140" t="s">
        <v>682</v>
      </c>
    </row>
    <row r="195" spans="5:9" ht="38.25" customHeight="true">
      <c r="E195" s="14" t="s"/>
      <c r="F195" s="14" t="s"/>
      <c r="G195" s="14" t="s"/>
      <c r="H195" s="50" t="s">
        <v>685</v>
      </c>
      <c r="I195" s="140" t="s">
        <v>684</v>
      </c>
    </row>
    <row r="196" spans="5:9" ht="38.25" customHeight="true">
      <c r="E196" s="14" t="s"/>
      <c r="F196" s="14" t="s"/>
      <c r="G196" s="14" t="s"/>
      <c r="H196" s="50" t="s">
        <v>687</v>
      </c>
      <c r="I196" s="140" t="s">
        <v>686</v>
      </c>
    </row>
    <row r="197" spans="5:9" ht="25.5" customHeight="true">
      <c r="E197" s="74" t="s">
        <v>690</v>
      </c>
      <c r="F197" s="38" t="s">
        <v>689</v>
      </c>
      <c r="G197" s="140" t="s">
        <v>195</v>
      </c>
      <c r="H197" s="279" t="s"/>
      <c r="I197" s="279" t="s"/>
    </row>
    <row r="198" spans="5:9">
      <c r="E198" s="14" t="s"/>
      <c r="F198" s="14" t="s"/>
      <c r="G198" s="14" t="s"/>
      <c r="H198" s="74" t="s">
        <v>692</v>
      </c>
      <c r="I198" s="140" t="s">
        <v>691</v>
      </c>
    </row>
    <row r="199" spans="5:9">
      <c r="E199" s="14" t="s"/>
      <c r="F199" s="14" t="s"/>
      <c r="G199" s="14" t="s"/>
      <c r="H199" s="74" t="s">
        <v>694</v>
      </c>
      <c r="I199" s="140" t="s">
        <v>693</v>
      </c>
    </row>
    <row r="200" spans="5:9">
      <c r="E200" s="14" t="s"/>
      <c r="F200" s="14" t="s"/>
      <c r="G200" s="14" t="s"/>
      <c r="H200" s="74" t="s">
        <v>696</v>
      </c>
      <c r="I200" s="140" t="s">
        <v>695</v>
      </c>
    </row>
    <row r="201" spans="5:9">
      <c r="E201" s="14" t="s"/>
      <c r="F201" s="14" t="s"/>
      <c r="G201" s="14" t="s"/>
      <c r="H201" s="74" t="s">
        <v>698</v>
      </c>
      <c r="I201" s="140" t="s">
        <v>697</v>
      </c>
    </row>
    <row r="202" spans="5:9">
      <c r="E202" s="14" t="s"/>
      <c r="F202" s="14" t="s"/>
      <c r="G202" s="14" t="s"/>
      <c r="H202" s="74" t="s">
        <v>700</v>
      </c>
      <c r="I202" s="140" t="s">
        <v>699</v>
      </c>
    </row>
    <row r="203" spans="5:9">
      <c r="E203" s="14" t="s"/>
      <c r="F203" s="14" t="s"/>
      <c r="G203" s="14" t="s"/>
      <c r="H203" s="74" t="s">
        <v>702</v>
      </c>
      <c r="I203" s="140" t="s">
        <v>701</v>
      </c>
    </row>
    <row r="204" spans="5:9">
      <c r="E204" s="14" t="s"/>
      <c r="F204" s="14" t="s"/>
      <c r="G204" s="14" t="s"/>
      <c r="H204" s="74" t="s">
        <v>704</v>
      </c>
      <c r="I204" s="140" t="s">
        <v>703</v>
      </c>
    </row>
    <row r="205" spans="5:9">
      <c r="E205" s="14" t="s"/>
      <c r="F205" s="14" t="s"/>
      <c r="G205" s="14" t="s"/>
      <c r="H205" s="74" t="s">
        <v>706</v>
      </c>
      <c r="I205" s="140" t="s">
        <v>705</v>
      </c>
    </row>
    <row r="206" spans="5:9">
      <c r="E206" s="14" t="s"/>
      <c r="F206" s="14" t="s"/>
      <c r="G206" s="14" t="s"/>
      <c r="H206" s="74" t="s">
        <v>708</v>
      </c>
      <c r="I206" s="140" t="s">
        <v>707</v>
      </c>
    </row>
    <row r="207" spans="5:9" ht="25.5" customHeight="true">
      <c r="E207" s="14" t="s"/>
      <c r="F207" s="14" t="s"/>
      <c r="G207" s="14" t="s"/>
      <c r="H207" s="74" t="s">
        <v>711</v>
      </c>
      <c r="I207" s="140" t="s">
        <v>710</v>
      </c>
    </row>
    <row r="208" spans="5:9">
      <c r="E208" s="14" t="s"/>
      <c r="F208" s="14" t="s"/>
      <c r="G208" s="14" t="s"/>
      <c r="H208" s="74" t="s">
        <v>713</v>
      </c>
      <c r="I208" s="140" t="s">
        <v>712</v>
      </c>
    </row>
    <row r="209" spans="5:9">
      <c r="E209" s="14" t="s"/>
      <c r="F209" s="14" t="s"/>
      <c r="G209" s="14" t="s"/>
      <c r="H209" s="74" t="s">
        <v>716</v>
      </c>
      <c r="I209" s="140" t="s">
        <v>715</v>
      </c>
    </row>
    <row r="210" spans="5:9">
      <c r="E210" s="14" t="s"/>
      <c r="F210" s="14" t="s"/>
      <c r="G210" s="14" t="s"/>
      <c r="H210" s="74" t="s">
        <v>718</v>
      </c>
      <c r="I210" s="140" t="s">
        <v>717</v>
      </c>
    </row>
    <row r="211" spans="5:9">
      <c r="E211" s="14" t="s"/>
      <c r="F211" s="14" t="s"/>
      <c r="G211" s="14" t="s"/>
      <c r="H211" s="74" t="s">
        <v>720</v>
      </c>
      <c r="I211" s="140" t="s">
        <v>719</v>
      </c>
    </row>
    <row r="212" spans="5:9">
      <c r="E212" s="14" t="s"/>
      <c r="F212" s="14" t="s"/>
      <c r="G212" s="14" t="s"/>
      <c r="H212" s="74" t="s">
        <v>721</v>
      </c>
      <c r="I212" s="140" t="s">
        <v>691</v>
      </c>
    </row>
    <row r="213" spans="5:9">
      <c r="E213" s="14" t="s"/>
      <c r="F213" s="14" t="s"/>
      <c r="G213" s="14" t="s"/>
      <c r="H213" s="74" t="s">
        <v>722</v>
      </c>
      <c r="I213" s="140" t="s">
        <v>693</v>
      </c>
    </row>
    <row r="214" spans="5:9">
      <c r="E214" s="14" t="s"/>
      <c r="F214" s="14" t="s"/>
      <c r="G214" s="14" t="s"/>
      <c r="H214" s="74" t="s">
        <v>724</v>
      </c>
      <c r="I214" s="140" t="s">
        <v>723</v>
      </c>
    </row>
    <row r="215" spans="5:9">
      <c r="E215" s="14" t="s"/>
      <c r="F215" s="14" t="s"/>
      <c r="G215" s="14" t="s"/>
      <c r="H215" s="74" t="s">
        <v>726</v>
      </c>
      <c r="I215" s="140" t="s">
        <v>695</v>
      </c>
    </row>
    <row r="216" spans="5:9">
      <c r="E216" s="14" t="s"/>
      <c r="F216" s="14" t="s"/>
      <c r="G216" s="14" t="s"/>
      <c r="H216" s="74" t="s">
        <v>729</v>
      </c>
      <c r="I216" s="140" t="s">
        <v>728</v>
      </c>
    </row>
    <row r="217" spans="5:9">
      <c r="E217" s="14" t="s"/>
      <c r="F217" s="14" t="s"/>
      <c r="G217" s="14" t="s"/>
      <c r="H217" s="74" t="s">
        <v>731</v>
      </c>
      <c r="I217" s="140" t="s">
        <v>730</v>
      </c>
    </row>
    <row r="218" spans="5:9">
      <c r="E218" s="14" t="s"/>
      <c r="F218" s="14" t="s"/>
      <c r="G218" s="14" t="s"/>
      <c r="H218" s="74" t="s">
        <v>733</v>
      </c>
      <c r="I218" s="140" t="s">
        <v>732</v>
      </c>
    </row>
    <row r="219" spans="5:9">
      <c r="E219" s="14" t="s"/>
      <c r="F219" s="14" t="s"/>
      <c r="G219" s="14" t="s"/>
      <c r="H219" s="74" t="s">
        <v>735</v>
      </c>
      <c r="I219" s="140" t="s">
        <v>734</v>
      </c>
    </row>
    <row r="220" spans="5:9">
      <c r="E220" s="50" t="s">
        <v>736</v>
      </c>
      <c r="F220" s="38" t="s">
        <v>68</v>
      </c>
      <c r="G220" s="140" t="s">
        <v>195</v>
      </c>
      <c r="H220" s="279" t="s"/>
      <c r="I220" s="279" t="s"/>
    </row>
    <row r="221" spans="5:9">
      <c r="E221" s="96" t="s">
        <v>742</v>
      </c>
      <c r="F221" s="38" t="s">
        <v>4750</v>
      </c>
      <c r="G221" s="140" t="s">
        <v>195</v>
      </c>
      <c r="H221" s="279" t="s"/>
      <c r="I221" s="279" t="s"/>
    </row>
    <row r="222" spans="5:9">
      <c r="E222" s="96" t="s">
        <v>745</v>
      </c>
      <c r="F222" s="38" t="s">
        <v>4753</v>
      </c>
      <c r="G222" s="140" t="s">
        <v>195</v>
      </c>
      <c r="H222" s="279" t="s"/>
      <c r="I222" s="279" t="s"/>
    </row>
    <row r="223" spans="5:9">
      <c r="E223" s="79" t="s">
        <v>747</v>
      </c>
      <c r="F223" s="38" t="s">
        <v>4751</v>
      </c>
      <c r="G223" s="140" t="s">
        <v>195</v>
      </c>
      <c r="H223" s="279" t="s"/>
      <c r="I223" s="279" t="s"/>
    </row>
    <row r="224" spans="5:9">
      <c r="E224" s="79" t="s">
        <v>754</v>
      </c>
      <c r="F224" s="658" t="s">
        <v>4754</v>
      </c>
      <c r="G224" s="659" t="s">
        <v>195</v>
      </c>
      <c r="H224" s="279" t="s"/>
      <c r="I224" s="279" t="s"/>
    </row>
    <row r="225" spans="5:9">
      <c r="E225" s="79" t="s">
        <v>757</v>
      </c>
      <c r="F225" s="658" t="s">
        <v>4755</v>
      </c>
      <c r="G225" s="659" t="s">
        <v>195</v>
      </c>
      <c r="H225" s="279" t="s"/>
      <c r="I225" s="279" t="s"/>
    </row>
    <row r="226" spans="5:9">
      <c r="E226" s="76" t="s">
        <v>6169</v>
      </c>
      <c r="F226" s="68" t="s">
        <v>4756</v>
      </c>
      <c r="G226" s="660" t="s">
        <v>195</v>
      </c>
      <c r="H226" s="279" t="s"/>
      <c r="I226" s="279" t="s"/>
    </row>
    <row r="227" spans="5:9">
      <c r="E227" s="661" t="s">
        <v>6170</v>
      </c>
      <c r="F227" s="68" t="s">
        <v>4757</v>
      </c>
      <c r="G227" s="660" t="s">
        <v>195</v>
      </c>
      <c r="H227" s="279" t="s"/>
      <c r="I227" s="279" t="s"/>
    </row>
    <row r="228" spans="5:9">
      <c r="E228" s="76" t="s">
        <v>4758</v>
      </c>
      <c r="F228" s="68" t="s">
        <v>4759</v>
      </c>
      <c r="G228" s="660" t="s">
        <v>195</v>
      </c>
      <c r="H228" s="279" t="s"/>
      <c r="I228" s="279" t="s"/>
    </row>
    <row r="229" spans="5:9">
      <c r="E229" s="38" t="s">
        <v>767</v>
      </c>
      <c r="F229" s="38" t="s">
        <v>766</v>
      </c>
      <c r="G229" s="140" t="s">
        <v>195</v>
      </c>
      <c r="H229" s="279" t="s"/>
      <c r="I229" s="279" t="s"/>
    </row>
    <row r="230" spans="5:9">
      <c r="E230" s="38" t="s">
        <v>772</v>
      </c>
      <c r="F230" s="38" t="s">
        <v>771</v>
      </c>
      <c r="G230" s="140" t="s">
        <v>195</v>
      </c>
      <c r="H230" s="279" t="s"/>
      <c r="I230" s="279" t="s"/>
    </row>
    <row r="231" spans="5:9">
      <c r="E231" s="38" t="s">
        <v>777</v>
      </c>
      <c r="F231" s="38" t="s">
        <v>776</v>
      </c>
      <c r="G231" s="140" t="s">
        <v>195</v>
      </c>
      <c r="H231" s="279" t="s"/>
      <c r="I231" s="279" t="s"/>
    </row>
    <row r="232" spans="5:9">
      <c r="E232" s="38" t="s">
        <v>783</v>
      </c>
      <c r="F232" s="38" t="s">
        <v>782</v>
      </c>
      <c r="G232" s="140" t="s">
        <v>195</v>
      </c>
      <c r="H232" s="279" t="s"/>
      <c r="I232" s="279" t="s"/>
    </row>
    <row r="233" spans="5:9">
      <c r="E233" s="38" t="s">
        <v>788</v>
      </c>
      <c r="F233" s="38" t="s">
        <v>787</v>
      </c>
      <c r="G233" s="140" t="s">
        <v>195</v>
      </c>
      <c r="H233" s="279" t="s"/>
      <c r="I233" s="279" t="s"/>
    </row>
    <row r="234" spans="5:9" ht="25.5" customHeight="true">
      <c r="E234" s="662" t="s">
        <v>793</v>
      </c>
      <c r="F234" s="663" t="s">
        <v>23</v>
      </c>
      <c r="G234" s="664" t="s">
        <v>195</v>
      </c>
      <c r="H234" s="279" t="s"/>
      <c r="I234" s="279" t="s"/>
    </row>
    <row r="235" spans="5:9" ht="38.25" customHeight="true">
      <c r="E235" s="14" t="s"/>
      <c r="F235" s="14" t="s"/>
      <c r="G235" s="14" t="s"/>
      <c r="H235" s="665" t="s">
        <v>797</v>
      </c>
      <c r="I235" s="664" t="s">
        <v>796</v>
      </c>
    </row>
    <row r="236" spans="5:9" ht="38.25" customHeight="true">
      <c r="E236" s="14" t="s"/>
      <c r="F236" s="14" t="s"/>
      <c r="G236" s="14" t="s"/>
      <c r="H236" s="665" t="s">
        <v>800</v>
      </c>
      <c r="I236" s="664" t="s">
        <v>799</v>
      </c>
    </row>
    <row r="237" spans="5:9" ht="38.25" customHeight="true">
      <c r="E237" s="14" t="s"/>
      <c r="F237" s="14" t="s"/>
      <c r="G237" s="14" t="s"/>
      <c r="H237" s="665" t="s">
        <v>802</v>
      </c>
      <c r="I237" s="664" t="s">
        <v>801</v>
      </c>
    </row>
    <row r="238" spans="5:9" ht="38.25" customHeight="true">
      <c r="E238" s="14" t="s"/>
      <c r="F238" s="14" t="s"/>
      <c r="G238" s="14" t="s"/>
      <c r="H238" s="665" t="s">
        <v>805</v>
      </c>
      <c r="I238" s="664" t="s">
        <v>804</v>
      </c>
    </row>
    <row r="239" spans="5:9" ht="38.25" customHeight="true">
      <c r="E239" s="14" t="s"/>
      <c r="F239" s="14" t="s"/>
      <c r="G239" s="14" t="s"/>
      <c r="H239" s="665" t="s">
        <v>808</v>
      </c>
      <c r="I239" s="664" t="s">
        <v>807</v>
      </c>
    </row>
    <row r="240" spans="5:9" ht="25.5" customHeight="true">
      <c r="E240" s="666" t="s">
        <v>810</v>
      </c>
      <c r="F240" s="663" t="s">
        <v>28</v>
      </c>
      <c r="G240" s="664" t="s">
        <v>195</v>
      </c>
      <c r="H240" s="279" t="s"/>
      <c r="I240" s="279" t="s"/>
    </row>
    <row r="241" spans="5:9" ht="38.25" customHeight="true">
      <c r="E241" s="14" t="s"/>
      <c r="F241" s="14" t="s"/>
      <c r="G241" s="14" t="s"/>
      <c r="H241" s="665" t="s">
        <v>811</v>
      </c>
      <c r="I241" s="664" t="s">
        <v>796</v>
      </c>
    </row>
    <row r="242" spans="5:9" ht="38.25" customHeight="true">
      <c r="E242" s="14" t="s"/>
      <c r="F242" s="14" t="s"/>
      <c r="G242" s="14" t="s"/>
      <c r="H242" s="665" t="s">
        <v>812</v>
      </c>
      <c r="I242" s="664" t="s">
        <v>801</v>
      </c>
    </row>
    <row r="243" spans="5:9" ht="51.75" customHeight="true">
      <c r="E243" s="129" t="s">
        <v>814</v>
      </c>
      <c r="F243" s="663" t="s">
        <v>32</v>
      </c>
      <c r="G243" s="664" t="s">
        <v>195</v>
      </c>
      <c r="H243" s="279" t="s"/>
      <c r="I243" s="279" t="s"/>
    </row>
    <row r="244" spans="5:9" ht="38.25" customHeight="true">
      <c r="E244" s="14" t="s"/>
      <c r="F244" s="14" t="s"/>
      <c r="G244" s="14" t="s"/>
      <c r="H244" s="665" t="s">
        <v>818</v>
      </c>
      <c r="I244" s="664" t="s">
        <v>817</v>
      </c>
    </row>
    <row r="245" spans="5:9" ht="38.25" customHeight="true">
      <c r="E245" s="14" t="s"/>
      <c r="F245" s="14" t="s"/>
      <c r="G245" s="14" t="s"/>
      <c r="H245" s="665" t="s">
        <v>820</v>
      </c>
      <c r="I245" s="664" t="s">
        <v>819</v>
      </c>
    </row>
    <row r="246" spans="5:9" ht="38.25" customHeight="true">
      <c r="E246" s="14" t="s"/>
      <c r="F246" s="14" t="s"/>
      <c r="G246" s="14" t="s"/>
      <c r="H246" s="665" t="s">
        <v>822</v>
      </c>
      <c r="I246" s="664" t="s">
        <v>821</v>
      </c>
    </row>
    <row r="247" spans="5:9" ht="38.25" customHeight="true">
      <c r="E247" s="14" t="s"/>
      <c r="F247" s="14" t="s"/>
      <c r="G247" s="14" t="s"/>
      <c r="H247" s="665" t="s">
        <v>824</v>
      </c>
      <c r="I247" s="664" t="s">
        <v>823</v>
      </c>
    </row>
    <row r="248" spans="5:9" ht="38.25" customHeight="true">
      <c r="E248" s="14" t="s"/>
      <c r="F248" s="14" t="s"/>
      <c r="G248" s="14" t="s"/>
      <c r="H248" s="665" t="s">
        <v>826</v>
      </c>
      <c r="I248" s="664" t="s">
        <v>825</v>
      </c>
    </row>
    <row r="249" spans="5:9" ht="38.25" customHeight="true">
      <c r="E249" s="14" t="s"/>
      <c r="F249" s="14" t="s"/>
      <c r="G249" s="14" t="s"/>
      <c r="H249" s="665" t="s">
        <v>828</v>
      </c>
      <c r="I249" s="664" t="s">
        <v>827</v>
      </c>
    </row>
    <row r="250" spans="5:9">
      <c r="E250" s="667" t="s">
        <v>829</v>
      </c>
      <c r="F250" s="663" t="s">
        <v>40</v>
      </c>
      <c r="G250" s="664" t="s">
        <v>195</v>
      </c>
      <c r="H250" s="279" t="s"/>
      <c r="I250" s="279" t="s"/>
    </row>
  </sheetData>
  <mergeCells count="46">
    <mergeCell ref="B8:B14"/>
    <mergeCell ref="B3:B4"/>
    <mergeCell ref="B23:B24"/>
    <mergeCell ref="B28:B34"/>
    <mergeCell ref="E150:E163"/>
    <mergeCell ref="E164:E196"/>
    <mergeCell ref="E197:E219"/>
    <mergeCell ref="E234:E239"/>
    <mergeCell ref="E240:E242"/>
    <mergeCell ref="E243:E249"/>
    <mergeCell ref="E142:E145"/>
    <mergeCell ref="E139:E141"/>
    <mergeCell ref="E133:E138"/>
    <mergeCell ref="E127:E132"/>
    <mergeCell ref="E106:E118"/>
    <mergeCell ref="E92:E105"/>
    <mergeCell ref="E67:E91"/>
    <mergeCell ref="E41:E66"/>
    <mergeCell ref="F41:F66"/>
    <mergeCell ref="G41:G66"/>
    <mergeCell ref="F67:F91"/>
    <mergeCell ref="G67:G91"/>
    <mergeCell ref="F92:F105"/>
    <mergeCell ref="G92:G105"/>
    <mergeCell ref="F106:F118"/>
    <mergeCell ref="G106:G118"/>
    <mergeCell ref="F127:F132"/>
    <mergeCell ref="F133:F138"/>
    <mergeCell ref="F139:F141"/>
    <mergeCell ref="F142:F145"/>
    <mergeCell ref="F150:F163"/>
    <mergeCell ref="G150:G163"/>
    <mergeCell ref="F164:F196"/>
    <mergeCell ref="G164:G196"/>
    <mergeCell ref="F197:F219"/>
    <mergeCell ref="G197:G219"/>
    <mergeCell ref="F234:F239"/>
    <mergeCell ref="G234:G239"/>
    <mergeCell ref="F240:F242"/>
    <mergeCell ref="G240:G242"/>
    <mergeCell ref="F243:F249"/>
    <mergeCell ref="G243:G249"/>
    <mergeCell ref="G142:G145"/>
    <mergeCell ref="G139:G141"/>
    <mergeCell ref="G133:G138"/>
    <mergeCell ref="G127:G132"/>
  </mergeCells>
</worksheet>
</file>

<file path=xl/worksheets/sheet17.xml><?xml version="1.0" encoding="utf-8"?>
<worksheet xmlns="http://schemas.openxmlformats.org/spreadsheetml/2006/main">
  <sheetPr codeName="消耗侧">
    <tabColor rgb="FFFFFFFF"/>
  </sheetPr>
  <dimension ref="I201"/>
  <sheetViews>
    <sheetView showGridLines="true" workbookViewId="0"/>
  </sheetViews>
  <cols>
    <col min="1" max="1" width="6.87109" style="871" customWidth="true"/>
    <col min="2" max="2" width="8.36328" style="871" customWidth="true"/>
    <col min="3" max="3" width="17.6719" style="871" customWidth="true"/>
    <col min="4" max="4" width="34.1211" style="871" customWidth="true"/>
    <col min="5" max="5" width="40.7344" style="871" customWidth="true"/>
    <col min="6" max="6" width="21.9844" style="871" customWidth="true"/>
    <col min="7" max="7" width="16.5938" style="871" customWidth="true"/>
    <col min="8" max="8" width="7.55078" style="871" customWidth="true"/>
    <col min="9" max="9" width="22.9336" style="871" customWidth="true"/>
    <col min="10" max="10" width="41.8125" style="871" customWidth="true"/>
    <col min="11" max="11" width="36.2812" style="871" customWidth="true"/>
    <col min="12" max="12" width="42.4922" style="871" customWidth="true"/>
    <col min="13" max="13" width="36.2812" style="871" customWidth="true"/>
  </cols>
  <sheetData>
    <row r="1" spans="1:13">
      <c r="A1" s="291" t="s">
        <v>4044</v>
      </c>
      <c r="B1" s="291" t="s">
        <v>2</v>
      </c>
      <c r="C1" s="292" t="s">
        <v>3</v>
      </c>
      <c r="D1" s="291" t="s">
        <v>4</v>
      </c>
      <c r="E1" s="291" t="s">
        <v>5</v>
      </c>
      <c r="F1" s="291" t="s">
        <v>184</v>
      </c>
      <c r="G1" s="293" t="s">
        <v>4045</v>
      </c>
      <c r="H1" s="294" t="s">
        <v>9</v>
      </c>
      <c r="I1" s="293" t="s">
        <v>4046</v>
      </c>
      <c r="J1" s="295" t="s"/>
      <c r="K1" s="296" t="s"/>
      <c r="L1" s="297" t="s">
        <v>12</v>
      </c>
      <c r="M1" s="296" t="s"/>
    </row>
    <row r="2" spans="1:13" ht="91.5" customHeight="true">
      <c r="A2" s="298" t="s">
        <v>13</v>
      </c>
      <c r="B2" s="299" t="s">
        <v>14</v>
      </c>
      <c r="C2" s="300" t="s">
        <v>15</v>
      </c>
      <c r="D2" s="300" t="s">
        <v>16</v>
      </c>
      <c r="E2" s="300" t="s">
        <v>17</v>
      </c>
      <c r="F2" s="301" t="s">
        <v>4047</v>
      </c>
      <c r="G2" s="302" t="s">
        <v>18</v>
      </c>
      <c r="H2" s="303" t="s">
        <v>20</v>
      </c>
      <c r="I2" s="302" t="s">
        <v>18</v>
      </c>
      <c r="J2" s="304" t="s">
        <v>792</v>
      </c>
      <c r="K2" s="305" t="s">
        <f>=J2&amp;F2&amp;"消耗量"</f>
        <v>237</v>
      </c>
      <c r="L2" s="306" t="s">
        <v>2501</v>
      </c>
      <c r="M2" s="307" t="s">
        <v>2500</v>
      </c>
    </row>
    <row r="3" spans="1:13" ht="27.75" customHeight="true">
      <c r="A3" s="14" t="s"/>
      <c r="B3" s="308" t="s"/>
      <c r="C3" s="309" t="s"/>
      <c r="D3" s="309" t="s"/>
      <c r="E3" s="309" t="s"/>
      <c r="F3" s="310" t="s">
        <v>196</v>
      </c>
      <c r="G3" s="302" t="s">
        <v>18</v>
      </c>
      <c r="H3" s="303" t="s">
        <v>20</v>
      </c>
      <c r="I3" s="302" t="s">
        <v>18</v>
      </c>
      <c r="J3" s="304" t="s">
        <v>792</v>
      </c>
      <c r="K3" s="305" t="s">
        <f>=J3&amp;F3&amp;"消耗量"</f>
        <v>2507</v>
      </c>
      <c r="L3" s="306" t="s">
        <v>2507</v>
      </c>
      <c r="M3" s="311" t="s"/>
    </row>
    <row r="4" spans="1:13">
      <c r="A4" s="14" t="s"/>
      <c r="B4" s="308" t="s"/>
      <c r="C4" s="309" t="s"/>
      <c r="D4" s="309" t="s"/>
      <c r="E4" s="309" t="s"/>
      <c r="F4" s="312" t="s">
        <v>253</v>
      </c>
      <c r="G4" s="302" t="s">
        <v>18</v>
      </c>
      <c r="H4" s="303" t="s">
        <v>20</v>
      </c>
      <c r="I4" s="302" t="s">
        <v>18</v>
      </c>
      <c r="J4" s="304" t="s">
        <v>792</v>
      </c>
      <c r="K4" s="305" t="s">
        <f>=J4&amp;F4&amp;"消耗量"</f>
        <v>251</v>
      </c>
      <c r="L4" s="306" t="s">
        <v>251</v>
      </c>
      <c r="M4" s="311" t="s"/>
    </row>
    <row r="5" spans="1:13" ht="27.75" customHeight="true">
      <c r="A5" s="14" t="s"/>
      <c r="B5" s="308" t="s"/>
      <c r="C5" s="309" t="s"/>
      <c r="D5" s="309" t="s"/>
      <c r="E5" s="309" t="s"/>
      <c r="F5" s="312" t="s">
        <v>257</v>
      </c>
      <c r="G5" s="302" t="s">
        <v>18</v>
      </c>
      <c r="H5" s="303" t="s">
        <v>20</v>
      </c>
      <c r="I5" s="302" t="s">
        <v>18</v>
      </c>
      <c r="J5" s="304" t="s">
        <v>792</v>
      </c>
      <c r="K5" s="305" t="s">
        <f>=J5&amp;F5&amp;"消耗量"</f>
        <v>255</v>
      </c>
      <c r="L5" s="306" t="s">
        <v>255</v>
      </c>
      <c r="M5" s="311" t="s"/>
    </row>
    <row r="6" spans="1:13" ht="27.75" customHeight="true">
      <c r="A6" s="14" t="s"/>
      <c r="B6" s="308" t="s"/>
      <c r="C6" s="309" t="s"/>
      <c r="D6" s="309" t="s"/>
      <c r="E6" s="309" t="s"/>
      <c r="F6" s="312" t="s">
        <v>261</v>
      </c>
      <c r="G6" s="302" t="s">
        <v>18</v>
      </c>
      <c r="H6" s="303" t="s">
        <v>20</v>
      </c>
      <c r="I6" s="302" t="s">
        <v>18</v>
      </c>
      <c r="J6" s="304" t="s">
        <v>792</v>
      </c>
      <c r="K6" s="305" t="s">
        <f>=J6&amp;F6&amp;"消耗量"</f>
        <v>259</v>
      </c>
      <c r="L6" s="306" t="s">
        <v>259</v>
      </c>
      <c r="M6" s="311" t="s"/>
    </row>
    <row r="7" spans="1:13" ht="27.75" customHeight="true">
      <c r="A7" s="14" t="s"/>
      <c r="B7" s="308" t="s"/>
      <c r="C7" s="309" t="s"/>
      <c r="D7" s="309" t="s"/>
      <c r="E7" s="309" t="s"/>
      <c r="F7" s="312" t="s">
        <v>2117</v>
      </c>
      <c r="G7" s="302" t="s">
        <v>18</v>
      </c>
      <c r="H7" s="303" t="s">
        <v>20</v>
      </c>
      <c r="I7" s="302" t="s">
        <v>18</v>
      </c>
      <c r="J7" s="304" t="s">
        <v>792</v>
      </c>
      <c r="K7" s="305" t="s">
        <f>=J7&amp;F7&amp;"消耗量"</f>
        <v>2516</v>
      </c>
      <c r="L7" s="306" t="s">
        <v>2516</v>
      </c>
      <c r="M7" s="205" t="s">
        <v>2515</v>
      </c>
    </row>
    <row r="8" spans="1:13" ht="27.75" customHeight="true">
      <c r="A8" s="14" t="s"/>
      <c r="B8" s="308" t="s"/>
      <c r="C8" s="309" t="s"/>
      <c r="D8" s="309" t="s"/>
      <c r="E8" s="309" t="s"/>
      <c r="F8" s="312" t="s">
        <v>2162</v>
      </c>
      <c r="G8" s="302" t="s">
        <v>18</v>
      </c>
      <c r="H8" s="303" t="s">
        <v>20</v>
      </c>
      <c r="I8" s="302" t="s">
        <v>18</v>
      </c>
      <c r="J8" s="304" t="s">
        <v>792</v>
      </c>
      <c r="K8" s="305" t="s">
        <f>=J8&amp;F8&amp;"消耗量"</f>
        <v>2522</v>
      </c>
      <c r="L8" s="306" t="s">
        <v>4048</v>
      </c>
      <c r="M8" s="205" t="s">
        <v>2521</v>
      </c>
    </row>
    <row r="9" spans="1:13" ht="27.75" customHeight="true">
      <c r="A9" s="14" t="s"/>
      <c r="B9" s="308" t="s"/>
      <c r="C9" s="309" t="s"/>
      <c r="D9" s="309" t="s"/>
      <c r="E9" s="313" t="s"/>
      <c r="F9" s="312" t="s">
        <v>2182</v>
      </c>
      <c r="G9" s="302" t="s">
        <v>18</v>
      </c>
      <c r="H9" s="303" t="s">
        <v>20</v>
      </c>
      <c r="I9" s="302" t="s">
        <v>18</v>
      </c>
      <c r="J9" s="304" t="s">
        <v>792</v>
      </c>
      <c r="K9" s="305" t="s">
        <f>=J9&amp;F9&amp;"消耗量"</f>
        <v>2524</v>
      </c>
      <c r="L9" s="306" t="s">
        <v>2524</v>
      </c>
      <c r="M9" s="205" t="s">
        <v>2452</v>
      </c>
    </row>
    <row r="10" spans="1:13">
      <c r="A10" s="13" t="s"/>
      <c r="B10" s="314" t="s"/>
      <c r="C10" s="315" t="s"/>
      <c r="D10" s="309" t="s"/>
      <c r="E10" s="316" t="s">
        <v>24</v>
      </c>
      <c r="F10" s="317" t="s">
        <v>176</v>
      </c>
      <c r="G10" s="302" t="s">
        <v>18</v>
      </c>
      <c r="H10" s="318" t="s">
        <v>20</v>
      </c>
      <c r="I10" s="302" t="s">
        <v>18</v>
      </c>
      <c r="J10" s="306" t="s">
        <v>809</v>
      </c>
      <c r="K10" s="306" t="s">
        <f>=J10&amp;F10&amp;"消耗量"</f>
        <v>279</v>
      </c>
      <c r="L10" s="306" t="s">
        <v>279</v>
      </c>
      <c r="M10" s="205" t="s">
        <v>2575</v>
      </c>
    </row>
    <row r="11" spans="1:13">
      <c r="A11" s="13" t="s"/>
      <c r="B11" s="314" t="s"/>
      <c r="C11" s="315" t="s"/>
      <c r="D11" s="309" t="s"/>
      <c r="E11" s="319" t="s"/>
      <c r="F11" s="317" t="s">
        <v>196</v>
      </c>
      <c r="G11" s="302" t="s">
        <v>18</v>
      </c>
      <c r="H11" s="318" t="s">
        <v>20</v>
      </c>
      <c r="I11" s="302" t="s">
        <v>18</v>
      </c>
      <c r="J11" s="306" t="s">
        <v>809</v>
      </c>
      <c r="K11" s="306" t="s">
        <f>=J11&amp;F11&amp;"消耗量"</f>
        <v>2580</v>
      </c>
      <c r="L11" s="306" t="s">
        <v>2580</v>
      </c>
      <c r="M11" s="311" t="s"/>
    </row>
    <row r="12" spans="1:13">
      <c r="A12" s="13" t="s"/>
      <c r="B12" s="314" t="s"/>
      <c r="C12" s="315" t="s"/>
      <c r="D12" s="309" t="s"/>
      <c r="E12" s="319" t="s"/>
      <c r="F12" s="320" t="s">
        <v>2117</v>
      </c>
      <c r="G12" s="302" t="s">
        <v>18</v>
      </c>
      <c r="H12" s="318" t="s">
        <v>20</v>
      </c>
      <c r="I12" s="302" t="s">
        <v>18</v>
      </c>
      <c r="J12" s="306" t="s">
        <v>809</v>
      </c>
      <c r="K12" s="306" t="s">
        <f>=J12&amp;F12&amp;"消耗量"</f>
        <v>2583</v>
      </c>
      <c r="L12" s="306" t="s">
        <v>2583</v>
      </c>
      <c r="M12" s="205" t="s">
        <v>2582</v>
      </c>
    </row>
    <row r="13" spans="1:13">
      <c r="A13" s="13" t="s"/>
      <c r="B13" s="314" t="s"/>
      <c r="C13" s="315" t="s"/>
      <c r="D13" s="309" t="s"/>
      <c r="E13" s="321" t="s"/>
      <c r="F13" s="320" t="s">
        <v>2182</v>
      </c>
      <c r="G13" s="302" t="s">
        <v>18</v>
      </c>
      <c r="H13" s="318" t="s">
        <v>20</v>
      </c>
      <c r="I13" s="302" t="s">
        <v>18</v>
      </c>
      <c r="J13" s="306" t="s">
        <v>809</v>
      </c>
      <c r="K13" s="306" t="s">
        <f>=J13&amp;F13&amp;"消耗量"</f>
        <v>291</v>
      </c>
      <c r="L13" s="306" t="s">
        <v>291</v>
      </c>
      <c r="M13" s="205" t="s">
        <v>2457</v>
      </c>
    </row>
    <row r="14" spans="1:13">
      <c r="A14" s="13" t="s"/>
      <c r="B14" s="314" t="s"/>
      <c r="C14" s="315" t="s"/>
      <c r="D14" s="309" t="s"/>
      <c r="E14" s="316" t="s">
        <v>29</v>
      </c>
      <c r="F14" s="322" t="s">
        <v>176</v>
      </c>
      <c r="G14" s="302" t="s">
        <v>18</v>
      </c>
      <c r="H14" s="318" t="s">
        <v>20</v>
      </c>
      <c r="I14" s="302" t="s">
        <v>18</v>
      </c>
      <c r="J14" s="306" t="s">
        <v>4049</v>
      </c>
      <c r="K14" s="306" t="s">
        <f>=J14&amp;F14&amp;"消耗量"</f>
        <v>294</v>
      </c>
      <c r="L14" s="306" t="s">
        <v>294</v>
      </c>
      <c r="M14" s="205" t="s">
        <v>2597</v>
      </c>
    </row>
    <row r="15" spans="1:13">
      <c r="A15" s="13" t="s"/>
      <c r="B15" s="314" t="s"/>
      <c r="C15" s="315" t="s"/>
      <c r="D15" s="313" t="s"/>
      <c r="E15" s="321" t="s"/>
      <c r="F15" s="320" t="s">
        <v>2117</v>
      </c>
      <c r="G15" s="302" t="s">
        <v>18</v>
      </c>
      <c r="H15" s="318" t="s">
        <v>20</v>
      </c>
      <c r="I15" s="302" t="s">
        <v>18</v>
      </c>
      <c r="J15" s="306" t="s">
        <v>4049</v>
      </c>
      <c r="K15" s="306" t="s">
        <f>=J15&amp;F15&amp;"消耗量"</f>
        <v>297</v>
      </c>
      <c r="L15" s="306" t="s">
        <v>297</v>
      </c>
      <c r="M15" s="205" t="s">
        <v>2600</v>
      </c>
    </row>
    <row r="16" spans="1:13">
      <c r="A16" s="14" t="s"/>
      <c r="B16" s="308" t="s"/>
      <c r="C16" s="309" t="s"/>
      <c r="D16" s="300" t="s">
        <v>33</v>
      </c>
      <c r="E16" s="300" t="s">
        <v>17</v>
      </c>
      <c r="F16" s="301" t="s">
        <v>176</v>
      </c>
      <c r="G16" s="302" t="s">
        <v>18</v>
      </c>
      <c r="H16" s="303" t="s">
        <v>20</v>
      </c>
      <c r="I16" s="302" t="s">
        <v>42</v>
      </c>
      <c r="J16" s="323" t="s">
        <v>2531</v>
      </c>
      <c r="K16" s="305" t="s">
        <f>=J16&amp;F16&amp;"消耗量"</f>
        <v>2538</v>
      </c>
      <c r="L16" s="306" t="s">
        <v>2538</v>
      </c>
      <c r="M16" s="205" t="s">
        <v>2537</v>
      </c>
    </row>
    <row r="17" spans="1:13">
      <c r="A17" s="14" t="s"/>
      <c r="B17" s="308" t="s"/>
      <c r="C17" s="309" t="s"/>
      <c r="D17" s="309" t="s"/>
      <c r="E17" s="309" t="s"/>
      <c r="F17" s="310" t="s">
        <v>196</v>
      </c>
      <c r="G17" s="302" t="s">
        <v>18</v>
      </c>
      <c r="H17" s="303" t="s">
        <v>20</v>
      </c>
      <c r="I17" s="302" t="s">
        <v>42</v>
      </c>
      <c r="J17" s="323" t="s">
        <v>2531</v>
      </c>
      <c r="K17" s="305" t="s">
        <f>=J17&amp;F17&amp;"消耗量"</f>
        <v>2543</v>
      </c>
      <c r="L17" s="306" t="s">
        <v>2543</v>
      </c>
      <c r="M17" s="311" t="s"/>
    </row>
    <row r="18" spans="1:13">
      <c r="A18" s="14" t="s"/>
      <c r="B18" s="308" t="s"/>
      <c r="C18" s="309" t="s"/>
      <c r="D18" s="309" t="s"/>
      <c r="E18" s="309" t="s"/>
      <c r="F18" s="312" t="s">
        <v>253</v>
      </c>
      <c r="G18" s="302" t="s">
        <v>42</v>
      </c>
      <c r="H18" s="303" t="s">
        <v>60</v>
      </c>
      <c r="I18" s="302" t="s">
        <v>42</v>
      </c>
      <c r="J18" s="323" t="s">
        <v>2531</v>
      </c>
      <c r="K18" s="305" t="s">
        <f>=J18&amp;F18&amp;"消耗量"</f>
        <v>2540</v>
      </c>
      <c r="L18" s="306" t="s">
        <v>2540</v>
      </c>
      <c r="M18" s="311" t="s"/>
    </row>
    <row r="19" spans="1:13">
      <c r="A19" s="14" t="s"/>
      <c r="B19" s="308" t="s"/>
      <c r="C19" s="309" t="s"/>
      <c r="D19" s="309" t="s"/>
      <c r="E19" s="309" t="s"/>
      <c r="F19" s="312" t="s">
        <v>257</v>
      </c>
      <c r="G19" s="302" t="s">
        <v>18</v>
      </c>
      <c r="H19" s="303" t="s">
        <v>20</v>
      </c>
      <c r="I19" s="302" t="s">
        <v>42</v>
      </c>
      <c r="J19" s="323" t="s">
        <v>2531</v>
      </c>
      <c r="K19" s="305" t="s">
        <f>=J19&amp;F19&amp;"消耗量"</f>
        <v>2546</v>
      </c>
      <c r="L19" s="306" t="s">
        <v>2546</v>
      </c>
      <c r="M19" s="311" t="s"/>
    </row>
    <row r="20" spans="1:13">
      <c r="A20" s="14" t="s"/>
      <c r="B20" s="308" t="s"/>
      <c r="C20" s="309" t="s"/>
      <c r="D20" s="309" t="s"/>
      <c r="E20" s="309" t="s"/>
      <c r="F20" s="312" t="s">
        <v>261</v>
      </c>
      <c r="G20" s="302" t="s">
        <v>18</v>
      </c>
      <c r="H20" s="303" t="s">
        <v>20</v>
      </c>
      <c r="I20" s="302" t="s">
        <v>42</v>
      </c>
      <c r="J20" s="323" t="s">
        <v>2531</v>
      </c>
      <c r="K20" s="305" t="s">
        <f>=J20&amp;F20&amp;"消耗量"</f>
        <v>2549</v>
      </c>
      <c r="L20" s="306" t="s">
        <v>2549</v>
      </c>
      <c r="M20" s="311" t="s"/>
    </row>
    <row r="21" spans="1:13" ht="27.75" customHeight="true">
      <c r="A21" s="14" t="s"/>
      <c r="B21" s="308" t="s"/>
      <c r="C21" s="309" t="s"/>
      <c r="D21" s="309" t="s"/>
      <c r="E21" s="309" t="s"/>
      <c r="F21" s="312" t="s">
        <v>2117</v>
      </c>
      <c r="G21" s="302" t="s">
        <v>18</v>
      </c>
      <c r="H21" s="303" t="s">
        <v>20</v>
      </c>
      <c r="I21" s="302" t="s">
        <v>42</v>
      </c>
      <c r="J21" s="323" t="s">
        <v>2531</v>
      </c>
      <c r="K21" s="305" t="s">
        <f>=J21&amp;F21&amp;"消耗量"</f>
        <v>2552</v>
      </c>
      <c r="L21" s="306" t="s">
        <v>2552</v>
      </c>
      <c r="M21" s="205" t="s">
        <v>2551</v>
      </c>
    </row>
    <row r="22" spans="1:13" ht="27.75" customHeight="true">
      <c r="A22" s="14" t="s"/>
      <c r="B22" s="308" t="s"/>
      <c r="C22" s="309" t="s"/>
      <c r="D22" s="309" t="s"/>
      <c r="E22" s="309" t="s"/>
      <c r="F22" s="312" t="s">
        <v>2162</v>
      </c>
      <c r="G22" s="302" t="s">
        <v>18</v>
      </c>
      <c r="H22" s="303" t="s">
        <v>20</v>
      </c>
      <c r="I22" s="302" t="s">
        <v>42</v>
      </c>
      <c r="J22" s="323" t="s">
        <v>2531</v>
      </c>
      <c r="K22" s="305" t="s">
        <f>=J22&amp;F22&amp;"消耗量"</f>
        <v>2557</v>
      </c>
      <c r="L22" s="306" t="s">
        <v>4050</v>
      </c>
      <c r="M22" s="205" t="s">
        <v>2556</v>
      </c>
    </row>
    <row r="23" spans="1:13" ht="27.75" customHeight="true">
      <c r="A23" s="14" t="s"/>
      <c r="B23" s="308" t="s"/>
      <c r="C23" s="309" t="s"/>
      <c r="D23" s="313" t="s"/>
      <c r="E23" s="313" t="s"/>
      <c r="F23" s="312" t="s">
        <v>2182</v>
      </c>
      <c r="G23" s="302" t="s">
        <v>18</v>
      </c>
      <c r="H23" s="303" t="s">
        <v>20</v>
      </c>
      <c r="I23" s="302" t="s">
        <v>42</v>
      </c>
      <c r="J23" s="323" t="s">
        <v>2531</v>
      </c>
      <c r="K23" s="305" t="s">
        <f>=J23&amp;F23&amp;"消耗量"</f>
        <v>2563</v>
      </c>
      <c r="L23" s="306" t="s">
        <v>2563</v>
      </c>
      <c r="M23" s="205" t="s">
        <v>2562</v>
      </c>
    </row>
    <row r="24" spans="1:13" ht="27.75" customHeight="true">
      <c r="A24" s="14" t="s"/>
      <c r="B24" s="308" t="s"/>
      <c r="C24" s="309" t="s"/>
      <c r="D24" s="300" t="s">
        <v>36</v>
      </c>
      <c r="E24" s="300" t="s"/>
      <c r="F24" s="324" t="s">
        <v>176</v>
      </c>
      <c r="G24" s="302" t="s">
        <v>18</v>
      </c>
      <c r="H24" s="303" t="s">
        <v>20</v>
      </c>
      <c r="I24" s="302" t="s">
        <v>18</v>
      </c>
      <c r="J24" s="304" t="s">
        <v>36</v>
      </c>
      <c r="K24" s="305" t="s">
        <f>=J24&amp;F24&amp;"消耗量"</f>
        <v>299</v>
      </c>
      <c r="L24" s="306" t="s">
        <v>299</v>
      </c>
      <c r="M24" s="205" t="s">
        <v>2610</v>
      </c>
    </row>
    <row r="25" spans="1:13" ht="27.75" customHeight="true">
      <c r="A25" s="14" t="s"/>
      <c r="B25" s="308" t="s"/>
      <c r="C25" s="309" t="s"/>
      <c r="D25" s="309" t="s"/>
      <c r="E25" s="309" t="s"/>
      <c r="F25" s="325" t="s">
        <v>253</v>
      </c>
      <c r="G25" s="302" t="s">
        <v>18</v>
      </c>
      <c r="H25" s="303" t="s">
        <v>20</v>
      </c>
      <c r="I25" s="302" t="s">
        <v>4051</v>
      </c>
      <c r="J25" s="326" t="s">
        <v>36</v>
      </c>
      <c r="K25" s="305" t="s">
        <f>=J25&amp;F25&amp;"消耗量"</f>
        <v>2614</v>
      </c>
      <c r="L25" s="306" t="s">
        <v>2614</v>
      </c>
      <c r="M25" s="311" t="s"/>
    </row>
    <row r="26" spans="1:13" ht="27.75" customHeight="true">
      <c r="A26" s="13" t="s"/>
      <c r="B26" s="314" t="s"/>
      <c r="C26" s="315" t="s"/>
      <c r="D26" s="313" t="s"/>
      <c r="E26" s="313" t="s"/>
      <c r="F26" s="327" t="s">
        <v>2182</v>
      </c>
      <c r="G26" s="328" t="s">
        <v>18</v>
      </c>
      <c r="H26" s="318" t="s">
        <v>20</v>
      </c>
      <c r="I26" s="302" t="s">
        <v>18</v>
      </c>
      <c r="J26" s="329" t="s">
        <v>36</v>
      </c>
      <c r="K26" s="306" t="s">
        <f>=J26&amp;F26&amp;"消耗量"</f>
        <v>2618</v>
      </c>
      <c r="L26" s="306" t="s">
        <v>2618</v>
      </c>
      <c r="M26" s="205" t="s">
        <v>2463</v>
      </c>
    </row>
    <row r="27" spans="1:13" ht="42" customHeight="true">
      <c r="A27" s="14" t="s"/>
      <c r="B27" s="308" t="s"/>
      <c r="C27" s="313" t="s"/>
      <c r="D27" s="330" t="s">
        <v>41</v>
      </c>
      <c r="E27" s="330" t="s"/>
      <c r="F27" s="325" t="s">
        <v>176</v>
      </c>
      <c r="G27" s="328" t="s">
        <v>42</v>
      </c>
      <c r="H27" s="303" t="s">
        <v>60</v>
      </c>
      <c r="I27" s="302" t="s">
        <v>42</v>
      </c>
      <c r="J27" s="304" t="s">
        <v>41</v>
      </c>
      <c r="K27" s="305" t="s">
        <f>=J27&amp;F27&amp;"消耗量"</f>
        <v>312</v>
      </c>
      <c r="L27" s="306" t="s">
        <v>312</v>
      </c>
      <c r="M27" s="311" t="s"/>
    </row>
    <row r="28" spans="1:13">
      <c r="A28" s="14" t="s"/>
      <c r="B28" s="308" t="s"/>
      <c r="C28" s="300" t="s">
        <v>47</v>
      </c>
      <c r="D28" s="300" t="s">
        <v>4052</v>
      </c>
      <c r="E28" s="300" t="s">
        <v>49</v>
      </c>
      <c r="F28" s="331" t="s">
        <v>176</v>
      </c>
      <c r="G28" s="328" t="s">
        <v>18</v>
      </c>
      <c r="H28" s="303" t="s">
        <v>20</v>
      </c>
      <c r="I28" s="328" t="s">
        <v>18</v>
      </c>
      <c r="J28" s="304" t="s">
        <v>49</v>
      </c>
      <c r="K28" s="305" t="s">
        <f>=J28&amp;F28&amp;"消耗量"</f>
        <v>314</v>
      </c>
      <c r="L28" s="306" t="s">
        <v>314</v>
      </c>
      <c r="M28" s="332" t="s">
        <v>2121</v>
      </c>
    </row>
    <row r="29" spans="1:13">
      <c r="A29" s="14" t="s"/>
      <c r="B29" s="308" t="s"/>
      <c r="C29" s="309" t="s"/>
      <c r="D29" s="309" t="s"/>
      <c r="E29" s="309" t="s"/>
      <c r="F29" s="325" t="s">
        <v>196</v>
      </c>
      <c r="G29" s="328" t="s">
        <v>18</v>
      </c>
      <c r="H29" s="303" t="s">
        <v>20</v>
      </c>
      <c r="I29" s="328" t="s">
        <v>18</v>
      </c>
      <c r="J29" s="304" t="s">
        <v>49</v>
      </c>
      <c r="K29" s="305" t="s">
        <f>=J29&amp;F29&amp;"消耗量"</f>
        <v>318</v>
      </c>
      <c r="L29" s="306" t="s">
        <v>318</v>
      </c>
      <c r="M29" s="311" t="s"/>
    </row>
    <row r="30" spans="1:13">
      <c r="A30" s="14" t="s"/>
      <c r="B30" s="308" t="s"/>
      <c r="C30" s="309" t="s"/>
      <c r="D30" s="309" t="s"/>
      <c r="E30" s="313" t="s"/>
      <c r="F30" s="325" t="s">
        <v>322</v>
      </c>
      <c r="G30" s="328" t="s">
        <v>18</v>
      </c>
      <c r="H30" s="303" t="s">
        <v>20</v>
      </c>
      <c r="I30" s="328" t="s">
        <v>18</v>
      </c>
      <c r="J30" s="304" t="s">
        <v>49</v>
      </c>
      <c r="K30" s="305" t="s">
        <f>=J30&amp;F30&amp;"消耗量"</f>
        <v>320</v>
      </c>
      <c r="L30" s="306" t="s">
        <v>320</v>
      </c>
      <c r="M30" s="311" t="s"/>
    </row>
    <row r="31" spans="1:13" ht="27.75" customHeight="true">
      <c r="A31" s="14" t="s"/>
      <c r="B31" s="308" t="s"/>
      <c r="C31" s="309" t="s"/>
      <c r="D31" s="309" t="s"/>
      <c r="E31" s="300" t="s">
        <v>54</v>
      </c>
      <c r="F31" s="331" t="s">
        <v>176</v>
      </c>
      <c r="G31" s="328" t="s">
        <v>18</v>
      </c>
      <c r="H31" s="303" t="s">
        <v>20</v>
      </c>
      <c r="I31" s="328" t="s">
        <v>18</v>
      </c>
      <c r="J31" s="304" t="s">
        <v>54</v>
      </c>
      <c r="K31" s="305" t="s">
        <f>=J31&amp;F31&amp;"消耗量"</f>
        <v>323</v>
      </c>
      <c r="L31" s="306" t="s">
        <v>323</v>
      </c>
      <c r="M31" s="205" t="s">
        <v>2058</v>
      </c>
    </row>
    <row r="32" spans="1:13" ht="27.75" customHeight="true">
      <c r="A32" s="14" t="s"/>
      <c r="B32" s="308" t="s"/>
      <c r="C32" s="309" t="s"/>
      <c r="D32" s="309" t="s"/>
      <c r="E32" s="309" t="s"/>
      <c r="F32" s="325" t="s">
        <v>196</v>
      </c>
      <c r="G32" s="328" t="s">
        <v>18</v>
      </c>
      <c r="H32" s="303" t="s">
        <v>20</v>
      </c>
      <c r="I32" s="328" t="s">
        <v>18</v>
      </c>
      <c r="J32" s="304" t="s">
        <v>54</v>
      </c>
      <c r="K32" s="305" t="s">
        <f>=J32&amp;F32&amp;"消耗量"</f>
        <v>328</v>
      </c>
      <c r="L32" s="306" t="s">
        <v>328</v>
      </c>
      <c r="M32" s="311" t="s"/>
    </row>
    <row r="33" spans="1:13" ht="27.75" customHeight="true">
      <c r="A33" s="14" t="s"/>
      <c r="B33" s="308" t="s"/>
      <c r="C33" s="309" t="s"/>
      <c r="D33" s="309" t="s"/>
      <c r="E33" s="313" t="s"/>
      <c r="F33" s="325" t="s">
        <v>322</v>
      </c>
      <c r="G33" s="328" t="s">
        <v>18</v>
      </c>
      <c r="H33" s="303" t="s">
        <v>20</v>
      </c>
      <c r="I33" s="328" t="s">
        <v>18</v>
      </c>
      <c r="J33" s="304" t="s">
        <v>54</v>
      </c>
      <c r="K33" s="305" t="s">
        <f>=J33&amp;F33&amp;"消耗量"</f>
        <v>330</v>
      </c>
      <c r="L33" s="306" t="s">
        <v>330</v>
      </c>
      <c r="M33" s="311" t="s"/>
    </row>
    <row r="34" spans="1:13">
      <c r="A34" s="14" t="s"/>
      <c r="B34" s="308" t="s"/>
      <c r="C34" s="309" t="s"/>
      <c r="D34" s="309" t="s"/>
      <c r="E34" s="330" t="s">
        <v>59</v>
      </c>
      <c r="F34" s="325" t="s">
        <v>203</v>
      </c>
      <c r="G34" s="328" t="s">
        <v>42</v>
      </c>
      <c r="H34" s="303" t="s">
        <v>44</v>
      </c>
      <c r="I34" s="328" t="s">
        <v>42</v>
      </c>
      <c r="J34" s="304" t="s">
        <v>2037</v>
      </c>
      <c r="K34" s="305" t="s">
        <f>=J34&amp;F34&amp;"消耗量"</f>
        <v>4053</v>
      </c>
      <c r="L34" s="306" t="s">
        <v>4053</v>
      </c>
      <c r="M34" s="311" t="s"/>
    </row>
    <row r="35" spans="1:13">
      <c r="A35" s="14" t="s"/>
      <c r="B35" s="308" t="s"/>
      <c r="C35" s="309" t="s"/>
      <c r="D35" s="309" t="s"/>
      <c r="E35" s="330" t="s">
        <v>63</v>
      </c>
      <c r="F35" s="325" t="s">
        <v>335</v>
      </c>
      <c r="G35" s="328" t="s">
        <v>42</v>
      </c>
      <c r="H35" s="303" t="s">
        <v>44</v>
      </c>
      <c r="I35" s="328" t="s">
        <v>42</v>
      </c>
      <c r="J35" s="304" t="s">
        <v>63</v>
      </c>
      <c r="K35" s="305" t="s">
        <f>=J35&amp;F35&amp;"消耗量"</f>
        <v>4054</v>
      </c>
      <c r="L35" s="306" t="s">
        <v>4054</v>
      </c>
      <c r="M35" s="311" t="s"/>
    </row>
    <row r="36" spans="1:13" ht="27.75" customHeight="true">
      <c r="A36" s="14" t="s"/>
      <c r="B36" s="308" t="s"/>
      <c r="C36" s="309" t="s"/>
      <c r="D36" s="309" t="s"/>
      <c r="E36" s="300" t="s">
        <v>65</v>
      </c>
      <c r="F36" s="325" t="s">
        <v>176</v>
      </c>
      <c r="G36" s="328" t="s">
        <v>18</v>
      </c>
      <c r="H36" s="303" t="s">
        <v>20</v>
      </c>
      <c r="I36" s="328" t="s">
        <v>42</v>
      </c>
      <c r="J36" s="304" t="s">
        <v>65</v>
      </c>
      <c r="K36" s="305" t="s">
        <f>=J36&amp;F36&amp;"消耗量"</f>
        <v>336</v>
      </c>
      <c r="L36" s="306" t="s">
        <v>336</v>
      </c>
      <c r="M36" s="205" t="s">
        <v>2058</v>
      </c>
    </row>
    <row r="37" spans="1:13" ht="27.75" customHeight="true">
      <c r="A37" s="330" t="s"/>
      <c r="B37" s="333" t="s"/>
      <c r="C37" s="334" t="s"/>
      <c r="D37" s="334" t="s"/>
      <c r="E37" s="334" t="s"/>
      <c r="F37" s="335" t="s">
        <v>4055</v>
      </c>
      <c r="G37" s="328" t="s">
        <v>18</v>
      </c>
      <c r="H37" s="318" t="s"/>
      <c r="I37" s="328" t="s"/>
      <c r="J37" s="306" t="s"/>
      <c r="K37" s="306" t="s"/>
      <c r="L37" s="306" t="s"/>
      <c r="M37" s="311" t="s"/>
    </row>
    <row r="38" spans="1:13" ht="27.75" customHeight="true">
      <c r="A38" s="14" t="s"/>
      <c r="B38" s="308" t="s"/>
      <c r="C38" s="309" t="s"/>
      <c r="D38" s="309" t="s"/>
      <c r="E38" s="313" t="s"/>
      <c r="F38" s="325" t="s">
        <v>196</v>
      </c>
      <c r="G38" s="328" t="s">
        <v>42</v>
      </c>
      <c r="H38" s="303" t="s">
        <v>60</v>
      </c>
      <c r="I38" s="328" t="s">
        <v>42</v>
      </c>
      <c r="J38" s="304" t="s">
        <v>65</v>
      </c>
      <c r="K38" s="305" t="s">
        <f>=J38&amp;F38&amp;"消耗量"</f>
        <v>4056</v>
      </c>
      <c r="L38" s="306" t="s">
        <v>4056</v>
      </c>
      <c r="M38" s="311" t="s"/>
    </row>
    <row r="39" spans="1:13" ht="27.75" customHeight="true">
      <c r="A39" s="14" t="s"/>
      <c r="B39" s="308" t="s"/>
      <c r="C39" s="309" t="s"/>
      <c r="D39" s="309" t="s"/>
      <c r="E39" s="300" t="s">
        <v>4057</v>
      </c>
      <c r="F39" s="325" t="s">
        <v>176</v>
      </c>
      <c r="G39" s="328" t="s">
        <v>18</v>
      </c>
      <c r="H39" s="303" t="s">
        <v>20</v>
      </c>
      <c r="I39" s="328" t="s">
        <v>18</v>
      </c>
      <c r="J39" s="304" t="s">
        <f>=E39</f>
        <v>4057</v>
      </c>
      <c r="K39" s="305" t="s">
        <f>=J39&amp;F39&amp;"消耗量"</f>
        <v>4058</v>
      </c>
      <c r="L39" s="306" t="s">
        <v>4058</v>
      </c>
      <c r="M39" s="205" t="s">
        <v>2214</v>
      </c>
    </row>
    <row r="40" spans="1:13" ht="24.75" customHeight="true">
      <c r="A40" s="14" t="s"/>
      <c r="B40" s="308" t="s"/>
      <c r="C40" s="309" t="s"/>
      <c r="D40" s="309" t="s"/>
      <c r="E40" s="309" t="s"/>
      <c r="F40" s="325" t="s">
        <v>196</v>
      </c>
      <c r="G40" s="328" t="s">
        <v>18</v>
      </c>
      <c r="H40" s="303" t="s">
        <v>20</v>
      </c>
      <c r="I40" s="328" t="s">
        <v>18</v>
      </c>
      <c r="J40" s="304" t="s">
        <f>=J39</f>
        <v>4057</v>
      </c>
      <c r="K40" s="305" t="s">
        <f>=J40&amp;F40&amp;"消耗量"</f>
        <v>4059</v>
      </c>
      <c r="L40" s="306" t="s">
        <v>4059</v>
      </c>
      <c r="M40" s="311" t="s"/>
    </row>
    <row r="41" spans="1:13" ht="27.75" customHeight="true">
      <c r="A41" s="14" t="s"/>
      <c r="B41" s="308" t="s"/>
      <c r="C41" s="309" t="s"/>
      <c r="D41" s="309" t="s"/>
      <c r="E41" s="309" t="s"/>
      <c r="F41" s="325" t="s">
        <v>322</v>
      </c>
      <c r="G41" s="328" t="s">
        <v>18</v>
      </c>
      <c r="H41" s="303" t="s">
        <v>20</v>
      </c>
      <c r="I41" s="328" t="s">
        <v>18</v>
      </c>
      <c r="J41" s="304" t="s">
        <f>=J40</f>
        <v>4057</v>
      </c>
      <c r="K41" s="305" t="s">
        <f>=J41&amp;F41&amp;"消耗量"</f>
        <v>4060</v>
      </c>
      <c r="L41" s="306" t="s">
        <v>4060</v>
      </c>
      <c r="M41" s="311" t="s"/>
    </row>
    <row r="42" spans="1:13" ht="27.75" customHeight="true">
      <c r="A42" s="14" t="s"/>
      <c r="B42" s="308" t="s"/>
      <c r="C42" s="309" t="s"/>
      <c r="D42" s="309" t="s"/>
      <c r="E42" s="309" t="s"/>
      <c r="F42" s="331" t="s">
        <v>354</v>
      </c>
      <c r="G42" s="328" t="s">
        <v>18</v>
      </c>
      <c r="H42" s="318" t="s">
        <v>44</v>
      </c>
      <c r="I42" s="328" t="s">
        <v>42</v>
      </c>
      <c r="J42" s="304" t="s">
        <f>=J41</f>
        <v>4057</v>
      </c>
      <c r="K42" s="305" t="s">
        <f>=J42&amp;F42&amp;"消耗量"</f>
        <v>2187</v>
      </c>
      <c r="L42" s="306" t="s">
        <v>2187</v>
      </c>
      <c r="M42" s="311" t="s"/>
    </row>
    <row r="43" spans="1:13" ht="27.75" customHeight="true">
      <c r="A43" s="14" t="s"/>
      <c r="B43" s="308" t="s"/>
      <c r="C43" s="309" t="s"/>
      <c r="D43" s="309" t="s"/>
      <c r="E43" s="313" t="s"/>
      <c r="F43" s="331" t="s">
        <v>356</v>
      </c>
      <c r="G43" s="328" t="s">
        <v>18</v>
      </c>
      <c r="H43" s="318" t="s">
        <v>44</v>
      </c>
      <c r="I43" s="328" t="s">
        <v>42</v>
      </c>
      <c r="J43" s="304" t="s">
        <f>=J42</f>
        <v>4057</v>
      </c>
      <c r="K43" s="305" t="s">
        <f>=J43&amp;F43&amp;"消耗量"</f>
        <v>2188</v>
      </c>
      <c r="L43" s="306" t="s">
        <v>2188</v>
      </c>
      <c r="M43" s="311" t="s"/>
    </row>
    <row r="44" spans="1:13" ht="27.75" customHeight="true">
      <c r="A44" s="14" t="s"/>
      <c r="B44" s="308" t="s"/>
      <c r="C44" s="309" t="s"/>
      <c r="D44" s="309" t="s"/>
      <c r="E44" s="300" t="s">
        <v>74</v>
      </c>
      <c r="F44" s="331" t="s">
        <v>176</v>
      </c>
      <c r="G44" s="328" t="s">
        <v>42</v>
      </c>
      <c r="H44" s="303" t="s">
        <v>60</v>
      </c>
      <c r="I44" s="328" t="s">
        <v>18</v>
      </c>
      <c r="J44" s="304" t="s">
        <f>=E44</f>
        <v>74</v>
      </c>
      <c r="K44" s="305" t="s">
        <f>=J44&amp;F44&amp;"消耗量"</f>
        <v>4061</v>
      </c>
      <c r="L44" s="306" t="s">
        <v>4061</v>
      </c>
      <c r="M44" s="311" t="s"/>
    </row>
    <row r="45" spans="1:13" ht="27.75" customHeight="true">
      <c r="A45" s="14" t="s"/>
      <c r="B45" s="308" t="s"/>
      <c r="C45" s="309" t="s"/>
      <c r="D45" s="309" t="s"/>
      <c r="E45" s="309" t="s"/>
      <c r="F45" s="325" t="s">
        <v>196</v>
      </c>
      <c r="G45" s="328" t="s">
        <v>18</v>
      </c>
      <c r="H45" s="303" t="s">
        <v>20</v>
      </c>
      <c r="I45" s="328" t="s">
        <v>18</v>
      </c>
      <c r="J45" s="304" t="s">
        <f>=J44</f>
        <v>74</v>
      </c>
      <c r="K45" s="305" t="s">
        <f>=J45&amp;F45&amp;"消耗量"</f>
        <v>4062</v>
      </c>
      <c r="L45" s="306" t="s">
        <v>4062</v>
      </c>
      <c r="M45" s="311" t="s"/>
    </row>
    <row r="46" spans="1:13" ht="24.75" customHeight="true">
      <c r="A46" s="14" t="s"/>
      <c r="B46" s="308" t="s"/>
      <c r="C46" s="309" t="s"/>
      <c r="D46" s="309" t="s"/>
      <c r="E46" s="309" t="s"/>
      <c r="F46" s="325" t="s">
        <v>322</v>
      </c>
      <c r="G46" s="328" t="s">
        <v>18</v>
      </c>
      <c r="H46" s="303" t="s">
        <v>20</v>
      </c>
      <c r="I46" s="328" t="s">
        <v>18</v>
      </c>
      <c r="J46" s="304" t="s">
        <f>=J45</f>
        <v>74</v>
      </c>
      <c r="K46" s="305" t="s">
        <f>=J46&amp;F46&amp;"消耗量"</f>
        <v>4063</v>
      </c>
      <c r="L46" s="306" t="s">
        <v>4063</v>
      </c>
      <c r="M46" s="311" t="s"/>
    </row>
    <row r="47" spans="1:13" ht="27.75" customHeight="true">
      <c r="A47" s="14" t="s"/>
      <c r="B47" s="308" t="s"/>
      <c r="C47" s="309" t="s"/>
      <c r="D47" s="309" t="s"/>
      <c r="E47" s="309" t="s"/>
      <c r="F47" s="325" t="s">
        <v>4064</v>
      </c>
      <c r="G47" s="328" t="s">
        <v>18</v>
      </c>
      <c r="H47" s="303" t="s">
        <v>20</v>
      </c>
      <c r="I47" s="328" t="s">
        <v>42</v>
      </c>
      <c r="J47" s="304" t="s">
        <f>=J46</f>
        <v>74</v>
      </c>
      <c r="K47" s="305" t="s">
        <f>=J47&amp;F47&amp;"消耗量"</f>
        <v>4065</v>
      </c>
      <c r="L47" s="306" t="s">
        <v>4066</v>
      </c>
      <c r="M47" s="311" t="s"/>
    </row>
    <row r="48" spans="1:13" ht="27.75" customHeight="true">
      <c r="A48" s="14" t="s"/>
      <c r="B48" s="308" t="s"/>
      <c r="C48" s="309" t="s"/>
      <c r="D48" s="300" t="s">
        <v>79</v>
      </c>
      <c r="E48" s="300" t="s">
        <v>80</v>
      </c>
      <c r="F48" s="331" t="s">
        <v>176</v>
      </c>
      <c r="G48" s="328" t="s">
        <v>18</v>
      </c>
      <c r="H48" s="303" t="s">
        <v>60</v>
      </c>
      <c r="I48" s="328" t="s">
        <v>18</v>
      </c>
      <c r="J48" s="304" t="s">
        <v>80</v>
      </c>
      <c r="K48" s="305" t="s">
        <f>=J48&amp;F48&amp;"消耗量"</f>
        <v>369</v>
      </c>
      <c r="L48" s="306" t="s">
        <v>369</v>
      </c>
      <c r="M48" s="311" t="s"/>
    </row>
    <row r="49" spans="1:13" ht="27.75" customHeight="true">
      <c r="A49" s="14" t="s"/>
      <c r="B49" s="308" t="s"/>
      <c r="C49" s="309" t="s"/>
      <c r="D49" s="309" t="s"/>
      <c r="E49" s="309" t="s"/>
      <c r="F49" s="336" t="s">
        <v>196</v>
      </c>
      <c r="G49" s="328" t="s">
        <v>42</v>
      </c>
      <c r="H49" s="303" t="s">
        <v>60</v>
      </c>
      <c r="I49" s="328" t="s">
        <v>42</v>
      </c>
      <c r="J49" s="304" t="s">
        <v>80</v>
      </c>
      <c r="K49" s="305" t="s">
        <f>=J49&amp;F49&amp;"消耗量"</f>
        <v>4067</v>
      </c>
      <c r="L49" s="306" t="s">
        <v>4067</v>
      </c>
      <c r="M49" s="311" t="s"/>
    </row>
    <row r="50" spans="1:13" ht="27.75" customHeight="true">
      <c r="A50" s="14" t="s"/>
      <c r="B50" s="308" t="s"/>
      <c r="C50" s="309" t="s"/>
      <c r="D50" s="309" t="s"/>
      <c r="E50" s="309" t="s"/>
      <c r="F50" s="331" t="s">
        <v>70</v>
      </c>
      <c r="G50" s="337" t="s">
        <v>18</v>
      </c>
      <c r="H50" s="303" t="s">
        <v>60</v>
      </c>
      <c r="I50" s="328" t="s">
        <v>42</v>
      </c>
      <c r="J50" s="304" t="s">
        <v>80</v>
      </c>
      <c r="K50" s="305" t="s">
        <f>=J50&amp;F50&amp;"消耗量"</f>
        <v>4068</v>
      </c>
      <c r="L50" s="306" t="s">
        <v>4068</v>
      </c>
      <c r="M50" s="311" t="s"/>
    </row>
    <row r="51" spans="1:13" ht="27.75" customHeight="true">
      <c r="A51" s="14" t="s"/>
      <c r="B51" s="308" t="s"/>
      <c r="C51" s="309" t="s"/>
      <c r="D51" s="309" t="s"/>
      <c r="E51" s="309" t="s"/>
      <c r="F51" s="331" t="s">
        <v>50</v>
      </c>
      <c r="G51" s="328" t="s">
        <v>42</v>
      </c>
      <c r="H51" s="303" t="s">
        <v>60</v>
      </c>
      <c r="I51" s="328" t="s">
        <v>42</v>
      </c>
      <c r="J51" s="304" t="s">
        <v>80</v>
      </c>
      <c r="K51" s="305" t="s">
        <f>=J51&amp;F51&amp;"消耗量"</f>
        <v>2258</v>
      </c>
      <c r="L51" s="306" t="s">
        <v>2258</v>
      </c>
      <c r="M51" s="311" t="s"/>
    </row>
    <row r="52" spans="1:13">
      <c r="A52" s="14" t="s"/>
      <c r="B52" s="308" t="s"/>
      <c r="C52" s="309" t="s"/>
      <c r="D52" s="309" t="s"/>
      <c r="E52" s="309" t="s"/>
      <c r="F52" s="331" t="s">
        <v>55</v>
      </c>
      <c r="G52" s="328" t="s">
        <v>42</v>
      </c>
      <c r="H52" s="303" t="s">
        <v>60</v>
      </c>
      <c r="I52" s="328" t="s">
        <v>42</v>
      </c>
      <c r="J52" s="304" t="s">
        <v>80</v>
      </c>
      <c r="K52" s="305" t="s">
        <f>=J52&amp;F52&amp;"消耗量"</f>
        <v>2262</v>
      </c>
      <c r="L52" s="306" t="s">
        <v>2262</v>
      </c>
      <c r="M52" s="311" t="s"/>
    </row>
    <row r="53" spans="1:13" ht="27.75" customHeight="true">
      <c r="A53" s="14" t="s"/>
      <c r="B53" s="338" t="s"/>
      <c r="C53" s="315" t="s"/>
      <c r="D53" s="315" t="s"/>
      <c r="E53" s="313" t="s"/>
      <c r="F53" s="339" t="s">
        <v>322</v>
      </c>
      <c r="G53" s="328" t="s">
        <v>42</v>
      </c>
      <c r="H53" s="318" t="s">
        <v>60</v>
      </c>
      <c r="I53" s="328" t="s">
        <v>42</v>
      </c>
      <c r="J53" s="304" t="s">
        <v>80</v>
      </c>
      <c r="K53" s="305" t="s">
        <f>=J53&amp;F53&amp;"消耗量"</f>
        <v>4069</v>
      </c>
      <c r="L53" s="306" t="s">
        <v>4069</v>
      </c>
      <c r="M53" s="311" t="s"/>
    </row>
    <row r="54" spans="1:13" ht="27.75" customHeight="true">
      <c r="A54" s="14" t="s"/>
      <c r="B54" s="308" t="s"/>
      <c r="C54" s="309" t="s"/>
      <c r="D54" s="309" t="s"/>
      <c r="E54" s="330" t="s">
        <v>84</v>
      </c>
      <c r="F54" s="325" t="s">
        <v>176</v>
      </c>
      <c r="G54" s="328" t="s">
        <v>18</v>
      </c>
      <c r="H54" s="303" t="s">
        <v>60</v>
      </c>
      <c r="I54" s="328" t="s">
        <v>18</v>
      </c>
      <c r="J54" s="304" t="s">
        <v>84</v>
      </c>
      <c r="K54" s="305" t="s">
        <f>=J54&amp;F54&amp;"消耗量"</f>
        <v>2268</v>
      </c>
      <c r="L54" s="306" t="s">
        <v>2268</v>
      </c>
      <c r="M54" s="311" t="s"/>
    </row>
    <row r="55" spans="1:13" ht="27.75" customHeight="true">
      <c r="A55" s="14" t="s"/>
      <c r="B55" s="308" t="s"/>
      <c r="C55" s="309" t="s"/>
      <c r="D55" s="309" t="s"/>
      <c r="E55" s="300" t="s">
        <v>85</v>
      </c>
      <c r="F55" s="331" t="s">
        <v>176</v>
      </c>
      <c r="G55" s="328" t="s">
        <v>18</v>
      </c>
      <c r="H55" s="303" t="s">
        <v>60</v>
      </c>
      <c r="I55" s="328" t="s">
        <v>18</v>
      </c>
      <c r="J55" s="304" t="s">
        <v>85</v>
      </c>
      <c r="K55" s="305" t="s">
        <f>=J55&amp;F55&amp;"消耗量"</f>
        <v>4070</v>
      </c>
      <c r="L55" s="306" t="s">
        <v>4070</v>
      </c>
      <c r="M55" s="311" t="s"/>
    </row>
    <row r="56" spans="1:13" ht="27.75" customHeight="true">
      <c r="A56" s="14" t="s"/>
      <c r="B56" s="308" t="s"/>
      <c r="C56" s="309" t="s"/>
      <c r="D56" s="309" t="s"/>
      <c r="E56" s="309" t="s"/>
      <c r="F56" s="336" t="s">
        <v>196</v>
      </c>
      <c r="G56" s="328" t="s">
        <v>42</v>
      </c>
      <c r="H56" s="303" t="s">
        <v>60</v>
      </c>
      <c r="I56" s="328" t="s">
        <v>42</v>
      </c>
      <c r="J56" s="304" t="s">
        <v>85</v>
      </c>
      <c r="K56" s="305" t="s">
        <f>=J56&amp;F56&amp;"消耗量"</f>
        <v>387</v>
      </c>
      <c r="L56" s="306" t="s">
        <v>387</v>
      </c>
      <c r="M56" s="311" t="s"/>
    </row>
    <row r="57" spans="1:13" ht="27.75" customHeight="true">
      <c r="A57" s="14" t="s"/>
      <c r="B57" s="308" t="s"/>
      <c r="C57" s="309" t="s"/>
      <c r="D57" s="309" t="s"/>
      <c r="E57" s="309" t="s"/>
      <c r="F57" s="331" t="s">
        <v>70</v>
      </c>
      <c r="G57" s="337" t="s">
        <v>18</v>
      </c>
      <c r="H57" s="303" t="s">
        <v>60</v>
      </c>
      <c r="I57" s="328" t="s">
        <v>42</v>
      </c>
      <c r="J57" s="304" t="s">
        <v>85</v>
      </c>
      <c r="K57" s="305" t="s">
        <f>=J57&amp;F57&amp;"消耗量"</f>
        <v>4071</v>
      </c>
      <c r="L57" s="306" t="s">
        <v>4071</v>
      </c>
      <c r="M57" s="311" t="s"/>
    </row>
    <row r="58" spans="1:13" ht="27.75" customHeight="true">
      <c r="A58" s="14" t="s"/>
      <c r="B58" s="308" t="s"/>
      <c r="C58" s="309" t="s"/>
      <c r="D58" s="309" t="s"/>
      <c r="E58" s="309" t="s"/>
      <c r="F58" s="331" t="s">
        <v>50</v>
      </c>
      <c r="G58" s="328" t="s">
        <v>42</v>
      </c>
      <c r="H58" s="303" t="s">
        <v>60</v>
      </c>
      <c r="I58" s="328" t="s">
        <v>42</v>
      </c>
      <c r="J58" s="304" t="s">
        <v>85</v>
      </c>
      <c r="K58" s="305" t="s">
        <f>=J58&amp;F58&amp;"消耗量"</f>
        <v>2278</v>
      </c>
      <c r="L58" s="306" t="s">
        <v>2278</v>
      </c>
      <c r="M58" s="311" t="s"/>
    </row>
    <row r="59" spans="1:13">
      <c r="A59" s="14" t="s"/>
      <c r="B59" s="308" t="s"/>
      <c r="C59" s="309" t="s"/>
      <c r="D59" s="309" t="s"/>
      <c r="E59" s="309" t="s"/>
      <c r="F59" s="340" t="s">
        <v>55</v>
      </c>
      <c r="G59" s="328" t="s">
        <v>42</v>
      </c>
      <c r="H59" s="303" t="s">
        <v>60</v>
      </c>
      <c r="I59" s="328" t="s">
        <v>42</v>
      </c>
      <c r="J59" s="304" t="s">
        <v>85</v>
      </c>
      <c r="K59" s="305" t="s">
        <f>=J59&amp;F59&amp;"消耗量"</f>
        <v>4072</v>
      </c>
      <c r="L59" s="306" t="s">
        <v>4072</v>
      </c>
      <c r="M59" s="311" t="s"/>
    </row>
    <row r="60" spans="1:13" ht="27.75" customHeight="true">
      <c r="A60" s="14" t="s"/>
      <c r="B60" s="338" t="s"/>
      <c r="C60" s="315" t="s"/>
      <c r="D60" s="315" t="s"/>
      <c r="E60" s="313" t="s"/>
      <c r="F60" s="341" t="s">
        <v>322</v>
      </c>
      <c r="G60" s="328" t="s">
        <v>42</v>
      </c>
      <c r="H60" s="318" t="s">
        <v>60</v>
      </c>
      <c r="I60" s="328" t="s">
        <v>42</v>
      </c>
      <c r="J60" s="304" t="s">
        <v>85</v>
      </c>
      <c r="K60" s="305" t="s">
        <f>=J60&amp;F60&amp;"消耗量"</f>
        <v>4073</v>
      </c>
      <c r="L60" s="306" t="s">
        <v>4073</v>
      </c>
      <c r="M60" s="311" t="s"/>
    </row>
    <row r="61" spans="1:13" ht="27.75" customHeight="true">
      <c r="A61" s="14" t="s"/>
      <c r="B61" s="308" t="s"/>
      <c r="C61" s="309" t="s"/>
      <c r="D61" s="309" t="s"/>
      <c r="E61" s="330" t="s">
        <v>87</v>
      </c>
      <c r="F61" s="331" t="s">
        <v>176</v>
      </c>
      <c r="G61" s="328" t="s">
        <v>18</v>
      </c>
      <c r="H61" s="303" t="s">
        <v>60</v>
      </c>
      <c r="I61" s="328" t="s">
        <v>18</v>
      </c>
      <c r="J61" s="304" t="s">
        <v>87</v>
      </c>
      <c r="K61" s="305" t="s">
        <f>=J61&amp;F61&amp;"消耗量"</f>
        <v>4074</v>
      </c>
      <c r="L61" s="306" t="s">
        <v>4074</v>
      </c>
      <c r="M61" s="311" t="s"/>
    </row>
    <row r="62" spans="1:13" ht="27.75" customHeight="true">
      <c r="A62" s="14" t="s"/>
      <c r="B62" s="308" t="s"/>
      <c r="C62" s="309" t="s"/>
      <c r="D62" s="309" t="s"/>
      <c r="E62" s="342" t="s">
        <v>6089</v>
      </c>
      <c r="F62" s="331" t="s">
        <v>176</v>
      </c>
      <c r="G62" s="328" t="s">
        <v>18</v>
      </c>
      <c r="H62" s="303" t="s">
        <v>60</v>
      </c>
      <c r="I62" s="328" t="s">
        <v>18</v>
      </c>
      <c r="J62" s="304" t="s">
        <v>6090</v>
      </c>
      <c r="K62" s="305" t="s">
        <f>=J62&amp;F62&amp;"消耗量"</f>
        <v>2286</v>
      </c>
      <c r="L62" s="306" t="s">
        <v>2286</v>
      </c>
      <c r="M62" s="311" t="s"/>
    </row>
    <row r="63" spans="1:13" ht="27.75" customHeight="true">
      <c r="A63" s="14" t="s"/>
      <c r="B63" s="308" t="s"/>
      <c r="C63" s="309" t="s"/>
      <c r="D63" s="309" t="s"/>
      <c r="E63" s="309" t="s"/>
      <c r="F63" s="336" t="s">
        <v>196</v>
      </c>
      <c r="G63" s="328" t="s">
        <v>42</v>
      </c>
      <c r="H63" s="303" t="s">
        <v>60</v>
      </c>
      <c r="I63" s="328" t="s">
        <v>42</v>
      </c>
      <c r="J63" s="304" t="s">
        <v>6090</v>
      </c>
      <c r="K63" s="305" t="s">
        <f>=J63&amp;F63&amp;"消耗量"</f>
        <v>4075</v>
      </c>
      <c r="L63" s="306" t="s">
        <v>4075</v>
      </c>
      <c r="M63" s="311" t="s"/>
    </row>
    <row r="64" spans="1:13">
      <c r="A64" s="14" t="s"/>
      <c r="B64" s="308" t="s"/>
      <c r="C64" s="309" t="s"/>
      <c r="D64" s="309" t="s"/>
      <c r="E64" s="309" t="s"/>
      <c r="F64" s="331" t="s">
        <v>70</v>
      </c>
      <c r="G64" s="337" t="s">
        <v>18</v>
      </c>
      <c r="H64" s="303" t="s">
        <v>60</v>
      </c>
      <c r="I64" s="328" t="s">
        <v>42</v>
      </c>
      <c r="J64" s="304" t="s">
        <v>6090</v>
      </c>
      <c r="K64" s="305" t="s">
        <f>=J64&amp;F64&amp;"消耗量"</f>
        <v>4076</v>
      </c>
      <c r="L64" s="306" t="s">
        <v>4076</v>
      </c>
      <c r="M64" s="311" t="s"/>
    </row>
    <row r="65" spans="1:13" ht="27.75" customHeight="true">
      <c r="A65" s="14" t="s"/>
      <c r="B65" s="308" t="s"/>
      <c r="C65" s="309" t="s"/>
      <c r="D65" s="309" t="s"/>
      <c r="E65" s="309" t="s"/>
      <c r="F65" s="331" t="s">
        <v>50</v>
      </c>
      <c r="G65" s="328" t="s">
        <v>42</v>
      </c>
      <c r="H65" s="303" t="s">
        <v>60</v>
      </c>
      <c r="I65" s="328" t="s">
        <v>42</v>
      </c>
      <c r="J65" s="304" t="s">
        <v>6090</v>
      </c>
      <c r="K65" s="305" t="s">
        <f>=J65&amp;F65&amp;"消耗量"</f>
        <v>4077</v>
      </c>
      <c r="L65" s="306" t="s">
        <v>4077</v>
      </c>
      <c r="M65" s="311" t="s"/>
    </row>
    <row r="66" spans="1:13">
      <c r="A66" s="14" t="s"/>
      <c r="B66" s="308" t="s"/>
      <c r="C66" s="309" t="s"/>
      <c r="D66" s="309" t="s"/>
      <c r="E66" s="313" t="s"/>
      <c r="F66" s="331" t="s">
        <v>55</v>
      </c>
      <c r="G66" s="328" t="s">
        <v>42</v>
      </c>
      <c r="H66" s="303" t="s">
        <v>60</v>
      </c>
      <c r="I66" s="328" t="s">
        <v>42</v>
      </c>
      <c r="J66" s="304" t="s">
        <v>6090</v>
      </c>
      <c r="K66" s="305" t="s">
        <f>=J66&amp;F66&amp;"消耗量"</f>
        <v>2289</v>
      </c>
      <c r="L66" s="306" t="s">
        <v>2289</v>
      </c>
      <c r="M66" s="311" t="s"/>
    </row>
    <row r="67" spans="1:13" ht="27.75" customHeight="true">
      <c r="A67" s="14" t="s"/>
      <c r="B67" s="308" t="s"/>
      <c r="C67" s="309" t="s"/>
      <c r="D67" s="309" t="s"/>
      <c r="E67" s="343" t="s">
        <v>89</v>
      </c>
      <c r="F67" s="331" t="s">
        <v>176</v>
      </c>
      <c r="G67" s="328" t="s">
        <v>18</v>
      </c>
      <c r="H67" s="303" t="s">
        <v>60</v>
      </c>
      <c r="I67" s="328" t="s">
        <v>18</v>
      </c>
      <c r="J67" s="304" t="s">
        <v>89</v>
      </c>
      <c r="K67" s="305" t="s">
        <f>=J67&amp;F67&amp;"消耗量"</f>
        <v>2291</v>
      </c>
      <c r="L67" s="306" t="s">
        <v>2291</v>
      </c>
      <c r="M67" s="311" t="s"/>
    </row>
    <row r="68" spans="1:13" ht="27.75" customHeight="true">
      <c r="A68" s="14" t="s"/>
      <c r="B68" s="308" t="s"/>
      <c r="C68" s="309" t="s"/>
      <c r="D68" s="309" t="s"/>
      <c r="E68" s="343" t="s">
        <v>90</v>
      </c>
      <c r="F68" s="331" t="s">
        <v>176</v>
      </c>
      <c r="G68" s="328" t="s">
        <v>18</v>
      </c>
      <c r="H68" s="303" t="s">
        <v>60</v>
      </c>
      <c r="I68" s="328" t="s">
        <v>18</v>
      </c>
      <c r="J68" s="304" t="s">
        <v>90</v>
      </c>
      <c r="K68" s="305" t="s">
        <f>=J68&amp;F68&amp;"消耗量"</f>
        <v>2292</v>
      </c>
      <c r="L68" s="306" t="s">
        <v>2292</v>
      </c>
      <c r="M68" s="311" t="s"/>
    </row>
    <row r="69" spans="1:13" ht="27.75" customHeight="true">
      <c r="A69" s="14" t="s"/>
      <c r="B69" s="308" t="s"/>
      <c r="C69" s="309" t="s"/>
      <c r="D69" s="309" t="s"/>
      <c r="E69" s="343" t="s">
        <v>91</v>
      </c>
      <c r="F69" s="331" t="s">
        <v>176</v>
      </c>
      <c r="G69" s="328" t="s">
        <v>42</v>
      </c>
      <c r="H69" s="303" t="s">
        <v>60</v>
      </c>
      <c r="I69" s="328" t="s">
        <v>18</v>
      </c>
      <c r="J69" s="304" t="s">
        <v>91</v>
      </c>
      <c r="K69" s="305" t="s">
        <f>=J69&amp;F69&amp;"消耗量"</f>
        <v>4078</v>
      </c>
      <c r="L69" s="306" t="s">
        <v>4078</v>
      </c>
      <c r="M69" s="311" t="s"/>
    </row>
    <row r="70" spans="1:13" ht="27.75" customHeight="true">
      <c r="A70" s="14" t="s"/>
      <c r="B70" s="308" t="s"/>
      <c r="C70" s="309" t="s"/>
      <c r="D70" s="309" t="s"/>
      <c r="E70" s="300" t="s">
        <v>92</v>
      </c>
      <c r="F70" s="331" t="s">
        <v>176</v>
      </c>
      <c r="G70" s="328" t="s">
        <v>18</v>
      </c>
      <c r="H70" s="303" t="s">
        <v>60</v>
      </c>
      <c r="I70" s="328" t="s">
        <v>18</v>
      </c>
      <c r="J70" s="304" t="s">
        <v>92</v>
      </c>
      <c r="K70" s="305" t="s">
        <f>=J70&amp;F70&amp;"消耗量"</f>
        <v>4079</v>
      </c>
      <c r="L70" s="306" t="s">
        <v>4079</v>
      </c>
      <c r="M70" s="311" t="s"/>
    </row>
    <row r="71" spans="1:13" ht="27.75" customHeight="true">
      <c r="A71" s="14" t="s"/>
      <c r="B71" s="338" t="s"/>
      <c r="C71" s="315" t="s"/>
      <c r="D71" s="315" t="s"/>
      <c r="E71" s="309" t="s"/>
      <c r="F71" s="344" t="s">
        <v>196</v>
      </c>
      <c r="G71" s="328" t="s">
        <v>42</v>
      </c>
      <c r="H71" s="318" t="s">
        <v>60</v>
      </c>
      <c r="I71" s="328" t="s">
        <v>42</v>
      </c>
      <c r="J71" s="304" t="s">
        <v>92</v>
      </c>
      <c r="K71" s="305" t="s">
        <f>=J71&amp;F71&amp;"消耗量"</f>
        <v>4080</v>
      </c>
      <c r="L71" s="306" t="s">
        <v>4080</v>
      </c>
      <c r="M71" s="311" t="s"/>
    </row>
    <row r="72" spans="1:13" ht="27.75" customHeight="true">
      <c r="A72" s="14" t="s"/>
      <c r="B72" s="338" t="s"/>
      <c r="C72" s="315" t="s"/>
      <c r="D72" s="315" t="s"/>
      <c r="E72" s="309" t="s"/>
      <c r="F72" s="344" t="s">
        <v>322</v>
      </c>
      <c r="G72" s="328" t="s">
        <v>42</v>
      </c>
      <c r="H72" s="318" t="s">
        <v>60</v>
      </c>
      <c r="I72" s="328" t="s">
        <v>42</v>
      </c>
      <c r="J72" s="304" t="s">
        <v>92</v>
      </c>
      <c r="K72" s="305" t="s">
        <f>=J72&amp;F72&amp;"消耗量"</f>
        <v>4081</v>
      </c>
      <c r="L72" s="306" t="s">
        <v>4081</v>
      </c>
      <c r="M72" s="311" t="s"/>
    </row>
    <row r="73" spans="1:13" ht="27.75" customHeight="true">
      <c r="A73" s="14" t="s"/>
      <c r="B73" s="338" t="s"/>
      <c r="C73" s="315" t="s"/>
      <c r="D73" s="315" t="s"/>
      <c r="E73" s="309" t="s"/>
      <c r="F73" s="345" t="s">
        <v>2182</v>
      </c>
      <c r="G73" s="337" t="s">
        <v>18</v>
      </c>
      <c r="H73" s="318" t="s">
        <v>60</v>
      </c>
      <c r="I73" s="328" t="s">
        <v>42</v>
      </c>
      <c r="J73" s="304" t="s">
        <v>92</v>
      </c>
      <c r="K73" s="305" t="s">
        <f>=J73&amp;F73&amp;"消耗量"</f>
        <v>4082</v>
      </c>
      <c r="L73" s="306" t="s">
        <v>4082</v>
      </c>
      <c r="M73" s="311" t="s"/>
    </row>
    <row r="74" spans="1:13" ht="27.75" customHeight="true">
      <c r="A74" s="14" t="s"/>
      <c r="B74" s="338" t="s"/>
      <c r="C74" s="315" t="s"/>
      <c r="D74" s="315" t="s"/>
      <c r="E74" s="309" t="s"/>
      <c r="F74" s="345" t="s">
        <v>55</v>
      </c>
      <c r="G74" s="328" t="s">
        <v>42</v>
      </c>
      <c r="H74" s="318" t="s">
        <v>60</v>
      </c>
      <c r="I74" s="328" t="s">
        <v>42</v>
      </c>
      <c r="J74" s="304" t="s">
        <v>92</v>
      </c>
      <c r="K74" s="305" t="s">
        <f>=J74&amp;F74&amp;"消耗量"</f>
        <v>2305</v>
      </c>
      <c r="L74" s="306" t="s">
        <v>2305</v>
      </c>
      <c r="M74" s="311" t="s"/>
    </row>
    <row r="75" spans="1:13" ht="27.75" customHeight="true">
      <c r="A75" s="330" t="s"/>
      <c r="B75" s="333" t="s"/>
      <c r="C75" s="334" t="s"/>
      <c r="D75" s="334" t="s"/>
      <c r="E75" s="313" t="s"/>
      <c r="F75" s="322" t="s">
        <v>50</v>
      </c>
      <c r="G75" s="328" t="s">
        <v>42</v>
      </c>
      <c r="H75" s="318" t="s">
        <v>60</v>
      </c>
      <c r="I75" s="328" t="s">
        <v>42</v>
      </c>
      <c r="J75" s="306" t="s"/>
      <c r="K75" s="306" t="s"/>
      <c r="L75" s="306" t="s">
        <v>2301</v>
      </c>
      <c r="M75" s="311" t="s"/>
    </row>
    <row r="76" spans="1:13" ht="27.75" customHeight="true">
      <c r="A76" s="14" t="s"/>
      <c r="B76" s="308" t="s"/>
      <c r="C76" s="309" t="s"/>
      <c r="D76" s="313" t="s"/>
      <c r="E76" s="330" t="s">
        <v>95</v>
      </c>
      <c r="F76" s="331" t="s">
        <v>176</v>
      </c>
      <c r="G76" s="328" t="s">
        <v>18</v>
      </c>
      <c r="H76" s="303" t="s">
        <v>60</v>
      </c>
      <c r="I76" s="328" t="s">
        <v>18</v>
      </c>
      <c r="J76" s="304" t="s">
        <v>95</v>
      </c>
      <c r="K76" s="305" t="s">
        <f>=J76&amp;F76&amp;"消耗量"</f>
        <v>2311</v>
      </c>
      <c r="L76" s="306" t="s">
        <v>2311</v>
      </c>
      <c r="M76" s="311" t="s"/>
    </row>
    <row r="77" spans="1:13" ht="27.75" customHeight="true">
      <c r="A77" s="14" t="s"/>
      <c r="B77" s="308" t="s"/>
      <c r="C77" s="309" t="s"/>
      <c r="D77" s="300" t="s">
        <v>96</v>
      </c>
      <c r="E77" s="330" t="s">
        <v>97</v>
      </c>
      <c r="F77" s="331" t="s">
        <v>176</v>
      </c>
      <c r="G77" s="328" t="s">
        <v>42</v>
      </c>
      <c r="H77" s="303" t="s">
        <v>60</v>
      </c>
      <c r="I77" s="328" t="s">
        <v>18</v>
      </c>
      <c r="J77" s="304" t="s">
        <f>=E77</f>
        <v>97</v>
      </c>
      <c r="K77" s="305" t="s">
        <f>=J77&amp;F77&amp;"消耗量"</f>
        <v>2314</v>
      </c>
      <c r="L77" s="306" t="s">
        <v>2314</v>
      </c>
      <c r="M77" s="311" t="s"/>
    </row>
    <row r="78" spans="1:13" ht="27.75" customHeight="true">
      <c r="A78" s="14" t="s"/>
      <c r="B78" s="308" t="s"/>
      <c r="C78" s="309" t="s"/>
      <c r="D78" s="309" t="s"/>
      <c r="E78" s="300" t="s">
        <v>98</v>
      </c>
      <c r="F78" s="331" t="s">
        <v>176</v>
      </c>
      <c r="G78" s="328" t="s">
        <v>18</v>
      </c>
      <c r="H78" s="303" t="s">
        <v>20</v>
      </c>
      <c r="I78" s="328" t="s">
        <v>18</v>
      </c>
      <c r="J78" s="304" t="s">
        <f>=E78</f>
        <v>98</v>
      </c>
      <c r="K78" s="305" t="s">
        <f>=J78&amp;F78&amp;"消耗量"</f>
        <v>408</v>
      </c>
      <c r="L78" s="306" t="s">
        <v>408</v>
      </c>
      <c r="M78" s="205" t="s">
        <v>2329</v>
      </c>
    </row>
    <row r="79" spans="1:13" ht="27.75" customHeight="true">
      <c r="A79" s="14" t="s"/>
      <c r="B79" s="308" t="s"/>
      <c r="C79" s="309" t="s"/>
      <c r="D79" s="309" t="s"/>
      <c r="E79" s="309" t="s"/>
      <c r="F79" s="325" t="s">
        <v>196</v>
      </c>
      <c r="G79" s="328" t="s">
        <v>18</v>
      </c>
      <c r="H79" s="303" t="s">
        <v>20</v>
      </c>
      <c r="I79" s="328" t="s">
        <v>18</v>
      </c>
      <c r="J79" s="304" t="s">
        <f>=J78</f>
        <v>98</v>
      </c>
      <c r="K79" s="305" t="s">
        <f>=J79&amp;F79&amp;"消耗量"</f>
        <v>413</v>
      </c>
      <c r="L79" s="306" t="s">
        <v>413</v>
      </c>
      <c r="M79" s="311" t="s"/>
    </row>
    <row r="80" spans="1:13" ht="27.75" customHeight="true">
      <c r="A80" s="330" t="s"/>
      <c r="B80" s="333" t="s"/>
      <c r="C80" s="334" t="s"/>
      <c r="D80" s="309" t="s"/>
      <c r="E80" s="334" t="s"/>
      <c r="F80" s="335" t="s">
        <v>50</v>
      </c>
      <c r="G80" s="328" t="s">
        <v>18</v>
      </c>
      <c r="H80" s="318" t="s">
        <v>20</v>
      </c>
      <c r="I80" s="328" t="s">
        <v>18</v>
      </c>
      <c r="J80" s="306" t="s"/>
      <c r="K80" s="306" t="s"/>
      <c r="L80" s="306" t="s"/>
      <c r="M80" s="311" t="s"/>
    </row>
    <row r="81" spans="1:13" ht="27.75" customHeight="true">
      <c r="A81" s="14" t="s"/>
      <c r="B81" s="308" t="s"/>
      <c r="C81" s="309" t="s"/>
      <c r="D81" s="309" t="s"/>
      <c r="E81" s="313" t="s"/>
      <c r="F81" s="325" t="s">
        <v>322</v>
      </c>
      <c r="G81" s="328" t="s">
        <v>18</v>
      </c>
      <c r="H81" s="303" t="s">
        <v>20</v>
      </c>
      <c r="I81" s="328" t="s">
        <v>18</v>
      </c>
      <c r="J81" s="304" t="s">
        <f>=J79</f>
        <v>98</v>
      </c>
      <c r="K81" s="305" t="s">
        <f>=J81&amp;F81&amp;"消耗量"</f>
        <v>416</v>
      </c>
      <c r="L81" s="306" t="s">
        <v>416</v>
      </c>
      <c r="M81" s="311" t="s"/>
    </row>
    <row r="82" spans="1:13" ht="27.75" customHeight="true">
      <c r="A82" s="14" t="s"/>
      <c r="B82" s="308" t="s"/>
      <c r="C82" s="309" t="s"/>
      <c r="D82" s="309" t="s"/>
      <c r="E82" s="300" t="s">
        <v>103</v>
      </c>
      <c r="F82" s="325" t="s">
        <v>176</v>
      </c>
      <c r="G82" s="328" t="s">
        <v>18</v>
      </c>
      <c r="H82" s="303" t="s">
        <v>20</v>
      </c>
      <c r="I82" s="328" t="s">
        <v>18</v>
      </c>
      <c r="J82" s="304" t="s">
        <f>=E82</f>
        <v>103</v>
      </c>
      <c r="K82" s="305" t="s">
        <f>=J82&amp;F82&amp;"消耗量"</f>
        <v>421</v>
      </c>
      <c r="L82" s="306" t="s">
        <v>421</v>
      </c>
      <c r="M82" s="205" t="s">
        <v>2315</v>
      </c>
    </row>
    <row r="83" spans="1:13" ht="27.75" customHeight="true">
      <c r="A83" s="330" t="s"/>
      <c r="B83" s="333" t="s"/>
      <c r="C83" s="334" t="s"/>
      <c r="D83" s="346" t="s"/>
      <c r="E83" s="313" t="s"/>
      <c r="F83" s="335" t="s">
        <v>2117</v>
      </c>
      <c r="G83" s="328" t="s">
        <v>18</v>
      </c>
      <c r="H83" s="318" t="s">
        <v>44</v>
      </c>
      <c r="I83" s="328" t="s">
        <v>18</v>
      </c>
      <c r="J83" s="306" t="s"/>
      <c r="K83" s="306" t="s"/>
      <c r="L83" s="306" t="s"/>
      <c r="M83" s="311" t="s"/>
    </row>
    <row r="84" spans="1:13" ht="27.75" customHeight="true">
      <c r="A84" s="14" t="s"/>
      <c r="B84" s="308" t="s"/>
      <c r="C84" s="309" t="s"/>
      <c r="D84" s="300" t="s">
        <v>104</v>
      </c>
      <c r="E84" s="330" t="s">
        <v>105</v>
      </c>
      <c r="F84" s="331" t="s">
        <v>176</v>
      </c>
      <c r="G84" s="328" t="s">
        <v>18</v>
      </c>
      <c r="H84" s="303" t="s">
        <v>20</v>
      </c>
      <c r="I84" s="328" t="s">
        <v>18</v>
      </c>
      <c r="J84" s="304" t="s">
        <f>=E84</f>
        <v>105</v>
      </c>
      <c r="K84" s="305" t="s">
        <f>=J84&amp;F84&amp;"消耗量"</f>
        <v>427</v>
      </c>
      <c r="L84" s="306" t="s">
        <v>427</v>
      </c>
      <c r="M84" s="205" t="s">
        <v>2348</v>
      </c>
    </row>
    <row r="85" spans="1:13" ht="27.75" customHeight="true">
      <c r="A85" s="14" t="s"/>
      <c r="B85" s="308" t="s"/>
      <c r="C85" s="309" t="s"/>
      <c r="D85" s="309" t="s"/>
      <c r="E85" s="330" t="s">
        <v>2353</v>
      </c>
      <c r="F85" s="331" t="s">
        <v>176</v>
      </c>
      <c r="G85" s="328" t="s">
        <v>18</v>
      </c>
      <c r="H85" s="303" t="s">
        <v>20</v>
      </c>
      <c r="I85" s="328" t="s">
        <v>18</v>
      </c>
      <c r="J85" s="304" t="s">
        <f>=E85</f>
        <v>2353</v>
      </c>
      <c r="K85" s="305" t="s">
        <f>=J85&amp;F85&amp;"消耗量"</f>
        <v>2355</v>
      </c>
      <c r="L85" s="306" t="s">
        <v>2355</v>
      </c>
      <c r="M85" s="205" t="s">
        <v>2354</v>
      </c>
    </row>
    <row r="86" spans="1:13" ht="27.75" customHeight="true">
      <c r="A86" s="14" t="s"/>
      <c r="B86" s="308" t="s"/>
      <c r="C86" s="309" t="s"/>
      <c r="D86" s="309" t="s"/>
      <c r="E86" s="330" t="s">
        <v>107</v>
      </c>
      <c r="F86" s="331" t="s">
        <v>176</v>
      </c>
      <c r="G86" s="328" t="s">
        <v>18</v>
      </c>
      <c r="H86" s="303" t="s">
        <v>20</v>
      </c>
      <c r="I86" s="328" t="s">
        <v>18</v>
      </c>
      <c r="J86" s="304" t="s">
        <f>=E86</f>
        <v>107</v>
      </c>
      <c r="K86" s="305" t="s">
        <f>=J86&amp;F86&amp;"消耗量"</f>
        <v>438</v>
      </c>
      <c r="L86" s="306" t="s">
        <v>438</v>
      </c>
      <c r="M86" s="205" t="s">
        <v>2360</v>
      </c>
    </row>
    <row r="87" spans="1:13" ht="27.75" customHeight="true">
      <c r="A87" s="14" t="s"/>
      <c r="B87" s="308" t="s"/>
      <c r="C87" s="309" t="s"/>
      <c r="D87" s="309" t="s"/>
      <c r="E87" s="330" t="s">
        <v>108</v>
      </c>
      <c r="F87" s="331" t="s">
        <v>176</v>
      </c>
      <c r="G87" s="328" t="s">
        <v>18</v>
      </c>
      <c r="H87" s="303" t="s">
        <v>20</v>
      </c>
      <c r="I87" s="328" t="s">
        <v>18</v>
      </c>
      <c r="J87" s="304" t="s">
        <f>=E87</f>
        <v>108</v>
      </c>
      <c r="K87" s="305" t="s">
        <f>=J87&amp;F87&amp;"消耗量"</f>
        <v>443</v>
      </c>
      <c r="L87" s="306" t="s">
        <v>443</v>
      </c>
      <c r="M87" s="205" t="s">
        <v>2373</v>
      </c>
    </row>
    <row r="88" spans="1:13" ht="27.75" customHeight="true">
      <c r="A88" s="14" t="s"/>
      <c r="B88" s="308" t="s"/>
      <c r="C88" s="309" t="s"/>
      <c r="D88" s="309" t="s"/>
      <c r="E88" s="330" t="s">
        <v>109</v>
      </c>
      <c r="F88" s="331" t="s">
        <v>176</v>
      </c>
      <c r="G88" s="328" t="s">
        <v>18</v>
      </c>
      <c r="H88" s="303" t="s">
        <v>20</v>
      </c>
      <c r="I88" s="328" t="s">
        <v>18</v>
      </c>
      <c r="J88" s="304" t="s">
        <f>=E88</f>
        <v>109</v>
      </c>
      <c r="K88" s="305" t="s">
        <f>=J88&amp;F88&amp;"消耗量"</f>
        <v>448</v>
      </c>
      <c r="L88" s="306" t="s">
        <v>448</v>
      </c>
      <c r="M88" s="205" t="s">
        <v>2379</v>
      </c>
    </row>
    <row r="89" spans="1:13" ht="27.75" customHeight="true">
      <c r="A89" s="14" t="s"/>
      <c r="B89" s="308" t="s"/>
      <c r="C89" s="309" t="s"/>
      <c r="D89" s="309" t="s"/>
      <c r="E89" s="330" t="s">
        <v>111</v>
      </c>
      <c r="F89" s="331" t="s">
        <v>176</v>
      </c>
      <c r="G89" s="328" t="s">
        <v>18</v>
      </c>
      <c r="H89" s="303" t="s">
        <v>20</v>
      </c>
      <c r="I89" s="328" t="s">
        <v>18</v>
      </c>
      <c r="J89" s="304" t="s">
        <f>=E89</f>
        <v>111</v>
      </c>
      <c r="K89" s="305" t="s">
        <f>=J89&amp;F89&amp;"消耗量"</f>
        <v>453</v>
      </c>
      <c r="L89" s="306" t="s">
        <v>453</v>
      </c>
      <c r="M89" s="205" t="s">
        <v>4083</v>
      </c>
    </row>
    <row r="90" spans="1:13" ht="24.75" customHeight="true">
      <c r="A90" s="14" t="s"/>
      <c r="B90" s="308" t="s"/>
      <c r="C90" s="309" t="s"/>
      <c r="D90" s="313" t="s"/>
      <c r="E90" s="330" t="s">
        <v>112</v>
      </c>
      <c r="F90" s="331" t="s">
        <v>176</v>
      </c>
      <c r="G90" s="328" t="s">
        <v>18</v>
      </c>
      <c r="H90" s="303" t="s">
        <v>20</v>
      </c>
      <c r="I90" s="328" t="s">
        <v>18</v>
      </c>
      <c r="J90" s="304" t="s">
        <f>=E90</f>
        <v>112</v>
      </c>
      <c r="K90" s="305" t="s">
        <f>=J90&amp;F90&amp;"消耗量"</f>
        <v>468</v>
      </c>
      <c r="L90" s="306" t="s">
        <v>468</v>
      </c>
      <c r="M90" s="148" t="s">
        <v>2388</v>
      </c>
    </row>
    <row r="91" spans="1:13" ht="27.75" customHeight="true">
      <c r="A91" s="14" t="s"/>
      <c r="B91" s="308" t="s"/>
      <c r="C91" s="309" t="s"/>
      <c r="D91" s="300" t="s">
        <v>114</v>
      </c>
      <c r="E91" s="330" t="s">
        <v>115</v>
      </c>
      <c r="F91" s="331" t="s">
        <v>176</v>
      </c>
      <c r="G91" s="328" t="s">
        <v>18</v>
      </c>
      <c r="H91" s="303" t="s">
        <v>60</v>
      </c>
      <c r="I91" s="328" t="s">
        <v>18</v>
      </c>
      <c r="J91" s="304" t="s">
        <f>=E91</f>
        <v>115</v>
      </c>
      <c r="K91" s="305" t="s">
        <f>=J91&amp;F91&amp;"消耗量"</f>
        <v>471</v>
      </c>
      <c r="L91" s="306" t="s">
        <v>471</v>
      </c>
      <c r="M91" s="311" t="s"/>
    </row>
    <row r="92" spans="1:13" ht="27.75" customHeight="true">
      <c r="A92" s="14" t="s"/>
      <c r="B92" s="308" t="s"/>
      <c r="C92" s="309" t="s"/>
      <c r="D92" s="309" t="s"/>
      <c r="E92" s="330" t="s">
        <v>116</v>
      </c>
      <c r="F92" s="331" t="s">
        <v>176</v>
      </c>
      <c r="G92" s="328" t="s">
        <v>18</v>
      </c>
      <c r="H92" s="303" t="s">
        <v>60</v>
      </c>
      <c r="I92" s="328" t="s">
        <v>18</v>
      </c>
      <c r="J92" s="304" t="s">
        <f>=E92</f>
        <v>116</v>
      </c>
      <c r="K92" s="305" t="s">
        <f>=J92&amp;F92&amp;"消耗量"</f>
        <v>473</v>
      </c>
      <c r="L92" s="306" t="s">
        <v>473</v>
      </c>
      <c r="M92" s="311" t="s"/>
    </row>
    <row r="93" spans="1:13" ht="27.75" customHeight="true">
      <c r="A93" s="14" t="s"/>
      <c r="B93" s="308" t="s"/>
      <c r="C93" s="309" t="s"/>
      <c r="D93" s="309" t="s"/>
      <c r="E93" s="300" t="s">
        <v>117</v>
      </c>
      <c r="F93" s="324" t="s">
        <v>2117</v>
      </c>
      <c r="G93" s="328" t="s">
        <v>18</v>
      </c>
      <c r="H93" s="303" t="s">
        <v>60</v>
      </c>
      <c r="I93" s="328" t="s">
        <v>42</v>
      </c>
      <c r="J93" s="304" t="s">
        <f>=E93</f>
        <v>117</v>
      </c>
      <c r="K93" s="305" t="s">
        <f>=J93&amp;F93&amp;"消耗量"</f>
        <v>4084</v>
      </c>
      <c r="L93" s="306" t="s">
        <v>2396</v>
      </c>
      <c r="M93" s="311" t="s"/>
    </row>
    <row r="94" spans="1:13" ht="27.75" customHeight="true">
      <c r="A94" s="14" t="s"/>
      <c r="B94" s="308" t="s"/>
      <c r="C94" s="309" t="s"/>
      <c r="D94" s="309" t="s"/>
      <c r="E94" s="330" t="s">
        <v>118</v>
      </c>
      <c r="F94" s="331" t="s">
        <v>176</v>
      </c>
      <c r="G94" s="328" t="s">
        <v>18</v>
      </c>
      <c r="H94" s="303" t="s">
        <v>60</v>
      </c>
      <c r="I94" s="328" t="s">
        <v>18</v>
      </c>
      <c r="J94" s="304" t="s">
        <f>=E94</f>
        <v>118</v>
      </c>
      <c r="K94" s="305" t="s">
        <f>=J94&amp;F94&amp;"消耗量"</f>
        <v>474</v>
      </c>
      <c r="L94" s="306" t="s">
        <v>474</v>
      </c>
      <c r="M94" s="311" t="s"/>
    </row>
    <row r="95" spans="1:13" ht="27.75" customHeight="true">
      <c r="A95" s="14" t="s"/>
      <c r="B95" s="308" t="s"/>
      <c r="C95" s="309" t="s"/>
      <c r="D95" s="309" t="s"/>
      <c r="E95" s="300" t="s">
        <v>119</v>
      </c>
      <c r="F95" s="331" t="s">
        <v>176</v>
      </c>
      <c r="G95" s="328" t="s">
        <v>18</v>
      </c>
      <c r="H95" s="303" t="s">
        <v>20</v>
      </c>
      <c r="I95" s="328" t="s">
        <v>18</v>
      </c>
      <c r="J95" s="304" t="s">
        <f>=E95</f>
        <v>119</v>
      </c>
      <c r="K95" s="305" t="s">
        <f>=J95&amp;F95&amp;"消耗量"</f>
        <v>479</v>
      </c>
      <c r="L95" s="306" t="s">
        <v>479</v>
      </c>
      <c r="M95" s="148" t="s">
        <v>2489</v>
      </c>
    </row>
    <row r="96" spans="1:13" ht="27.75" customHeight="true">
      <c r="A96" s="14" t="s"/>
      <c r="B96" s="308" t="s"/>
      <c r="C96" s="309" t="s"/>
      <c r="D96" s="347" t="s"/>
      <c r="E96" s="309" t="s"/>
      <c r="F96" s="325" t="s">
        <v>196</v>
      </c>
      <c r="G96" s="328" t="s">
        <v>18</v>
      </c>
      <c r="H96" s="303" t="s">
        <v>20</v>
      </c>
      <c r="I96" s="328" t="s">
        <v>42</v>
      </c>
      <c r="J96" s="304" t="s">
        <f>=J95</f>
        <v>119</v>
      </c>
      <c r="K96" s="305" t="s">
        <f>=J96&amp;F96&amp;"消耗量"</f>
        <v>2400</v>
      </c>
      <c r="L96" s="306" t="s">
        <v>2400</v>
      </c>
      <c r="M96" s="311" t="s"/>
    </row>
    <row r="97" spans="1:13" ht="27.75" customHeight="true">
      <c r="A97" s="14" t="s"/>
      <c r="B97" s="308" t="s"/>
      <c r="C97" s="309" t="s"/>
      <c r="D97" s="347" t="s"/>
      <c r="E97" s="309" t="s"/>
      <c r="F97" s="325" t="s">
        <v>322</v>
      </c>
      <c r="G97" s="328" t="s">
        <v>18</v>
      </c>
      <c r="H97" s="303" t="s">
        <v>20</v>
      </c>
      <c r="I97" s="328" t="s">
        <v>42</v>
      </c>
      <c r="J97" s="304" t="s">
        <f>=J96</f>
        <v>119</v>
      </c>
      <c r="K97" s="305" t="s">
        <f>=J97&amp;F97&amp;"消耗量"</f>
        <v>2402</v>
      </c>
      <c r="L97" s="306" t="s">
        <v>2402</v>
      </c>
      <c r="M97" s="311" t="s"/>
    </row>
    <row r="98" spans="1:13" ht="27.75" customHeight="true">
      <c r="A98" s="14" t="s"/>
      <c r="B98" s="308" t="s"/>
      <c r="C98" s="309" t="s"/>
      <c r="D98" s="347" t="s"/>
      <c r="E98" s="309" t="s"/>
      <c r="F98" s="331" t="s">
        <v>70</v>
      </c>
      <c r="G98" s="337" t="s">
        <v>18</v>
      </c>
      <c r="H98" s="303" t="s">
        <v>60</v>
      </c>
      <c r="I98" s="328" t="s">
        <v>42</v>
      </c>
      <c r="J98" s="304" t="s">
        <f>=J97</f>
        <v>119</v>
      </c>
      <c r="K98" s="305" t="s">
        <f>=J98&amp;F98&amp;"消耗量"</f>
        <v>2406</v>
      </c>
      <c r="L98" s="306" t="s">
        <v>2406</v>
      </c>
      <c r="M98" s="311" t="s"/>
    </row>
    <row r="99" spans="1:13" ht="16.5" customHeight="true">
      <c r="A99" s="14" t="s"/>
      <c r="B99" s="308" t="s"/>
      <c r="C99" s="309" t="s"/>
      <c r="D99" s="347" t="s"/>
      <c r="E99" s="309" t="s"/>
      <c r="F99" s="331" t="s">
        <v>75</v>
      </c>
      <c r="G99" s="337" t="s">
        <v>18</v>
      </c>
      <c r="H99" s="303" t="s">
        <v>60</v>
      </c>
      <c r="I99" s="328" t="s">
        <v>42</v>
      </c>
      <c r="J99" s="304" t="s">
        <f>=J98</f>
        <v>119</v>
      </c>
      <c r="K99" s="305" t="s">
        <f>=J99&amp;F99&amp;"消耗量"</f>
        <v>2409</v>
      </c>
      <c r="L99" s="306" t="s">
        <v>2409</v>
      </c>
      <c r="M99" s="311" t="s"/>
    </row>
    <row r="100" spans="1:13" ht="27.75" customHeight="true">
      <c r="A100" s="14" t="s"/>
      <c r="B100" s="338" t="s"/>
      <c r="C100" s="309" t="s"/>
      <c r="D100" s="347" t="s"/>
      <c r="E100" s="309" t="s"/>
      <c r="F100" s="348" t="s">
        <v>50</v>
      </c>
      <c r="G100" s="328" t="s">
        <v>42</v>
      </c>
      <c r="H100" s="303" t="s">
        <v>60</v>
      </c>
      <c r="I100" s="328" t="s">
        <v>42</v>
      </c>
      <c r="J100" s="304" t="s">
        <f>=J99</f>
        <v>119</v>
      </c>
      <c r="K100" s="305" t="s">
        <f>=J100&amp;F100&amp;"消耗量"</f>
        <v>2412</v>
      </c>
      <c r="L100" s="306" t="s">
        <v>2412</v>
      </c>
      <c r="M100" s="311" t="s"/>
    </row>
    <row r="101" spans="1:13">
      <c r="A101" s="14" t="s"/>
      <c r="B101" s="338" t="s"/>
      <c r="C101" s="346" t="s"/>
      <c r="D101" s="349" t="s"/>
      <c r="E101" s="313" t="s"/>
      <c r="F101" s="322" t="s">
        <v>55</v>
      </c>
      <c r="G101" s="328" t="s">
        <v>42</v>
      </c>
      <c r="H101" s="303" t="s">
        <v>60</v>
      </c>
      <c r="I101" s="328" t="s">
        <v>42</v>
      </c>
      <c r="J101" s="304" t="s">
        <f>=J100</f>
        <v>119</v>
      </c>
      <c r="K101" s="305" t="s">
        <f>=J101&amp;F101&amp;"消耗量"</f>
        <v>2415</v>
      </c>
      <c r="L101" s="306" t="s">
        <v>2415</v>
      </c>
      <c r="M101" s="311" t="s"/>
    </row>
    <row r="102" spans="1:13">
      <c r="A102" s="14" t="s"/>
      <c r="B102" s="308" t="s"/>
      <c r="C102" s="350" t="s">
        <v>120</v>
      </c>
      <c r="D102" s="351" t="s">
        <v>121</v>
      </c>
      <c r="E102" s="352" t="s"/>
      <c r="F102" s="353" t="s">
        <v>176</v>
      </c>
      <c r="G102" s="354" t="s">
        <v>18</v>
      </c>
      <c r="H102" s="355" t="s">
        <v>20</v>
      </c>
      <c r="I102" s="328" t="s">
        <v>18</v>
      </c>
      <c r="J102" s="356" t="s">
        <v>121</v>
      </c>
      <c r="K102" s="305" t="s">
        <f>=J102&amp;F102&amp;"消耗量"</f>
        <v>502</v>
      </c>
      <c r="L102" s="306" t="s">
        <v>502</v>
      </c>
      <c r="M102" s="357" t="s">
        <v>2741</v>
      </c>
    </row>
    <row r="103" spans="1:13" ht="27.75" customHeight="true">
      <c r="A103" s="14" t="s"/>
      <c r="B103" s="358" t="s"/>
      <c r="C103" s="313" t="s"/>
      <c r="D103" s="351" t="s">
        <v>122</v>
      </c>
      <c r="E103" s="351" t="s"/>
      <c r="F103" s="331" t="s">
        <v>176</v>
      </c>
      <c r="G103" s="354" t="s">
        <v>18</v>
      </c>
      <c r="H103" s="355" t="s">
        <v>60</v>
      </c>
      <c r="I103" s="328" t="s">
        <v>18</v>
      </c>
      <c r="J103" s="356" t="s">
        <v>122</v>
      </c>
      <c r="K103" s="305" t="s">
        <f>=J103&amp;F103&amp;"消耗量"</f>
        <v>503</v>
      </c>
      <c r="L103" s="306" t="s">
        <v>503</v>
      </c>
      <c r="M103" s="311" t="s"/>
    </row>
    <row r="104" spans="1:13" ht="27.75" customHeight="true">
      <c r="A104" s="14" t="s"/>
      <c r="B104" s="299" t="s">
        <v>123</v>
      </c>
      <c r="C104" s="330" t="s">
        <v>124</v>
      </c>
      <c r="D104" s="359" t="s"/>
      <c r="E104" s="360" t="s"/>
      <c r="F104" s="361" t="s">
        <v>176</v>
      </c>
      <c r="G104" s="362" t="s">
        <v>18</v>
      </c>
      <c r="H104" s="303" t="s">
        <v>20</v>
      </c>
      <c r="I104" s="362" t="s">
        <v>4051</v>
      </c>
      <c r="J104" s="304" t="s">
        <v>124</v>
      </c>
      <c r="K104" s="305" t="s">
        <f>=J104&amp;F104&amp;"消耗量"</f>
        <v>504</v>
      </c>
      <c r="L104" s="306" t="s">
        <v>504</v>
      </c>
      <c r="M104" s="311" t="s"/>
    </row>
    <row r="105" spans="1:13" ht="27.75" customHeight="true">
      <c r="A105" s="14" t="s"/>
      <c r="B105" s="308" t="s"/>
      <c r="C105" s="300" t="s">
        <v>125</v>
      </c>
      <c r="D105" s="359" t="s">
        <v>126</v>
      </c>
      <c r="E105" s="360" t="s"/>
      <c r="F105" s="361" t="s">
        <v>176</v>
      </c>
      <c r="G105" s="362" t="s">
        <v>18</v>
      </c>
      <c r="H105" s="303" t="s">
        <v>20</v>
      </c>
      <c r="I105" s="362" t="s">
        <v>4051</v>
      </c>
      <c r="J105" s="304" t="s">
        <f>=D105</f>
        <v>126</v>
      </c>
      <c r="K105" s="305" t="s">
        <f>=J105&amp;F105&amp;"消耗量"</f>
        <v>509</v>
      </c>
      <c r="L105" s="306" t="s">
        <v>509</v>
      </c>
      <c r="M105" s="311" t="s"/>
    </row>
    <row r="106" spans="1:13" ht="27.75" customHeight="true">
      <c r="A106" s="14" t="s"/>
      <c r="B106" s="308" t="s"/>
      <c r="C106" s="309" t="s"/>
      <c r="D106" s="359" t="s">
        <v>127</v>
      </c>
      <c r="E106" s="360" t="s"/>
      <c r="F106" s="361" t="s">
        <v>176</v>
      </c>
      <c r="G106" s="362" t="s">
        <v>18</v>
      </c>
      <c r="H106" s="303" t="s">
        <v>20</v>
      </c>
      <c r="I106" s="362" t="s">
        <v>4051</v>
      </c>
      <c r="J106" s="304" t="s">
        <f>=D106</f>
        <v>127</v>
      </c>
      <c r="K106" s="305" t="s">
        <f>=J106&amp;F106&amp;"消耗量"</f>
        <v>4085</v>
      </c>
      <c r="L106" s="306" t="s">
        <v>4085</v>
      </c>
      <c r="M106" s="311" t="s"/>
    </row>
    <row r="107" spans="1:13" ht="27.75" customHeight="true">
      <c r="A107" s="14" t="s"/>
      <c r="B107" s="308" t="s"/>
      <c r="C107" s="309" t="s"/>
      <c r="D107" s="359" t="s">
        <v>128</v>
      </c>
      <c r="E107" s="360" t="s"/>
      <c r="F107" s="361" t="s">
        <v>176</v>
      </c>
      <c r="G107" s="362" t="s">
        <v>18</v>
      </c>
      <c r="H107" s="303" t="s">
        <v>20</v>
      </c>
      <c r="I107" s="362" t="s">
        <v>4051</v>
      </c>
      <c r="J107" s="304" t="s">
        <f>=D107</f>
        <v>128</v>
      </c>
      <c r="K107" s="305" t="s">
        <f>=J107&amp;F107&amp;"消耗量"</f>
        <v>4086</v>
      </c>
      <c r="L107" s="306" t="s">
        <v>4086</v>
      </c>
      <c r="M107" s="311" t="s"/>
    </row>
    <row r="108" spans="1:13" ht="27.75" customHeight="true">
      <c r="A108" s="14" t="s"/>
      <c r="B108" s="308" t="s"/>
      <c r="C108" s="309" t="s"/>
      <c r="D108" s="359" t="s">
        <v>129</v>
      </c>
      <c r="E108" s="363" t="s"/>
      <c r="F108" s="361" t="s">
        <v>176</v>
      </c>
      <c r="G108" s="362" t="s">
        <v>18</v>
      </c>
      <c r="H108" s="303" t="s">
        <v>20</v>
      </c>
      <c r="I108" s="362" t="s">
        <v>4051</v>
      </c>
      <c r="J108" s="304" t="s">
        <f>=D108</f>
        <v>129</v>
      </c>
      <c r="K108" s="305" t="s">
        <f>=J108&amp;F108&amp;"消耗量"</f>
        <v>531</v>
      </c>
      <c r="L108" s="306" t="s">
        <v>531</v>
      </c>
      <c r="M108" s="311" t="s"/>
    </row>
    <row r="109" spans="1:13" ht="27.75" customHeight="true">
      <c r="A109" s="14" t="s"/>
      <c r="B109" s="308" t="s"/>
      <c r="C109" s="309" t="s"/>
      <c r="D109" s="359" t="s">
        <v>130</v>
      </c>
      <c r="E109" s="360" t="s"/>
      <c r="F109" s="361" t="s">
        <v>176</v>
      </c>
      <c r="G109" s="362" t="s">
        <v>18</v>
      </c>
      <c r="H109" s="303" t="s">
        <v>20</v>
      </c>
      <c r="I109" s="362" t="s">
        <v>4051</v>
      </c>
      <c r="J109" s="304" t="s">
        <f>=D109</f>
        <v>130</v>
      </c>
      <c r="K109" s="305" t="s">
        <f>=J109&amp;F109&amp;"消耗量"</f>
        <v>536</v>
      </c>
      <c r="L109" s="306" t="s">
        <v>536</v>
      </c>
      <c r="M109" s="311" t="s"/>
    </row>
    <row r="110" spans="1:13" ht="27.75" customHeight="true">
      <c r="A110" s="14" t="s"/>
      <c r="B110" s="308" t="s"/>
      <c r="C110" s="309" t="s"/>
      <c r="D110" s="359" t="s">
        <v>131</v>
      </c>
      <c r="E110" s="360" t="s"/>
      <c r="F110" s="361" t="s">
        <v>176</v>
      </c>
      <c r="G110" s="362" t="s">
        <v>18</v>
      </c>
      <c r="H110" s="303" t="s">
        <v>20</v>
      </c>
      <c r="I110" s="362" t="s">
        <v>4051</v>
      </c>
      <c r="J110" s="304" t="s">
        <f>=D110</f>
        <v>131</v>
      </c>
      <c r="K110" s="305" t="s">
        <f>=J110&amp;F110&amp;"消耗量"</f>
        <v>4087</v>
      </c>
      <c r="L110" s="306" t="s">
        <v>4087</v>
      </c>
      <c r="M110" s="311" t="s"/>
    </row>
    <row r="111" spans="1:13" ht="27.75" customHeight="true">
      <c r="A111" s="14" t="s"/>
      <c r="B111" s="308" t="s"/>
      <c r="C111" s="309" t="s"/>
      <c r="D111" s="359" t="s">
        <v>132</v>
      </c>
      <c r="E111" s="360" t="s"/>
      <c r="F111" s="361" t="s">
        <v>176</v>
      </c>
      <c r="G111" s="362" t="s">
        <v>18</v>
      </c>
      <c r="H111" s="303" t="s">
        <v>20</v>
      </c>
      <c r="I111" s="362" t="s">
        <v>4051</v>
      </c>
      <c r="J111" s="304" t="s">
        <f>=D111</f>
        <v>132</v>
      </c>
      <c r="K111" s="305" t="s">
        <f>=J111&amp;F111&amp;"消耗量"</f>
        <v>4088</v>
      </c>
      <c r="L111" s="306" t="s">
        <v>4088</v>
      </c>
      <c r="M111" s="311" t="s"/>
    </row>
    <row r="112" spans="1:13" ht="27.75" customHeight="true">
      <c r="A112" s="14" t="s"/>
      <c r="B112" s="358" t="s"/>
      <c r="C112" s="313" t="s"/>
      <c r="D112" s="359" t="s">
        <v>133</v>
      </c>
      <c r="E112" s="360" t="s"/>
      <c r="F112" s="361" t="s">
        <v>176</v>
      </c>
      <c r="G112" s="362" t="s">
        <v>18</v>
      </c>
      <c r="H112" s="303" t="s">
        <v>20</v>
      </c>
      <c r="I112" s="362" t="s">
        <v>4051</v>
      </c>
      <c r="J112" s="304" t="s">
        <f>=D112</f>
        <v>133</v>
      </c>
      <c r="K112" s="305" t="s">
        <f>=J112&amp;F112&amp;"消耗量"</f>
        <v>576</v>
      </c>
      <c r="L112" s="306" t="s">
        <v>576</v>
      </c>
      <c r="M112" s="311" t="s"/>
    </row>
    <row r="113" spans="1:13" ht="27.75" customHeight="true">
      <c r="A113" s="14" t="s"/>
      <c r="B113" s="299" t="s">
        <v>134</v>
      </c>
      <c r="C113" s="300" t="s">
        <v>135</v>
      </c>
      <c r="D113" s="364" t="s">
        <v>136</v>
      </c>
      <c r="E113" s="360" t="s"/>
      <c r="F113" s="361" t="s">
        <v>176</v>
      </c>
      <c r="G113" s="362" t="s">
        <v>18</v>
      </c>
      <c r="H113" s="303" t="s">
        <v>20</v>
      </c>
      <c r="I113" s="362" t="s">
        <v>4051</v>
      </c>
      <c r="J113" s="304" t="s">
        <f>=D113</f>
        <v>136</v>
      </c>
      <c r="K113" s="305" t="s">
        <f>=J113&amp;F113&amp;"消耗量"</f>
        <v>577</v>
      </c>
      <c r="L113" s="306" t="s">
        <v>577</v>
      </c>
      <c r="M113" s="311" t="s"/>
    </row>
    <row r="114" spans="1:13" ht="27.75" customHeight="true">
      <c r="A114" s="14" t="s"/>
      <c r="B114" s="308" t="s"/>
      <c r="C114" s="313" t="s"/>
      <c r="D114" s="359" t="s">
        <v>137</v>
      </c>
      <c r="E114" s="365" t="s"/>
      <c r="F114" s="361" t="s">
        <v>176</v>
      </c>
      <c r="G114" s="362" t="s">
        <v>18</v>
      </c>
      <c r="H114" s="303" t="s">
        <v>20</v>
      </c>
      <c r="I114" s="362" t="s">
        <v>4051</v>
      </c>
      <c r="J114" s="304" t="s">
        <f>=D114</f>
        <v>137</v>
      </c>
      <c r="K114" s="305" t="s">
        <f>=J114&amp;F114&amp;"消耗量"</f>
        <v>578</v>
      </c>
      <c r="L114" s="306" t="s">
        <v>578</v>
      </c>
      <c r="M114" s="311" t="s"/>
    </row>
    <row r="115" spans="1:13" ht="27.75" customHeight="true">
      <c r="A115" s="14" t="s"/>
      <c r="B115" s="308" t="s"/>
      <c r="C115" s="300" t="s">
        <v>138</v>
      </c>
      <c r="D115" s="364" t="s">
        <v>139</v>
      </c>
      <c r="E115" s="360" t="s"/>
      <c r="F115" s="366" t="s">
        <v>176</v>
      </c>
      <c r="G115" s="362" t="s">
        <v>18</v>
      </c>
      <c r="H115" s="303" t="s">
        <v>20</v>
      </c>
      <c r="I115" s="362" t="s">
        <v>4051</v>
      </c>
      <c r="J115" s="304" t="s">
        <f>=D115</f>
        <v>139</v>
      </c>
      <c r="K115" s="305" t="s">
        <f>=J115&amp;F115&amp;"消耗量"</f>
        <v>579</v>
      </c>
      <c r="L115" s="306" t="s">
        <v>579</v>
      </c>
      <c r="M115" s="311" t="s"/>
    </row>
    <row r="116" spans="1:13" ht="27.75" customHeight="true">
      <c r="A116" s="14" t="s"/>
      <c r="B116" s="308" t="s"/>
      <c r="C116" s="346" t="s"/>
      <c r="D116" s="367" t="s">
        <v>140</v>
      </c>
      <c r="E116" s="360" t="s"/>
      <c r="F116" s="366" t="s">
        <v>176</v>
      </c>
      <c r="G116" s="362" t="s">
        <v>42</v>
      </c>
      <c r="H116" s="303" t="s">
        <v>60</v>
      </c>
      <c r="I116" s="362" t="s">
        <v>4051</v>
      </c>
      <c r="J116" s="304" t="s">
        <f>=D116</f>
        <v>140</v>
      </c>
      <c r="K116" s="305" t="s">
        <f>=J116&amp;F116&amp;"消耗量"</f>
        <v>580</v>
      </c>
      <c r="L116" s="306" t="s">
        <v>580</v>
      </c>
      <c r="M116" s="311" t="s"/>
    </row>
    <row r="117" spans="1:13" ht="27.75" customHeight="true">
      <c r="A117" s="14" t="s"/>
      <c r="B117" s="358" t="s"/>
      <c r="C117" s="330" t="s">
        <v>4089</v>
      </c>
      <c r="D117" s="368" t="s">
        <v>3800</v>
      </c>
      <c r="E117" s="330" t="s"/>
      <c r="F117" s="325" t="s">
        <v>176</v>
      </c>
      <c r="G117" s="328" t="s">
        <v>18</v>
      </c>
      <c r="H117" s="303" t="s">
        <v>20</v>
      </c>
      <c r="I117" s="328" t="s">
        <v>4051</v>
      </c>
      <c r="J117" s="304" t="s">
        <v>141</v>
      </c>
      <c r="K117" s="305" t="s">
        <f>=J117&amp;F117&amp;"消耗量"</f>
        <v>581</v>
      </c>
      <c r="L117" s="306" t="s">
        <v>581</v>
      </c>
      <c r="M117" s="311" t="s"/>
    </row>
    <row r="118" spans="7:9">
      <c r="G118" s="369" t="s"/>
      <c r="I118" s="369" t="s"/>
    </row>
    <row r="119" spans="7:9">
      <c r="G119" s="369" t="s"/>
      <c r="I119" s="369" t="s"/>
    </row>
    <row r="120" spans="7:9">
      <c r="G120" s="369" t="s"/>
      <c r="I120" s="369" t="s"/>
    </row>
    <row r="121" spans="7:9">
      <c r="G121" s="369" t="s"/>
      <c r="I121" s="369" t="s"/>
    </row>
    <row r="122" spans="7:9">
      <c r="G122" s="369" t="s"/>
      <c r="I122" s="369" t="s"/>
    </row>
    <row r="123" spans="7:9">
      <c r="G123" s="369" t="s"/>
      <c r="I123" s="369" t="s"/>
    </row>
    <row r="124" spans="7:9">
      <c r="G124" s="369" t="s"/>
      <c r="I124" s="369" t="s"/>
    </row>
    <row r="125" spans="7:9">
      <c r="G125" s="369" t="s"/>
      <c r="I125" s="369" t="s"/>
    </row>
    <row r="126" spans="7:9">
      <c r="G126" s="369" t="s"/>
      <c r="I126" s="369" t="s"/>
    </row>
    <row r="127" spans="7:9">
      <c r="G127" s="369" t="s"/>
      <c r="I127" s="369" t="s"/>
    </row>
    <row r="128" spans="7:9">
      <c r="G128" s="369" t="s"/>
      <c r="I128" s="369" t="s"/>
    </row>
    <row r="129" spans="7:9">
      <c r="G129" s="369" t="s"/>
      <c r="I129" s="369" t="s"/>
    </row>
    <row r="130" spans="7:9">
      <c r="G130" s="369" t="s"/>
      <c r="I130" s="369" t="s"/>
    </row>
    <row r="131" spans="7:9">
      <c r="G131" s="369" t="s"/>
      <c r="I131" s="369" t="s"/>
    </row>
    <row r="132" spans="7:9">
      <c r="G132" s="369" t="s"/>
      <c r="I132" s="369" t="s"/>
    </row>
    <row r="133" spans="7:9">
      <c r="G133" s="369" t="s"/>
      <c r="I133" s="369" t="s"/>
    </row>
    <row r="134" spans="7:9">
      <c r="G134" s="369" t="s"/>
      <c r="I134" s="369" t="s"/>
    </row>
    <row r="135" spans="7:9">
      <c r="G135" s="369" t="s"/>
      <c r="I135" s="369" t="s"/>
    </row>
    <row r="136" spans="7:9">
      <c r="G136" s="369" t="s"/>
      <c r="I136" s="369" t="s"/>
    </row>
    <row r="137" spans="7:9">
      <c r="G137" s="369" t="s"/>
      <c r="I137" s="369" t="s"/>
    </row>
    <row r="138" spans="7:9">
      <c r="G138" s="369" t="s"/>
      <c r="I138" s="369" t="s"/>
    </row>
    <row r="139" spans="7:9">
      <c r="G139" s="369" t="s"/>
      <c r="I139" s="369" t="s"/>
    </row>
    <row r="140" spans="7:9">
      <c r="G140" s="369" t="s"/>
      <c r="I140" s="369" t="s"/>
    </row>
    <row r="141" spans="7:9">
      <c r="G141" s="369" t="s"/>
      <c r="I141" s="369" t="s"/>
    </row>
    <row r="142" spans="7:9">
      <c r="G142" s="369" t="s"/>
      <c r="I142" s="369" t="s"/>
    </row>
    <row r="143" spans="7:9">
      <c r="G143" s="369" t="s"/>
      <c r="I143" s="369" t="s"/>
    </row>
    <row r="144" spans="7:9">
      <c r="G144" s="369" t="s"/>
      <c r="I144" s="369" t="s"/>
    </row>
    <row r="145" spans="7:9">
      <c r="G145" s="369" t="s"/>
      <c r="I145" s="369" t="s"/>
    </row>
    <row r="146" spans="7:9">
      <c r="G146" s="369" t="s"/>
      <c r="I146" s="369" t="s"/>
    </row>
    <row r="147" spans="7:9">
      <c r="G147" s="369" t="s"/>
      <c r="I147" s="369" t="s"/>
    </row>
    <row r="148" spans="7:9">
      <c r="G148" s="369" t="s"/>
      <c r="I148" s="369" t="s"/>
    </row>
    <row r="149" spans="7:9">
      <c r="G149" s="369" t="s"/>
      <c r="I149" s="369" t="s"/>
    </row>
    <row r="150" spans="7:9">
      <c r="G150" s="369" t="s"/>
      <c r="I150" s="369" t="s"/>
    </row>
    <row r="151" spans="7:9">
      <c r="G151" s="369" t="s"/>
      <c r="I151" s="369" t="s"/>
    </row>
    <row r="152" spans="7:9">
      <c r="G152" s="369" t="s"/>
      <c r="I152" s="369" t="s"/>
    </row>
    <row r="153" spans="7:9">
      <c r="G153" s="369" t="s"/>
      <c r="I153" s="369" t="s"/>
    </row>
    <row r="154" spans="7:9">
      <c r="G154" s="369" t="s"/>
      <c r="I154" s="369" t="s"/>
    </row>
    <row r="155" spans="7:9">
      <c r="G155" s="369" t="s"/>
      <c r="I155" s="369" t="s"/>
    </row>
    <row r="156" spans="7:9">
      <c r="G156" s="369" t="s"/>
      <c r="I156" s="369" t="s"/>
    </row>
    <row r="157" spans="7:9">
      <c r="G157" s="369" t="s"/>
      <c r="I157" s="369" t="s"/>
    </row>
    <row r="158" spans="7:9">
      <c r="G158" s="369" t="s"/>
      <c r="I158" s="369" t="s"/>
    </row>
    <row r="159" spans="7:9">
      <c r="G159" s="369" t="s"/>
      <c r="I159" s="369" t="s"/>
    </row>
    <row r="160" spans="7:9">
      <c r="G160" s="369" t="s"/>
      <c r="I160" s="369" t="s"/>
    </row>
    <row r="161" spans="7:9">
      <c r="G161" s="369" t="s"/>
      <c r="I161" s="369" t="s"/>
    </row>
    <row r="162" spans="7:9">
      <c r="G162" s="369" t="s"/>
      <c r="I162" s="369" t="s"/>
    </row>
    <row r="163" spans="7:9">
      <c r="G163" s="369" t="s"/>
      <c r="I163" s="369" t="s"/>
    </row>
    <row r="164" spans="7:9">
      <c r="G164" s="369" t="s"/>
      <c r="I164" s="369" t="s"/>
    </row>
    <row r="165" spans="7:9">
      <c r="G165" s="369" t="s"/>
      <c r="I165" s="369" t="s"/>
    </row>
    <row r="166" spans="7:9">
      <c r="G166" s="369" t="s"/>
      <c r="I166" s="369" t="s"/>
    </row>
    <row r="167" spans="7:9">
      <c r="G167" s="369" t="s"/>
      <c r="I167" s="369" t="s"/>
    </row>
    <row r="168" spans="7:9">
      <c r="G168" s="369" t="s"/>
      <c r="I168" s="369" t="s"/>
    </row>
    <row r="169" spans="7:9">
      <c r="G169" s="369" t="s"/>
      <c r="I169" s="369" t="s"/>
    </row>
    <row r="170" spans="7:9">
      <c r="G170" s="369" t="s"/>
      <c r="I170" s="369" t="s"/>
    </row>
    <row r="171" spans="7:9">
      <c r="G171" s="369" t="s"/>
      <c r="I171" s="369" t="s"/>
    </row>
    <row r="172" spans="7:9">
      <c r="G172" s="369" t="s"/>
      <c r="I172" s="369" t="s"/>
    </row>
    <row r="173" spans="7:9">
      <c r="G173" s="369" t="s"/>
      <c r="I173" s="369" t="s"/>
    </row>
    <row r="174" spans="7:9">
      <c r="G174" s="369" t="s"/>
      <c r="I174" s="369" t="s"/>
    </row>
    <row r="175" spans="7:9">
      <c r="G175" s="369" t="s"/>
      <c r="I175" s="369" t="s"/>
    </row>
    <row r="176" spans="7:9">
      <c r="G176" s="369" t="s"/>
      <c r="I176" s="369" t="s"/>
    </row>
    <row r="177" spans="7:9">
      <c r="G177" s="369" t="s"/>
      <c r="I177" s="369" t="s"/>
    </row>
    <row r="178" spans="7:9">
      <c r="G178" s="369" t="s"/>
      <c r="I178" s="369" t="s"/>
    </row>
    <row r="179" spans="7:9">
      <c r="G179" s="369" t="s"/>
      <c r="I179" s="369" t="s"/>
    </row>
    <row r="180" spans="7:9">
      <c r="G180" s="369" t="s"/>
      <c r="I180" s="369" t="s"/>
    </row>
    <row r="181" spans="7:9">
      <c r="G181" s="369" t="s"/>
      <c r="I181" s="369" t="s"/>
    </row>
    <row r="182" spans="7:9">
      <c r="G182" s="369" t="s"/>
      <c r="I182" s="369" t="s"/>
    </row>
    <row r="183" spans="7:9">
      <c r="G183" s="369" t="s"/>
      <c r="I183" s="369" t="s"/>
    </row>
    <row r="184" spans="7:9">
      <c r="G184" s="369" t="s"/>
      <c r="I184" s="369" t="s"/>
    </row>
    <row r="185" spans="7:9">
      <c r="G185" s="369" t="s"/>
      <c r="I185" s="369" t="s"/>
    </row>
    <row r="186" spans="7:9">
      <c r="G186" s="369" t="s"/>
      <c r="I186" s="369" t="s"/>
    </row>
    <row r="187" spans="7:9">
      <c r="G187" s="369" t="s"/>
      <c r="I187" s="369" t="s"/>
    </row>
    <row r="188" spans="7:9">
      <c r="G188" s="369" t="s"/>
      <c r="I188" s="369" t="s"/>
    </row>
    <row r="189" spans="7:9">
      <c r="G189" s="369" t="s"/>
      <c r="I189" s="369" t="s"/>
    </row>
    <row r="190" spans="7:9">
      <c r="G190" s="369" t="s"/>
      <c r="I190" s="369" t="s"/>
    </row>
    <row r="191" spans="7:9">
      <c r="G191" s="369" t="s"/>
      <c r="I191" s="369" t="s"/>
    </row>
    <row r="192" spans="7:9">
      <c r="G192" s="369" t="s"/>
      <c r="I192" s="369" t="s"/>
    </row>
    <row r="193" spans="7:9">
      <c r="G193" s="369" t="s"/>
      <c r="I193" s="369" t="s"/>
    </row>
    <row r="194" spans="7:9">
      <c r="G194" s="369" t="s"/>
      <c r="I194" s="369" t="s"/>
    </row>
    <row r="195" spans="7:9">
      <c r="G195" s="369" t="s"/>
      <c r="I195" s="369" t="s"/>
    </row>
    <row r="196" spans="7:9">
      <c r="G196" s="369" t="s"/>
      <c r="I196" s="369" t="s"/>
    </row>
    <row r="197" spans="7:9">
      <c r="G197" s="369" t="s"/>
      <c r="I197" s="369" t="s"/>
    </row>
    <row r="198" spans="7:9">
      <c r="G198" s="369" t="s"/>
      <c r="I198" s="369" t="s"/>
    </row>
    <row r="199" spans="7:9">
      <c r="G199" s="369" t="s"/>
      <c r="I199" s="369" t="s"/>
    </row>
    <row r="200" spans="7:9">
      <c r="G200" s="369" t="s"/>
      <c r="I200" s="369" t="s"/>
    </row>
    <row r="201" spans="7:9">
      <c r="G201" s="369" t="s"/>
      <c r="I201" s="369" t="s"/>
    </row>
  </sheetData>
  <autoFilter ref="A1:L117">
    <sortState ref="A2:L117"/>
  </autoFilter>
  <mergeCells count="35">
    <mergeCell ref="D16:D23"/>
    <mergeCell ref="E28:E30"/>
    <mergeCell ref="E31:E33"/>
    <mergeCell ref="E39:E43"/>
    <mergeCell ref="E62:E66"/>
    <mergeCell ref="E2:E9"/>
    <mergeCell ref="E16:E23"/>
    <mergeCell ref="C102:C103"/>
    <mergeCell ref="C113:C114"/>
    <mergeCell ref="C115:C116"/>
    <mergeCell ref="B104:B112"/>
    <mergeCell ref="B113:B117"/>
    <mergeCell ref="C105:C112"/>
    <mergeCell ref="E95:E101"/>
    <mergeCell ref="E48:E53"/>
    <mergeCell ref="E55:E60"/>
    <mergeCell ref="D84:D90"/>
    <mergeCell ref="E10:E13"/>
    <mergeCell ref="E14:E15"/>
    <mergeCell ref="D2:D15"/>
    <mergeCell ref="D91:D101"/>
    <mergeCell ref="C2:C27"/>
    <mergeCell ref="D24:D26"/>
    <mergeCell ref="E24:E26"/>
    <mergeCell ref="E36:E38"/>
    <mergeCell ref="E44:E47"/>
    <mergeCell ref="D28:D47"/>
    <mergeCell ref="D48:D76"/>
    <mergeCell ref="E70:E75"/>
    <mergeCell ref="E78:E81"/>
    <mergeCell ref="A2:A117"/>
    <mergeCell ref="B2:B103"/>
    <mergeCell ref="C28:C101"/>
    <mergeCell ref="E82:E83"/>
    <mergeCell ref="D77:D83"/>
  </mergeCells>
  <dataValidations>
    <dataValidation type="list" errorStyle="stop" allowBlank="true" showDropDown="false" showInputMessage="true" showErrorMessage="true" prompt="" sqref="I2:I1048576">
      <formula1>"Y,N,暂无资料,"</formula1>
    </dataValidation>
    <dataValidation type="list" errorStyle="stop" allowBlank="true" showDropDown="false" showInputMessage="true" showErrorMessage="true" prompt="" sqref="G2:G1048576">
      <formula1>"Y,N,"</formula1>
    </dataValidation>
    <dataValidation type="list" errorStyle="stop" showInputMessage="true" showErrorMessage="true" prompt="" sqref="H2:H117">
      <formula1>"Scada,手抄,无,"</formula1>
      <formula2/>
    </dataValidation>
  </dataValidations>
</worksheet>
</file>

<file path=xl/worksheets/sheet18.xml><?xml version="1.0" encoding="utf-8"?>
<worksheet xmlns="http://schemas.openxmlformats.org/spreadsheetml/2006/main">
  <sheetPr codeName="系统能效">
    <tabColor rgb="FFFFFFFF"/>
  </sheetPr>
  <dimension ref="I139"/>
  <sheetViews>
    <sheetView workbookViewId="0"/>
  </sheetViews>
  <cols>
    <col min="1" max="1" width="6.87109" style="872" customWidth="true"/>
    <col min="2" max="2" width="8.36328" style="872" customWidth="true"/>
    <col min="3" max="3" width="17.6719" style="872" customWidth="true"/>
    <col min="4" max="4" width="21.043" style="872" customWidth="true"/>
    <col min="5" max="5" width="40.1914" style="872" customWidth="true"/>
    <col min="6" max="6" width="26.1641" style="873" customWidth="true"/>
    <col min="7" max="7" width="14.832" style="873" customWidth="true"/>
    <col min="8" max="8" width="14.5625" style="872" customWidth="true"/>
    <col min="9" max="9" width="12.8125" style="873" customWidth="true"/>
    <col min="10" max="10" width="24.8242" style="872" customWidth="true"/>
    <col min="11" max="11" width="25.4922" style="872" customWidth="true"/>
    <col min="12" max="12" width="38.9844" style="872" customWidth="true"/>
    <col min="13" max="13" width="38.9844" style="872" customWidth="true"/>
  </col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5" t="s"/>
    </row>
    <row r="2" spans="1:13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7" t="s">
        <v>18</v>
      </c>
      <c r="G2" s="7" t="s"/>
      <c r="H2" s="8" t="s">
        <v>19</v>
      </c>
      <c r="I2" s="9" t="s">
        <v>20</v>
      </c>
      <c r="J2" s="10" t="s">
        <v>21</v>
      </c>
      <c r="K2" s="11" t="s">
        <v>22</v>
      </c>
      <c r="L2" s="11" t="s">
        <v>23</v>
      </c>
      <c r="M2" s="12" t="s"/>
    </row>
    <row r="3" spans="1:13">
      <c r="A3" s="13" t="s"/>
      <c r="B3" s="13" t="s"/>
      <c r="C3" s="13" t="s"/>
      <c r="D3" s="14" t="s"/>
      <c r="E3" s="6" t="s">
        <v>24</v>
      </c>
      <c r="F3" s="7" t="s">
        <v>18</v>
      </c>
      <c r="G3" s="7" t="s"/>
      <c r="H3" s="8" t="s">
        <v>25</v>
      </c>
      <c r="I3" s="9" t="s">
        <v>20</v>
      </c>
      <c r="J3" s="10" t="s">
        <v>26</v>
      </c>
      <c r="K3" s="11" t="s">
        <v>27</v>
      </c>
      <c r="L3" s="11" t="s">
        <v>28</v>
      </c>
      <c r="M3" s="12" t="s"/>
    </row>
    <row r="4" spans="1:13">
      <c r="A4" s="13" t="s"/>
      <c r="B4" s="13" t="s"/>
      <c r="C4" s="13" t="s"/>
      <c r="D4" s="14" t="s"/>
      <c r="E4" s="6" t="s">
        <v>29</v>
      </c>
      <c r="F4" s="7" t="s">
        <v>18</v>
      </c>
      <c r="G4" s="7" t="s"/>
      <c r="H4" s="8" t="s">
        <v>30</v>
      </c>
      <c r="I4" s="9" t="s">
        <v>20</v>
      </c>
      <c r="J4" s="10" t="s">
        <v>26</v>
      </c>
      <c r="K4" s="11" t="s">
        <v>31</v>
      </c>
      <c r="L4" s="11" t="s">
        <v>32</v>
      </c>
      <c r="M4" s="12" t="s"/>
    </row>
    <row r="5" spans="1:13">
      <c r="A5" s="14" t="s"/>
      <c r="B5" s="14" t="s"/>
      <c r="C5" s="14" t="s"/>
      <c r="D5" s="6" t="s">
        <v>33</v>
      </c>
      <c r="E5" s="6" t="s">
        <v>17</v>
      </c>
      <c r="F5" s="7" t="s">
        <v>18</v>
      </c>
      <c r="G5" s="7" t="s"/>
      <c r="H5" s="8" t="s">
        <v>19</v>
      </c>
      <c r="I5" s="9" t="s">
        <v>20</v>
      </c>
      <c r="J5" s="10" t="s">
        <v>21</v>
      </c>
      <c r="K5" s="11" t="s">
        <v>34</v>
      </c>
      <c r="L5" s="11" t="s">
        <v>35</v>
      </c>
      <c r="M5" s="12" t="s"/>
    </row>
    <row r="6" spans="1:13">
      <c r="A6" s="14" t="s"/>
      <c r="B6" s="14" t="s"/>
      <c r="C6" s="14" t="s"/>
      <c r="D6" s="6" t="s">
        <v>36</v>
      </c>
      <c r="E6" s="6" t="s"/>
      <c r="F6" s="7" t="s">
        <v>18</v>
      </c>
      <c r="G6" s="7" t="s"/>
      <c r="H6" s="8" t="s">
        <v>37</v>
      </c>
      <c r="I6" s="9" t="s">
        <v>20</v>
      </c>
      <c r="J6" s="10" t="s">
        <v>38</v>
      </c>
      <c r="K6" s="11" t="s">
        <v>39</v>
      </c>
      <c r="L6" s="11" t="s">
        <v>40</v>
      </c>
      <c r="M6" s="12" t="s"/>
    </row>
    <row r="7" spans="1:13">
      <c r="A7" s="14" t="s"/>
      <c r="B7" s="14" t="s"/>
      <c r="C7" s="14" t="s"/>
      <c r="D7" s="6" t="s">
        <v>41</v>
      </c>
      <c r="E7" s="6" t="s"/>
      <c r="F7" s="7" t="s">
        <v>42</v>
      </c>
      <c r="G7" s="7" t="s"/>
      <c r="H7" s="8" t="s">
        <v>43</v>
      </c>
      <c r="I7" s="9" t="s">
        <v>44</v>
      </c>
      <c r="J7" s="10" t="s">
        <v>45</v>
      </c>
      <c r="K7" s="11" t="s"/>
      <c r="L7" s="11" t="s">
        <v>46</v>
      </c>
      <c r="M7" s="12" t="s"/>
    </row>
    <row r="8" spans="1:13">
      <c r="A8" s="14" t="s"/>
      <c r="B8" s="14" t="s"/>
      <c r="C8" s="6" t="s">
        <v>47</v>
      </c>
      <c r="D8" s="15" t="s">
        <v>48</v>
      </c>
      <c r="E8" s="6" t="s">
        <v>49</v>
      </c>
      <c r="F8" s="16" t="s">
        <v>18</v>
      </c>
      <c r="G8" s="7" t="s"/>
      <c r="H8" s="8" t="s">
        <v>50</v>
      </c>
      <c r="I8" s="9" t="s">
        <v>20</v>
      </c>
      <c r="J8" s="10" t="s">
        <v>51</v>
      </c>
      <c r="K8" s="17" t="s">
        <v>52</v>
      </c>
      <c r="L8" s="11" t="s">
        <v>53</v>
      </c>
      <c r="M8" s="12">
        <f>=2840*4.1868*6/3.6</f>
        <v>19817.52</v>
      </c>
    </row>
    <row r="9" spans="1:13" ht="27.75" customHeight="true">
      <c r="A9" s="14" t="s"/>
      <c r="B9" s="14" t="s"/>
      <c r="C9" s="14" t="s"/>
      <c r="D9" s="14" t="s"/>
      <c r="E9" s="6" t="s">
        <v>54</v>
      </c>
      <c r="F9" s="16" t="s">
        <v>18</v>
      </c>
      <c r="G9" s="7" t="s"/>
      <c r="H9" s="8" t="s">
        <v>55</v>
      </c>
      <c r="I9" s="9" t="s">
        <v>20</v>
      </c>
      <c r="J9" s="10" t="s">
        <v>56</v>
      </c>
      <c r="K9" s="17" t="s">
        <v>57</v>
      </c>
      <c r="L9" s="11" t="s">
        <v>58</v>
      </c>
      <c r="M9" s="12">
        <f>=800*4.1868*3/3.6</f>
        <v>2791.2</v>
      </c>
    </row>
    <row r="10" spans="1:13">
      <c r="A10" s="14" t="s"/>
      <c r="B10" s="14" t="s"/>
      <c r="C10" s="14" t="s"/>
      <c r="D10" s="14" t="s"/>
      <c r="E10" s="6" t="s">
        <v>59</v>
      </c>
      <c r="F10" s="7" t="s">
        <v>42</v>
      </c>
      <c r="G10" s="7" t="s"/>
      <c r="H10" s="8" t="s">
        <v>60</v>
      </c>
      <c r="I10" s="7" t="s">
        <v>61</v>
      </c>
      <c r="J10" s="10" t="s"/>
      <c r="K10" s="17" t="s"/>
      <c r="L10" s="11" t="s">
        <v>62</v>
      </c>
      <c r="M10" s="12" t="s"/>
    </row>
    <row r="11" spans="1:13">
      <c r="A11" s="14" t="s"/>
      <c r="B11" s="14" t="s"/>
      <c r="C11" s="14" t="s"/>
      <c r="D11" s="14" t="s"/>
      <c r="E11" s="6" t="s">
        <v>63</v>
      </c>
      <c r="F11" s="7" t="s">
        <v>42</v>
      </c>
      <c r="G11" s="7" t="s"/>
      <c r="H11" s="8" t="s">
        <v>60</v>
      </c>
      <c r="I11" s="7" t="s">
        <v>61</v>
      </c>
      <c r="J11" s="10" t="s">
        <v>64</v>
      </c>
      <c r="K11" s="17" t="s"/>
      <c r="L11" s="11" t="s">
        <v>62</v>
      </c>
      <c r="M11" s="12" t="s"/>
    </row>
    <row r="12" spans="1:13">
      <c r="A12" s="14" t="s"/>
      <c r="B12" s="14" t="s"/>
      <c r="C12" s="14" t="s"/>
      <c r="D12" s="14" t="s"/>
      <c r="E12" s="6" t="s">
        <v>65</v>
      </c>
      <c r="F12" s="7" t="s">
        <v>18</v>
      </c>
      <c r="G12" s="7" t="s"/>
      <c r="H12" s="8" t="s">
        <v>66</v>
      </c>
      <c r="I12" s="9" t="s">
        <v>20</v>
      </c>
      <c r="J12" s="10" t="s">
        <v>67</v>
      </c>
      <c r="K12" s="18" t="s"/>
      <c r="L12" s="11" t="s">
        <v>68</v>
      </c>
      <c r="M12" s="12" t="s"/>
    </row>
    <row r="13" spans="1:13">
      <c r="A13" s="14" t="s"/>
      <c r="B13" s="14" t="s"/>
      <c r="C13" s="14" t="s"/>
      <c r="D13" s="14" t="s"/>
      <c r="E13" s="6" t="s">
        <v>69</v>
      </c>
      <c r="F13" s="7" t="s">
        <v>18</v>
      </c>
      <c r="G13" s="7" t="s"/>
      <c r="H13" s="19" t="s">
        <v>70</v>
      </c>
      <c r="I13" s="9" t="s">
        <v>20</v>
      </c>
      <c r="J13" s="10" t="s">
        <v>71</v>
      </c>
      <c r="K13" s="20" t="s">
        <v>72</v>
      </c>
      <c r="L13" s="21" t="s">
        <v>73</v>
      </c>
      <c r="M13" s="22">
        <f>=440*4.1868*20/3.6</f>
        <v>10234.4</v>
      </c>
    </row>
    <row r="14" spans="1:13">
      <c r="A14" s="14" t="s"/>
      <c r="B14" s="14" t="s"/>
      <c r="C14" s="14" t="s"/>
      <c r="D14" s="14" t="s"/>
      <c r="E14" s="6" t="s">
        <v>74</v>
      </c>
      <c r="F14" s="16" t="s">
        <v>18</v>
      </c>
      <c r="G14" s="7" t="s"/>
      <c r="H14" s="19" t="s">
        <v>75</v>
      </c>
      <c r="I14" s="9" t="s">
        <v>20</v>
      </c>
      <c r="J14" s="10" t="s">
        <v>76</v>
      </c>
      <c r="K14" s="20" t="s">
        <v>77</v>
      </c>
      <c r="L14" s="21" t="s">
        <v>78</v>
      </c>
      <c r="M14" s="22">
        <f>=500*4.1868*10/3.6</f>
        <v>5815</v>
      </c>
    </row>
    <row r="15" spans="1:13" ht="27.75" customHeight="true">
      <c r="A15" s="14" t="s"/>
      <c r="B15" s="14" t="s"/>
      <c r="C15" s="14" t="s"/>
      <c r="D15" s="6" t="s">
        <v>79</v>
      </c>
      <c r="E15" s="6" t="s">
        <v>80</v>
      </c>
      <c r="F15" s="16" t="s">
        <v>18</v>
      </c>
      <c r="G15" s="7" t="s"/>
      <c r="H15" s="8" t="s">
        <v>81</v>
      </c>
      <c r="I15" s="7" t="s">
        <v>61</v>
      </c>
      <c r="J15" s="10" t="s">
        <v>82</v>
      </c>
      <c r="K15" s="11" t="s">
        <v>83</v>
      </c>
      <c r="L15" s="11" t="s">
        <v>62</v>
      </c>
      <c r="M15" s="12" t="s"/>
    </row>
    <row r="16" spans="1:13" ht="27.75" customHeight="true">
      <c r="A16" s="14" t="s"/>
      <c r="B16" s="14" t="s"/>
      <c r="C16" s="14" t="s"/>
      <c r="D16" s="14" t="s"/>
      <c r="E16" s="6" t="s">
        <v>84</v>
      </c>
      <c r="F16" s="7" t="s">
        <v>42</v>
      </c>
      <c r="G16" s="7" t="s"/>
      <c r="H16" s="8" t="s">
        <v>81</v>
      </c>
      <c r="I16" s="7" t="s">
        <v>61</v>
      </c>
      <c r="J16" s="10" t="s"/>
      <c r="K16" s="11" t="s"/>
      <c r="L16" s="11" t="s">
        <v>62</v>
      </c>
      <c r="M16" s="12" t="s"/>
    </row>
    <row r="17" spans="1:13" ht="27.75" customHeight="true">
      <c r="A17" s="14" t="s"/>
      <c r="B17" s="14" t="s"/>
      <c r="C17" s="14" t="s"/>
      <c r="D17" s="14" t="s"/>
      <c r="E17" s="6" t="s">
        <v>85</v>
      </c>
      <c r="F17" s="16" t="s">
        <v>18</v>
      </c>
      <c r="G17" s="7" t="s"/>
      <c r="H17" s="8" t="s">
        <v>81</v>
      </c>
      <c r="I17" s="7" t="s">
        <v>61</v>
      </c>
      <c r="J17" s="10" t="s">
        <v>86</v>
      </c>
      <c r="K17" s="11" t="s"/>
      <c r="L17" s="11" t="s">
        <v>62</v>
      </c>
      <c r="M17" s="12" t="s"/>
    </row>
    <row r="18" spans="1:13" ht="27.75" customHeight="true">
      <c r="A18" s="14" t="s"/>
      <c r="B18" s="14" t="s"/>
      <c r="C18" s="14" t="s"/>
      <c r="D18" s="14" t="s"/>
      <c r="E18" s="6" t="s">
        <v>87</v>
      </c>
      <c r="F18" s="16" t="s">
        <v>42</v>
      </c>
      <c r="G18" s="7" t="s"/>
      <c r="H18" s="8" t="s">
        <v>81</v>
      </c>
      <c r="I18" s="7" t="s">
        <v>61</v>
      </c>
      <c r="J18" s="10" t="s"/>
      <c r="K18" s="11" t="s"/>
      <c r="L18" s="11" t="s">
        <v>62</v>
      </c>
      <c r="M18" s="12" t="s"/>
    </row>
    <row r="19" spans="1:13" ht="27.75" customHeight="true">
      <c r="A19" s="14" t="s"/>
      <c r="B19" s="14" t="s"/>
      <c r="C19" s="14" t="s"/>
      <c r="D19" s="14" t="s"/>
      <c r="E19" s="6" t="s">
        <v>6000</v>
      </c>
      <c r="F19" s="16" t="s">
        <v>18</v>
      </c>
      <c r="G19" s="7" t="s"/>
      <c r="H19" s="8" t="s">
        <v>81</v>
      </c>
      <c r="I19" s="7" t="s">
        <v>61</v>
      </c>
      <c r="J19" s="10" t="s">
        <v>88</v>
      </c>
      <c r="K19" s="11" t="s"/>
      <c r="L19" s="11" t="s">
        <v>62</v>
      </c>
      <c r="M19" s="12" t="s"/>
    </row>
    <row r="20" spans="1:13" ht="27.75" customHeight="true">
      <c r="A20" s="14" t="s"/>
      <c r="B20" s="14" t="s"/>
      <c r="C20" s="14" t="s"/>
      <c r="D20" s="14" t="s"/>
      <c r="E20" s="6" t="s">
        <v>89</v>
      </c>
      <c r="F20" s="16" t="s">
        <v>42</v>
      </c>
      <c r="G20" s="7" t="s"/>
      <c r="H20" s="8" t="s">
        <v>81</v>
      </c>
      <c r="I20" s="7" t="s">
        <v>61</v>
      </c>
      <c r="J20" s="10" t="s"/>
      <c r="K20" s="11" t="s"/>
      <c r="L20" s="11" t="s">
        <v>62</v>
      </c>
      <c r="M20" s="12" t="s"/>
    </row>
    <row r="21" spans="1:13" ht="27.75" customHeight="true">
      <c r="A21" s="14" t="s"/>
      <c r="B21" s="14" t="s"/>
      <c r="C21" s="14" t="s"/>
      <c r="D21" s="14" t="s"/>
      <c r="E21" s="6" t="s">
        <v>90</v>
      </c>
      <c r="F21" s="16" t="s">
        <v>42</v>
      </c>
      <c r="G21" s="7" t="s"/>
      <c r="H21" s="8" t="s">
        <v>81</v>
      </c>
      <c r="I21" s="7" t="s">
        <v>61</v>
      </c>
      <c r="J21" s="10" t="s"/>
      <c r="K21" s="11" t="s"/>
      <c r="L21" s="11" t="s">
        <v>62</v>
      </c>
      <c r="M21" s="12" t="s"/>
    </row>
    <row r="22" spans="1:13" ht="27.75" customHeight="true">
      <c r="A22" s="14" t="s"/>
      <c r="B22" s="14" t="s"/>
      <c r="C22" s="14" t="s"/>
      <c r="D22" s="14" t="s"/>
      <c r="E22" s="6" t="s">
        <v>91</v>
      </c>
      <c r="F22" s="16" t="s">
        <v>42</v>
      </c>
      <c r="G22" s="7" t="s"/>
      <c r="H22" s="8" t="s">
        <v>81</v>
      </c>
      <c r="I22" s="7" t="s">
        <v>61</v>
      </c>
      <c r="J22" s="10" t="s"/>
      <c r="K22" s="11" t="s"/>
      <c r="L22" s="11" t="s">
        <v>62</v>
      </c>
      <c r="M22" s="12" t="s"/>
    </row>
    <row r="23" spans="1:13" ht="27.75" customHeight="true">
      <c r="A23" s="14" t="s"/>
      <c r="B23" s="14" t="s"/>
      <c r="C23" s="14" t="s"/>
      <c r="D23" s="14" t="s"/>
      <c r="E23" s="6" t="s">
        <v>92</v>
      </c>
      <c r="F23" s="16" t="s">
        <v>18</v>
      </c>
      <c r="G23" s="7" t="s"/>
      <c r="H23" s="8" t="s">
        <v>81</v>
      </c>
      <c r="I23" s="7" t="s">
        <v>61</v>
      </c>
      <c r="J23" s="10" t="s">
        <v>93</v>
      </c>
      <c r="K23" s="11" t="s">
        <v>94</v>
      </c>
      <c r="L23" s="11" t="s">
        <v>62</v>
      </c>
      <c r="M23" s="12" t="s"/>
    </row>
    <row r="24" spans="1:13" ht="27.75" customHeight="true">
      <c r="A24" s="14" t="s"/>
      <c r="B24" s="14" t="s"/>
      <c r="C24" s="14" t="s"/>
      <c r="D24" s="14" t="s"/>
      <c r="E24" s="6" t="s">
        <v>95</v>
      </c>
      <c r="F24" s="16" t="s">
        <v>42</v>
      </c>
      <c r="G24" s="7" t="s"/>
      <c r="H24" s="8" t="s">
        <v>81</v>
      </c>
      <c r="I24" s="7" t="s">
        <v>61</v>
      </c>
      <c r="J24" s="10" t="s"/>
      <c r="K24" s="11" t="s"/>
      <c r="L24" s="11" t="s">
        <v>62</v>
      </c>
      <c r="M24" s="12" t="s"/>
    </row>
    <row r="25" spans="1:13" ht="27.75" customHeight="true">
      <c r="A25" s="14" t="s"/>
      <c r="B25" s="14" t="s"/>
      <c r="C25" s="14" t="s"/>
      <c r="D25" s="6" t="s">
        <v>96</v>
      </c>
      <c r="E25" s="6" t="s">
        <v>97</v>
      </c>
      <c r="F25" s="16" t="s">
        <v>42</v>
      </c>
      <c r="G25" s="7" t="s"/>
      <c r="H25" s="8" t="s">
        <v>60</v>
      </c>
      <c r="I25" s="7" t="s">
        <v>61</v>
      </c>
      <c r="J25" s="10" t="s"/>
      <c r="K25" s="11" t="s"/>
      <c r="L25" s="11" t="s">
        <v>62</v>
      </c>
      <c r="M25" s="12" t="s"/>
    </row>
    <row r="26" spans="1:13" ht="27.75" customHeight="true">
      <c r="A26" s="14" t="s"/>
      <c r="B26" s="14" t="s"/>
      <c r="C26" s="14" t="s"/>
      <c r="D26" s="14" t="s"/>
      <c r="E26" s="6" t="s">
        <v>98</v>
      </c>
      <c r="F26" s="16" t="s">
        <v>18</v>
      </c>
      <c r="G26" s="7" t="s"/>
      <c r="H26" s="8" t="s">
        <v>99</v>
      </c>
      <c r="I26" s="7" t="s">
        <v>20</v>
      </c>
      <c r="J26" s="10" t="s">
        <v>100</v>
      </c>
      <c r="K26" s="11" t="s">
        <v>101</v>
      </c>
      <c r="L26" s="11" t="s">
        <v>102</v>
      </c>
      <c r="M26" s="12" t="s"/>
    </row>
    <row r="27" spans="1:13" ht="27.75" customHeight="true">
      <c r="A27" s="14" t="s"/>
      <c r="B27" s="14" t="s"/>
      <c r="C27" s="14" t="s"/>
      <c r="D27" s="14" t="s"/>
      <c r="E27" s="6" t="s">
        <v>103</v>
      </c>
      <c r="F27" s="7" t="s">
        <v>42</v>
      </c>
      <c r="G27" s="7" t="s"/>
      <c r="H27" s="8" t="s">
        <v>60</v>
      </c>
      <c r="I27" s="7" t="s">
        <v>61</v>
      </c>
      <c r="J27" s="10" t="s"/>
      <c r="K27" s="11" t="s"/>
      <c r="L27" s="11" t="s">
        <v>62</v>
      </c>
      <c r="M27" s="12" t="s"/>
    </row>
    <row r="28" spans="1:13" ht="27.75" customHeight="true">
      <c r="A28" s="14" t="s"/>
      <c r="B28" s="14" t="s"/>
      <c r="C28" s="14" t="s"/>
      <c r="D28" s="6" t="s">
        <v>104</v>
      </c>
      <c r="E28" s="6" t="s">
        <v>105</v>
      </c>
      <c r="F28" s="16" t="s">
        <v>42</v>
      </c>
      <c r="G28" s="7" t="s"/>
      <c r="H28" s="8" t="s">
        <v>81</v>
      </c>
      <c r="I28" s="7" t="s">
        <v>61</v>
      </c>
      <c r="J28" s="10" t="s"/>
      <c r="K28" s="11" t="s"/>
      <c r="L28" s="11" t="s">
        <v>62</v>
      </c>
      <c r="M28" s="12" t="s"/>
    </row>
    <row r="29" spans="1:13" ht="27.75" customHeight="true">
      <c r="A29" s="14" t="s"/>
      <c r="B29" s="14" t="s"/>
      <c r="C29" s="14" t="s"/>
      <c r="D29" s="14" t="s"/>
      <c r="E29" s="6" t="s">
        <v>106</v>
      </c>
      <c r="F29" s="16" t="s">
        <v>42</v>
      </c>
      <c r="G29" s="7" t="s"/>
      <c r="H29" s="8" t="s">
        <v>81</v>
      </c>
      <c r="I29" s="7" t="s">
        <v>61</v>
      </c>
      <c r="J29" s="10" t="s"/>
      <c r="K29" s="11" t="s"/>
      <c r="L29" s="11" t="s">
        <v>62</v>
      </c>
      <c r="M29" s="12" t="s"/>
    </row>
    <row r="30" spans="1:13" ht="27.75" customHeight="true">
      <c r="A30" s="14" t="s"/>
      <c r="B30" s="14" t="s"/>
      <c r="C30" s="14" t="s"/>
      <c r="D30" s="14" t="s"/>
      <c r="E30" s="6" t="s">
        <v>107</v>
      </c>
      <c r="F30" s="16" t="s">
        <v>42</v>
      </c>
      <c r="G30" s="7" t="s"/>
      <c r="H30" s="8" t="s">
        <v>81</v>
      </c>
      <c r="I30" s="7" t="s">
        <v>61</v>
      </c>
      <c r="J30" s="10" t="s"/>
      <c r="K30" s="11" t="s"/>
      <c r="L30" s="11" t="s">
        <v>62</v>
      </c>
      <c r="M30" s="12" t="s"/>
    </row>
    <row r="31" spans="1:13" ht="27.75" customHeight="true">
      <c r="A31" s="14" t="s"/>
      <c r="B31" s="14" t="s"/>
      <c r="C31" s="14" t="s"/>
      <c r="D31" s="14" t="s"/>
      <c r="E31" s="6" t="s">
        <v>108</v>
      </c>
      <c r="F31" s="16" t="s">
        <v>18</v>
      </c>
      <c r="G31" s="7" t="s"/>
      <c r="H31" s="8" t="s">
        <v>81</v>
      </c>
      <c r="I31" s="7" t="s">
        <v>61</v>
      </c>
      <c r="J31" s="10" t="s">
        <v>94</v>
      </c>
      <c r="K31" s="11" t="s"/>
      <c r="L31" s="11" t="s">
        <v>62</v>
      </c>
      <c r="M31" s="12" t="s"/>
    </row>
    <row r="32" spans="1:13" ht="27.75" customHeight="true">
      <c r="A32" s="14" t="s"/>
      <c r="B32" s="14" t="s"/>
      <c r="C32" s="14" t="s"/>
      <c r="D32" s="14" t="s"/>
      <c r="E32" s="6" t="s">
        <v>109</v>
      </c>
      <c r="F32" s="16" t="s">
        <v>18</v>
      </c>
      <c r="G32" s="7" t="s"/>
      <c r="H32" s="8" t="s">
        <v>81</v>
      </c>
      <c r="I32" s="7" t="s">
        <v>61</v>
      </c>
      <c r="J32" s="10" t="s">
        <v>110</v>
      </c>
      <c r="K32" s="11" t="s"/>
      <c r="L32" s="11" t="s">
        <v>62</v>
      </c>
      <c r="M32" s="12" t="s"/>
    </row>
    <row r="33" spans="1:13" ht="27.75" customHeight="true">
      <c r="A33" s="14" t="s"/>
      <c r="B33" s="14" t="s"/>
      <c r="C33" s="14" t="s"/>
      <c r="D33" s="14" t="s"/>
      <c r="E33" s="6" t="s">
        <v>111</v>
      </c>
      <c r="F33" s="16" t="s">
        <v>18</v>
      </c>
      <c r="G33" s="7" t="s"/>
      <c r="H33" s="8" t="s">
        <v>81</v>
      </c>
      <c r="I33" s="7" t="s">
        <v>61</v>
      </c>
      <c r="J33" s="10" t="s"/>
      <c r="K33" s="11" t="s"/>
      <c r="L33" s="11" t="s">
        <v>62</v>
      </c>
      <c r="M33" s="12" t="s"/>
    </row>
    <row r="34" spans="1:13" ht="24.75" customHeight="true">
      <c r="A34" s="14" t="s"/>
      <c r="B34" s="14" t="s"/>
      <c r="C34" s="14" t="s"/>
      <c r="D34" s="14" t="s"/>
      <c r="E34" s="6" t="s">
        <v>112</v>
      </c>
      <c r="F34" s="16" t="s">
        <v>18</v>
      </c>
      <c r="G34" s="7" t="s"/>
      <c r="H34" s="8" t="s">
        <v>81</v>
      </c>
      <c r="I34" s="7" t="s">
        <v>61</v>
      </c>
      <c r="J34" s="10" t="s">
        <v>113</v>
      </c>
      <c r="K34" s="11" t="s"/>
      <c r="L34" s="11" t="s">
        <v>62</v>
      </c>
      <c r="M34" s="12" t="s"/>
    </row>
    <row r="35" spans="1:13" ht="27.75" customHeight="true">
      <c r="A35" s="14" t="s"/>
      <c r="B35" s="14" t="s"/>
      <c r="C35" s="14" t="s"/>
      <c r="D35" s="6" t="s">
        <v>114</v>
      </c>
      <c r="E35" s="6" t="s">
        <v>115</v>
      </c>
      <c r="F35" s="16" t="s">
        <v>42</v>
      </c>
      <c r="G35" s="7" t="s"/>
      <c r="H35" s="8" t="s">
        <v>81</v>
      </c>
      <c r="I35" s="7" t="s">
        <v>61</v>
      </c>
      <c r="J35" s="10" t="s"/>
      <c r="K35" s="11" t="s"/>
      <c r="L35" s="11" t="s">
        <v>62</v>
      </c>
      <c r="M35" s="12" t="s"/>
    </row>
    <row r="36" spans="1:13" ht="27.75" customHeight="true">
      <c r="A36" s="14" t="s"/>
      <c r="B36" s="14" t="s"/>
      <c r="C36" s="14" t="s"/>
      <c r="D36" s="14" t="s"/>
      <c r="E36" s="6" t="s">
        <v>116</v>
      </c>
      <c r="F36" s="16" t="s">
        <v>42</v>
      </c>
      <c r="G36" s="7" t="s"/>
      <c r="H36" s="8" t="s">
        <v>60</v>
      </c>
      <c r="I36" s="7" t="s">
        <v>61</v>
      </c>
      <c r="J36" s="10" t="s"/>
      <c r="K36" s="11" t="s"/>
      <c r="L36" s="11" t="s">
        <v>62</v>
      </c>
      <c r="M36" s="12" t="s"/>
    </row>
    <row r="37" spans="1:13" ht="27.75" customHeight="true">
      <c r="A37" s="14" t="s"/>
      <c r="B37" s="14" t="s"/>
      <c r="C37" s="14" t="s"/>
      <c r="D37" s="14" t="s"/>
      <c r="E37" s="6" t="s">
        <v>117</v>
      </c>
      <c r="F37" s="16" t="s">
        <v>42</v>
      </c>
      <c r="G37" s="7" t="s"/>
      <c r="H37" s="8" t="s">
        <v>60</v>
      </c>
      <c r="I37" s="7" t="s">
        <v>61</v>
      </c>
      <c r="J37" s="10" t="s"/>
      <c r="K37" s="11" t="s"/>
      <c r="L37" s="11" t="s">
        <v>62</v>
      </c>
      <c r="M37" s="12" t="s"/>
    </row>
    <row r="38" spans="1:13" ht="27.75" customHeight="true">
      <c r="A38" s="14" t="s"/>
      <c r="B38" s="14" t="s"/>
      <c r="C38" s="14" t="s"/>
      <c r="D38" s="14" t="s"/>
      <c r="E38" s="6" t="s">
        <v>118</v>
      </c>
      <c r="F38" s="16" t="s">
        <v>42</v>
      </c>
      <c r="G38" s="7" t="s"/>
      <c r="H38" s="8" t="s">
        <v>81</v>
      </c>
      <c r="I38" s="7" t="s">
        <v>61</v>
      </c>
      <c r="J38" s="10" t="s"/>
      <c r="K38" s="11" t="s"/>
      <c r="L38" s="11" t="s">
        <v>62</v>
      </c>
      <c r="M38" s="12" t="s"/>
    </row>
    <row r="39" spans="1:13" ht="27.75" customHeight="true">
      <c r="A39" s="14" t="s"/>
      <c r="B39" s="14" t="s"/>
      <c r="C39" s="14" t="s"/>
      <c r="D39" s="14" t="s"/>
      <c r="E39" s="6" t="s">
        <v>119</v>
      </c>
      <c r="F39" s="16" t="s">
        <v>18</v>
      </c>
      <c r="G39" s="7" t="s"/>
      <c r="H39" s="8" t="s">
        <v>81</v>
      </c>
      <c r="I39" s="7" t="s">
        <v>61</v>
      </c>
      <c r="J39" s="10" t="s"/>
      <c r="K39" s="11" t="s"/>
      <c r="L39" s="11" t="s">
        <v>62</v>
      </c>
      <c r="M39" s="12" t="s"/>
    </row>
    <row r="40" spans="1:13">
      <c r="A40" s="14" t="s"/>
      <c r="B40" s="14" t="s"/>
      <c r="C40" s="23" t="s">
        <v>120</v>
      </c>
      <c r="D40" s="23" t="s">
        <v>121</v>
      </c>
      <c r="E40" s="24" t="s"/>
      <c r="F40" s="16" t="s">
        <v>42</v>
      </c>
      <c r="G40" s="7" t="s"/>
      <c r="H40" s="25" t="s">
        <v>61</v>
      </c>
      <c r="I40" s="7" t="s">
        <v>61</v>
      </c>
      <c r="J40" s="26" t="s"/>
      <c r="K40" s="11" t="s"/>
      <c r="L40" s="11" t="s">
        <v>62</v>
      </c>
      <c r="M40" s="12" t="s"/>
    </row>
    <row r="41" spans="1:13" ht="27.75" customHeight="true">
      <c r="A41" s="14" t="s"/>
      <c r="B41" s="14" t="s"/>
      <c r="C41" s="14" t="s"/>
      <c r="D41" s="23" t="s">
        <v>122</v>
      </c>
      <c r="E41" s="23" t="s"/>
      <c r="F41" s="16" t="s">
        <v>42</v>
      </c>
      <c r="G41" s="7" t="s"/>
      <c r="H41" s="25" t="s">
        <v>61</v>
      </c>
      <c r="I41" s="7" t="s">
        <v>61</v>
      </c>
      <c r="J41" s="27" t="s"/>
      <c r="K41" s="11" t="s"/>
      <c r="L41" s="11" t="s">
        <v>62</v>
      </c>
      <c r="M41" s="12" t="s"/>
    </row>
    <row r="42" spans="1:13" ht="27.75" customHeight="true">
      <c r="A42" s="14" t="s"/>
      <c r="B42" s="6" t="s">
        <v>123</v>
      </c>
      <c r="C42" s="6" t="s">
        <v>124</v>
      </c>
      <c r="D42" s="6" t="s"/>
      <c r="E42" s="28" t="s"/>
      <c r="F42" s="7" t="s">
        <v>42</v>
      </c>
      <c r="G42" s="7" t="s"/>
      <c r="H42" s="8" t="s">
        <v>61</v>
      </c>
      <c r="I42" s="7" t="s">
        <v>61</v>
      </c>
      <c r="J42" s="10" t="s"/>
      <c r="K42" s="11" t="s"/>
      <c r="L42" s="11" t="s">
        <v>62</v>
      </c>
      <c r="M42" s="12" t="s"/>
    </row>
    <row r="43" spans="1:13" ht="27.75" customHeight="true">
      <c r="A43" s="14" t="s"/>
      <c r="B43" s="14" t="s"/>
      <c r="C43" s="6" t="s">
        <v>125</v>
      </c>
      <c r="D43" s="6" t="s">
        <v>126</v>
      </c>
      <c r="E43" s="28" t="s"/>
      <c r="F43" s="7" t="s">
        <v>42</v>
      </c>
      <c r="G43" s="7" t="s"/>
      <c r="H43" s="8" t="s">
        <v>61</v>
      </c>
      <c r="I43" s="7" t="s">
        <v>61</v>
      </c>
      <c r="J43" s="10" t="s"/>
      <c r="K43" s="11" t="s"/>
      <c r="L43" s="11" t="s">
        <v>62</v>
      </c>
      <c r="M43" s="12" t="s"/>
    </row>
    <row r="44" spans="1:13" ht="27.75" customHeight="true">
      <c r="A44" s="14" t="s"/>
      <c r="B44" s="14" t="s"/>
      <c r="C44" s="14" t="s"/>
      <c r="D44" s="6" t="s">
        <v>127</v>
      </c>
      <c r="E44" s="28" t="s"/>
      <c r="F44" s="7" t="s">
        <v>42</v>
      </c>
      <c r="G44" s="7" t="s"/>
      <c r="H44" s="8" t="s">
        <v>61</v>
      </c>
      <c r="I44" s="7" t="s">
        <v>61</v>
      </c>
      <c r="J44" s="10" t="s"/>
      <c r="K44" s="11" t="s"/>
      <c r="L44" s="11" t="s">
        <v>62</v>
      </c>
      <c r="M44" s="12" t="s"/>
    </row>
    <row r="45" spans="1:13" ht="27.75" customHeight="true">
      <c r="A45" s="14" t="s"/>
      <c r="B45" s="14" t="s"/>
      <c r="C45" s="14" t="s"/>
      <c r="D45" s="6" t="s">
        <v>128</v>
      </c>
      <c r="E45" s="28" t="s"/>
      <c r="F45" s="7" t="s">
        <v>42</v>
      </c>
      <c r="G45" s="7" t="s"/>
      <c r="H45" s="8" t="s">
        <v>61</v>
      </c>
      <c r="I45" s="7" t="s">
        <v>61</v>
      </c>
      <c r="J45" s="10" t="s"/>
      <c r="K45" s="11" t="s"/>
      <c r="L45" s="11" t="s">
        <v>62</v>
      </c>
      <c r="M45" s="12" t="s"/>
    </row>
    <row r="46" spans="1:13" ht="27.75" customHeight="true">
      <c r="A46" s="14" t="s"/>
      <c r="B46" s="14" t="s"/>
      <c r="C46" s="14" t="s"/>
      <c r="D46" s="6" t="s">
        <v>129</v>
      </c>
      <c r="E46" s="28" t="s"/>
      <c r="F46" s="7" t="s">
        <v>42</v>
      </c>
      <c r="G46" s="7" t="s"/>
      <c r="H46" s="8" t="s">
        <v>61</v>
      </c>
      <c r="I46" s="7" t="s">
        <v>61</v>
      </c>
      <c r="J46" s="10" t="s"/>
      <c r="K46" s="11" t="s"/>
      <c r="L46" s="11" t="s">
        <v>62</v>
      </c>
      <c r="M46" s="12" t="s"/>
    </row>
    <row r="47" spans="1:13" ht="27.75" customHeight="true">
      <c r="A47" s="14" t="s"/>
      <c r="B47" s="14" t="s"/>
      <c r="C47" s="14" t="s"/>
      <c r="D47" s="6" t="s">
        <v>130</v>
      </c>
      <c r="E47" s="28" t="s"/>
      <c r="F47" s="7" t="s">
        <v>42</v>
      </c>
      <c r="G47" s="7" t="s"/>
      <c r="H47" s="8" t="s">
        <v>61</v>
      </c>
      <c r="I47" s="7" t="s">
        <v>61</v>
      </c>
      <c r="J47" s="10" t="s"/>
      <c r="K47" s="11" t="s"/>
      <c r="L47" s="11" t="s">
        <v>62</v>
      </c>
      <c r="M47" s="12" t="s"/>
    </row>
    <row r="48" spans="1:13" ht="27.75" customHeight="true">
      <c r="A48" s="14" t="s"/>
      <c r="B48" s="14" t="s"/>
      <c r="C48" s="14" t="s"/>
      <c r="D48" s="6" t="s">
        <v>131</v>
      </c>
      <c r="E48" s="28" t="s"/>
      <c r="F48" s="7" t="s">
        <v>42</v>
      </c>
      <c r="G48" s="7" t="s"/>
      <c r="H48" s="8" t="s">
        <v>61</v>
      </c>
      <c r="I48" s="7" t="s">
        <v>61</v>
      </c>
      <c r="J48" s="10" t="s"/>
      <c r="K48" s="11" t="s"/>
      <c r="L48" s="11" t="s">
        <v>62</v>
      </c>
      <c r="M48" s="12" t="s"/>
    </row>
    <row r="49" spans="1:13" ht="27.75" customHeight="true">
      <c r="A49" s="14" t="s"/>
      <c r="B49" s="14" t="s"/>
      <c r="C49" s="14" t="s"/>
      <c r="D49" s="6" t="s">
        <v>132</v>
      </c>
      <c r="E49" s="28" t="s"/>
      <c r="F49" s="7" t="s">
        <v>42</v>
      </c>
      <c r="G49" s="7" t="s"/>
      <c r="H49" s="8" t="s">
        <v>61</v>
      </c>
      <c r="I49" s="7" t="s">
        <v>61</v>
      </c>
      <c r="J49" s="10" t="s"/>
      <c r="K49" s="11" t="s"/>
      <c r="L49" s="11" t="s">
        <v>62</v>
      </c>
      <c r="M49" s="12" t="s"/>
    </row>
    <row r="50" spans="1:13" ht="27.75" customHeight="true">
      <c r="A50" s="14" t="s"/>
      <c r="B50" s="14" t="s"/>
      <c r="C50" s="14" t="s"/>
      <c r="D50" s="6" t="s">
        <v>133</v>
      </c>
      <c r="E50" s="28" t="s"/>
      <c r="F50" s="7" t="s">
        <v>42</v>
      </c>
      <c r="G50" s="7" t="s"/>
      <c r="H50" s="8" t="s">
        <v>61</v>
      </c>
      <c r="I50" s="7" t="s">
        <v>61</v>
      </c>
      <c r="J50" s="10" t="s"/>
      <c r="K50" s="11" t="s"/>
      <c r="L50" s="11" t="s">
        <v>62</v>
      </c>
      <c r="M50" s="12" t="s"/>
    </row>
    <row r="51" spans="1:13" ht="27.75" customHeight="true">
      <c r="A51" s="14" t="s"/>
      <c r="B51" s="6" t="s">
        <v>134</v>
      </c>
      <c r="C51" s="6" t="s">
        <v>135</v>
      </c>
      <c r="D51" s="23" t="s">
        <v>136</v>
      </c>
      <c r="E51" s="28" t="s"/>
      <c r="F51" s="7" t="s">
        <v>42</v>
      </c>
      <c r="G51" s="7" t="s"/>
      <c r="H51" s="8" t="s">
        <v>61</v>
      </c>
      <c r="I51" s="7" t="s">
        <v>61</v>
      </c>
      <c r="J51" s="10" t="s"/>
      <c r="K51" s="11" t="s"/>
      <c r="L51" s="11" t="s">
        <v>62</v>
      </c>
      <c r="M51" s="12" t="s"/>
    </row>
    <row r="52" spans="1:13" ht="27.75" customHeight="true">
      <c r="A52" s="14" t="s"/>
      <c r="B52" s="14" t="s"/>
      <c r="C52" s="14" t="s"/>
      <c r="D52" s="6" t="s">
        <v>137</v>
      </c>
      <c r="E52" s="28" t="s"/>
      <c r="F52" s="7" t="s">
        <v>42</v>
      </c>
      <c r="G52" s="7" t="s"/>
      <c r="H52" s="8" t="s">
        <v>61</v>
      </c>
      <c r="I52" s="7" t="s">
        <v>61</v>
      </c>
      <c r="J52" s="10" t="s"/>
      <c r="K52" s="11" t="s"/>
      <c r="L52" s="11" t="s">
        <v>62</v>
      </c>
      <c r="M52" s="12" t="s"/>
    </row>
    <row r="53" spans="1:13" ht="27.75" customHeight="true">
      <c r="A53" s="14" t="s"/>
      <c r="B53" s="14" t="s"/>
      <c r="C53" s="6" t="s">
        <v>138</v>
      </c>
      <c r="D53" s="23" t="s">
        <v>139</v>
      </c>
      <c r="E53" s="28" t="s"/>
      <c r="F53" s="7" t="s">
        <v>42</v>
      </c>
      <c r="G53" s="7" t="s"/>
      <c r="H53" s="8" t="s">
        <v>61</v>
      </c>
      <c r="I53" s="7" t="s">
        <v>61</v>
      </c>
      <c r="J53" s="10" t="s"/>
      <c r="K53" s="11" t="s"/>
      <c r="L53" s="11" t="s">
        <v>62</v>
      </c>
      <c r="M53" s="12" t="s"/>
    </row>
    <row r="54" spans="1:13" ht="27.75" customHeight="true">
      <c r="A54" s="14" t="s"/>
      <c r="B54" s="14" t="s"/>
      <c r="C54" s="14" t="s"/>
      <c r="D54" s="6" t="s">
        <v>140</v>
      </c>
      <c r="E54" s="28" t="s"/>
      <c r="F54" s="7" t="s">
        <v>42</v>
      </c>
      <c r="G54" s="7" t="s"/>
      <c r="H54" s="8" t="s">
        <v>61</v>
      </c>
      <c r="I54" s="7" t="s">
        <v>61</v>
      </c>
      <c r="J54" s="10" t="s"/>
      <c r="K54" s="11" t="s"/>
      <c r="L54" s="11" t="s">
        <v>62</v>
      </c>
      <c r="M54" s="12" t="s"/>
    </row>
    <row r="55" spans="1:13" ht="27.75" customHeight="true">
      <c r="A55" s="14" t="s"/>
      <c r="B55" s="14" t="s"/>
      <c r="C55" s="6" t="s">
        <v>141</v>
      </c>
      <c r="D55" s="28" t="s"/>
      <c r="E55" s="6" t="s"/>
      <c r="F55" s="7" t="s">
        <v>42</v>
      </c>
      <c r="G55" s="7" t="s"/>
      <c r="H55" s="8" t="s">
        <v>61</v>
      </c>
      <c r="I55" s="7" t="s">
        <v>61</v>
      </c>
      <c r="J55" s="10" t="s"/>
      <c r="K55" s="11" t="s"/>
      <c r="L55" s="11" t="s">
        <v>62</v>
      </c>
      <c r="M55" s="12" t="s"/>
    </row>
    <row r="56" spans="6:9">
      <c r="F56" s="29" t="s"/>
      <c r="G56" s="30" t="s"/>
      <c r="I56" s="31" t="s"/>
    </row>
    <row r="57" spans="6:9">
      <c r="F57" s="29" t="s"/>
      <c r="G57" s="30" t="s"/>
      <c r="I57" s="31" t="s"/>
    </row>
    <row r="58" spans="6:9">
      <c r="F58" s="29" t="s"/>
      <c r="G58" s="30" t="s"/>
      <c r="I58" s="31" t="s"/>
    </row>
    <row r="59" spans="6:9">
      <c r="F59" s="29" t="s"/>
      <c r="G59" s="30" t="s"/>
      <c r="I59" s="31" t="s"/>
    </row>
    <row r="60" spans="6:9">
      <c r="F60" s="29" t="s"/>
      <c r="G60" s="30" t="s"/>
      <c r="I60" s="31" t="s"/>
    </row>
    <row r="61" spans="6:9">
      <c r="F61" s="29" t="s"/>
      <c r="G61" s="30" t="s"/>
      <c r="I61" s="31" t="s"/>
    </row>
    <row r="62" spans="6:9">
      <c r="F62" s="29" t="s"/>
      <c r="G62" s="30" t="s"/>
      <c r="I62" s="31" t="s"/>
    </row>
    <row r="63" spans="6:9">
      <c r="F63" s="29" t="s"/>
      <c r="G63" s="30" t="s"/>
      <c r="I63" s="31" t="s"/>
    </row>
    <row r="64" spans="6:9">
      <c r="F64" s="29" t="s"/>
      <c r="G64" s="30" t="s"/>
      <c r="I64" s="31" t="s"/>
    </row>
    <row r="65" spans="6:9">
      <c r="F65" s="29" t="s"/>
      <c r="G65" s="30" t="s"/>
      <c r="I65" s="31" t="s"/>
    </row>
    <row r="66" spans="6:9">
      <c r="F66" s="29" t="s"/>
      <c r="G66" s="30" t="s"/>
      <c r="I66" s="31" t="s"/>
    </row>
    <row r="67" spans="6:9">
      <c r="F67" s="29" t="s"/>
      <c r="G67" s="30" t="s"/>
      <c r="I67" s="31" t="s"/>
    </row>
    <row r="68" spans="6:9">
      <c r="F68" s="29" t="s"/>
      <c r="G68" s="30" t="s"/>
      <c r="I68" s="31" t="s"/>
    </row>
    <row r="69" spans="6:9">
      <c r="F69" s="29" t="s"/>
      <c r="G69" s="30" t="s"/>
      <c r="I69" s="31" t="s"/>
    </row>
    <row r="70" spans="6:9">
      <c r="F70" s="29" t="s"/>
      <c r="G70" s="30" t="s"/>
      <c r="I70" s="31" t="s"/>
    </row>
    <row r="71" spans="6:9">
      <c r="F71" s="29" t="s"/>
      <c r="G71" s="30" t="s"/>
      <c r="I71" s="31" t="s"/>
    </row>
    <row r="72" spans="6:9">
      <c r="F72" s="29" t="s"/>
      <c r="G72" s="30" t="s"/>
      <c r="I72" s="31" t="s"/>
    </row>
    <row r="73" spans="6:9">
      <c r="F73" s="29" t="s"/>
      <c r="G73" s="30" t="s"/>
      <c r="I73" s="31" t="s"/>
    </row>
    <row r="74" spans="6:9">
      <c r="F74" s="29" t="s"/>
      <c r="G74" s="30" t="s"/>
      <c r="I74" s="31" t="s"/>
    </row>
    <row r="75" spans="6:9">
      <c r="F75" s="29" t="s"/>
      <c r="G75" s="30" t="s"/>
      <c r="I75" s="31" t="s"/>
    </row>
    <row r="76" spans="6:9">
      <c r="F76" s="29" t="s"/>
      <c r="G76" s="30" t="s"/>
      <c r="I76" s="31" t="s"/>
    </row>
    <row r="77" spans="6:9">
      <c r="F77" s="29" t="s"/>
      <c r="G77" s="30" t="s"/>
      <c r="I77" s="31" t="s"/>
    </row>
    <row r="78" spans="6:9">
      <c r="F78" s="29" t="s"/>
      <c r="G78" s="30" t="s"/>
      <c r="I78" s="31" t="s"/>
    </row>
    <row r="79" spans="6:9">
      <c r="F79" s="29" t="s"/>
      <c r="G79" s="30" t="s"/>
      <c r="I79" s="31" t="s"/>
    </row>
    <row r="80" spans="6:9">
      <c r="F80" s="29" t="s"/>
      <c r="G80" s="30" t="s"/>
      <c r="I80" s="31" t="s"/>
    </row>
    <row r="81" spans="6:9">
      <c r="F81" s="29" t="s"/>
      <c r="G81" s="30" t="s"/>
      <c r="I81" s="31" t="s"/>
    </row>
    <row r="82" spans="6:9">
      <c r="F82" s="29" t="s"/>
      <c r="G82" s="30" t="s"/>
      <c r="I82" s="31" t="s"/>
    </row>
    <row r="83" spans="6:9">
      <c r="F83" s="29" t="s"/>
      <c r="G83" s="30" t="s"/>
      <c r="I83" s="31" t="s"/>
    </row>
    <row r="84" spans="6:9">
      <c r="F84" s="29" t="s"/>
      <c r="G84" s="30" t="s"/>
      <c r="I84" s="31" t="s"/>
    </row>
    <row r="85" spans="6:9">
      <c r="F85" s="29" t="s"/>
      <c r="G85" s="30" t="s"/>
      <c r="I85" s="31" t="s"/>
    </row>
    <row r="86" spans="6:9">
      <c r="F86" s="29" t="s"/>
      <c r="G86" s="30" t="s"/>
      <c r="I86" s="31" t="s"/>
    </row>
    <row r="87" spans="6:9">
      <c r="F87" s="29" t="s"/>
      <c r="G87" s="30" t="s"/>
      <c r="I87" s="31" t="s"/>
    </row>
    <row r="88" spans="6:9">
      <c r="F88" s="29" t="s"/>
      <c r="G88" s="30" t="s"/>
      <c r="I88" s="31" t="s"/>
    </row>
    <row r="89" spans="6:9">
      <c r="F89" s="29" t="s"/>
      <c r="G89" s="30" t="s"/>
      <c r="I89" s="31" t="s"/>
    </row>
    <row r="90" spans="6:9">
      <c r="F90" s="29" t="s"/>
      <c r="G90" s="30" t="s"/>
      <c r="I90" s="31" t="s"/>
    </row>
    <row r="91" spans="6:9">
      <c r="F91" s="29" t="s"/>
      <c r="G91" s="30" t="s"/>
      <c r="I91" s="31" t="s"/>
    </row>
    <row r="92" spans="6:9">
      <c r="F92" s="29" t="s"/>
      <c r="G92" s="30" t="s"/>
      <c r="I92" s="31" t="s"/>
    </row>
    <row r="93" spans="6:9">
      <c r="F93" s="29" t="s"/>
      <c r="G93" s="30" t="s"/>
      <c r="I93" s="31" t="s"/>
    </row>
    <row r="94" spans="6:9">
      <c r="F94" s="29" t="s"/>
      <c r="G94" s="30" t="s"/>
      <c r="I94" s="31" t="s"/>
    </row>
    <row r="95" spans="6:9">
      <c r="F95" s="29" t="s"/>
      <c r="G95" s="30" t="s"/>
      <c r="I95" s="31" t="s"/>
    </row>
    <row r="96" spans="6:9">
      <c r="F96" s="29" t="s"/>
      <c r="G96" s="30" t="s"/>
      <c r="I96" s="31" t="s"/>
    </row>
    <row r="97" spans="6:9">
      <c r="F97" s="29" t="s"/>
      <c r="G97" s="30" t="s"/>
      <c r="I97" s="31" t="s"/>
    </row>
    <row r="98" spans="6:9">
      <c r="F98" s="29" t="s"/>
      <c r="G98" s="30" t="s"/>
      <c r="I98" s="31" t="s"/>
    </row>
    <row r="99" spans="6:9">
      <c r="F99" s="29" t="s"/>
      <c r="G99" s="30" t="s"/>
      <c r="I99" s="31" t="s"/>
    </row>
    <row r="100" spans="6:9">
      <c r="F100" s="29" t="s"/>
      <c r="G100" s="30" t="s"/>
      <c r="I100" s="31" t="s"/>
    </row>
    <row r="101" spans="6:9">
      <c r="F101" s="29" t="s"/>
      <c r="G101" s="30" t="s"/>
      <c r="I101" s="31" t="s"/>
    </row>
    <row r="102" spans="6:9">
      <c r="F102" s="29" t="s"/>
      <c r="G102" s="30" t="s"/>
      <c r="I102" s="31" t="s"/>
    </row>
    <row r="103" spans="6:9">
      <c r="F103" s="29" t="s"/>
      <c r="G103" s="30" t="s"/>
      <c r="I103" s="31" t="s"/>
    </row>
    <row r="104" spans="6:9">
      <c r="F104" s="29" t="s"/>
      <c r="G104" s="30" t="s"/>
      <c r="I104" s="31" t="s"/>
    </row>
    <row r="105" spans="6:9">
      <c r="F105" s="29" t="s"/>
      <c r="G105" s="30" t="s"/>
      <c r="I105" s="31" t="s"/>
    </row>
    <row r="106" spans="6:9">
      <c r="F106" s="29" t="s"/>
      <c r="G106" s="30" t="s"/>
      <c r="I106" s="31" t="s"/>
    </row>
    <row r="107" spans="6:9">
      <c r="F107" s="29" t="s"/>
      <c r="G107" s="30" t="s"/>
      <c r="I107" s="31" t="s"/>
    </row>
    <row r="108" spans="6:9">
      <c r="F108" s="29" t="s"/>
      <c r="G108" s="30" t="s"/>
      <c r="I108" s="31" t="s"/>
    </row>
    <row r="109" spans="6:9">
      <c r="F109" s="29" t="s"/>
      <c r="G109" s="30" t="s"/>
      <c r="I109" s="31" t="s"/>
    </row>
    <row r="110" spans="6:9">
      <c r="F110" s="29" t="s"/>
      <c r="G110" s="30" t="s"/>
      <c r="I110" s="31" t="s"/>
    </row>
    <row r="111" spans="6:9">
      <c r="F111" s="29" t="s"/>
      <c r="G111" s="30" t="s"/>
      <c r="I111" s="31" t="s"/>
    </row>
    <row r="112" spans="6:9">
      <c r="F112" s="29" t="s"/>
      <c r="G112" s="30" t="s"/>
      <c r="I112" s="31" t="s"/>
    </row>
    <row r="113" spans="6:9">
      <c r="F113" s="29" t="s"/>
      <c r="G113" s="30" t="s"/>
      <c r="I113" s="31" t="s"/>
    </row>
    <row r="114" spans="6:9">
      <c r="F114" s="29" t="s"/>
      <c r="G114" s="30" t="s"/>
      <c r="I114" s="31" t="s"/>
    </row>
    <row r="115" spans="6:9">
      <c r="F115" s="29" t="s"/>
      <c r="G115" s="30" t="s"/>
      <c r="I115" s="31" t="s"/>
    </row>
    <row r="116" spans="6:9">
      <c r="F116" s="29" t="s"/>
      <c r="G116" s="30" t="s"/>
      <c r="I116" s="31" t="s"/>
    </row>
    <row r="117" spans="6:9">
      <c r="F117" s="29" t="s"/>
      <c r="G117" s="30" t="s"/>
      <c r="I117" s="31" t="s"/>
    </row>
    <row r="118" spans="6:9">
      <c r="F118" s="29" t="s"/>
      <c r="G118" s="30" t="s"/>
      <c r="I118" s="31" t="s"/>
    </row>
    <row r="119" spans="6:9">
      <c r="F119" s="29" t="s"/>
      <c r="G119" s="30" t="s"/>
      <c r="I119" s="31" t="s"/>
    </row>
    <row r="120" spans="6:9">
      <c r="F120" s="29" t="s"/>
      <c r="G120" s="30" t="s"/>
      <c r="I120" s="31" t="s"/>
    </row>
    <row r="121" spans="6:9">
      <c r="F121" s="29" t="s"/>
      <c r="G121" s="30" t="s"/>
      <c r="I121" s="31" t="s"/>
    </row>
    <row r="122" spans="6:9">
      <c r="F122" s="29" t="s"/>
      <c r="G122" s="30" t="s"/>
      <c r="I122" s="31" t="s"/>
    </row>
    <row r="123" spans="6:9">
      <c r="F123" s="29" t="s"/>
      <c r="G123" s="30" t="s"/>
      <c r="I123" s="31" t="s"/>
    </row>
    <row r="124" spans="6:9">
      <c r="F124" s="29" t="s"/>
      <c r="G124" s="30" t="s"/>
      <c r="I124" s="31" t="s"/>
    </row>
    <row r="125" spans="6:9">
      <c r="F125" s="29" t="s"/>
      <c r="G125" s="30" t="s"/>
      <c r="I125" s="31" t="s"/>
    </row>
    <row r="126" spans="6:9">
      <c r="F126" s="29" t="s"/>
      <c r="G126" s="30" t="s"/>
      <c r="I126" s="31" t="s"/>
    </row>
    <row r="127" spans="6:9">
      <c r="F127" s="29" t="s"/>
      <c r="G127" s="30" t="s"/>
      <c r="I127" s="31" t="s"/>
    </row>
    <row r="128" spans="6:9">
      <c r="F128" s="29" t="s"/>
      <c r="G128" s="30" t="s"/>
      <c r="I128" s="31" t="s"/>
    </row>
    <row r="129" spans="6:9">
      <c r="F129" s="29" t="s"/>
      <c r="G129" s="30" t="s"/>
      <c r="I129" s="31" t="s"/>
    </row>
    <row r="130" spans="6:9">
      <c r="F130" s="29" t="s"/>
      <c r="G130" s="30" t="s"/>
      <c r="I130" s="31" t="s"/>
    </row>
    <row r="131" spans="6:9">
      <c r="F131" s="29" t="s"/>
      <c r="G131" s="30" t="s"/>
      <c r="I131" s="31" t="s"/>
    </row>
    <row r="132" spans="6:9">
      <c r="F132" s="29" t="s"/>
      <c r="G132" s="30" t="s"/>
      <c r="I132" s="31" t="s"/>
    </row>
    <row r="133" spans="6:9">
      <c r="F133" s="29" t="s"/>
      <c r="G133" s="30" t="s"/>
      <c r="I133" s="31" t="s"/>
    </row>
    <row r="134" spans="6:9">
      <c r="F134" s="29" t="s"/>
      <c r="G134" s="30" t="s"/>
      <c r="I134" s="31" t="s"/>
    </row>
    <row r="135" spans="6:9">
      <c r="F135" s="29" t="s"/>
      <c r="G135" s="30" t="s"/>
      <c r="I135" s="31" t="s"/>
    </row>
    <row r="136" spans="6:9">
      <c r="F136" s="29" t="s"/>
      <c r="G136" s="30" t="s"/>
      <c r="I136" s="31" t="s"/>
    </row>
    <row r="137" spans="6:9">
      <c r="F137" s="29" t="s"/>
      <c r="G137" s="30" t="s"/>
      <c r="I137" s="31" t="s"/>
    </row>
    <row r="138" spans="6:9">
      <c r="F138" s="29" t="s"/>
      <c r="G138" s="30" t="s"/>
      <c r="I138" s="31" t="s"/>
    </row>
    <row r="139" spans="6:9">
      <c r="F139" s="29" t="s"/>
      <c r="G139" s="30" t="s"/>
      <c r="I139" s="31" t="s"/>
    </row>
  </sheetData>
  <autoFilter ref="A1:L55">
    <sortState ref="A2:L55"/>
  </autoFilter>
  <mergeCells count="16">
    <mergeCell ref="C40:C41"/>
    <mergeCell ref="B51:B55"/>
    <mergeCell ref="C51:C52"/>
    <mergeCell ref="C43:C50"/>
    <mergeCell ref="D28:D34"/>
    <mergeCell ref="B42:B50"/>
    <mergeCell ref="C53:C54"/>
    <mergeCell ref="C2:C7"/>
    <mergeCell ref="D15:D24"/>
    <mergeCell ref="D25:D27"/>
    <mergeCell ref="D35:D39"/>
    <mergeCell ref="D2:D4"/>
    <mergeCell ref="D8:D14"/>
    <mergeCell ref="C8:C39"/>
    <mergeCell ref="A2:A55"/>
    <mergeCell ref="B2:B41"/>
  </mergeCells>
  <dataValidations>
    <dataValidation type="list" errorStyle="stop" allowBlank="true" showDropDown="false" showInputMessage="true" showErrorMessage="true" prompt="" sqref="I2:I1048576">
      <formula1>"Scada,手抄,无,/,"</formula1>
    </dataValidation>
    <dataValidation type="list" errorStyle="stop" allowBlank="true" showDropDown="false" showInputMessage="true" showErrorMessage="true" prompt="" sqref="F2:F1048576">
      <formula1>"Y,N,"</formula1>
    </dataValidation>
    <dataValidation type="list" errorStyle="stop" allowBlank="true" showDropDown="false" showInputMessage="true" showErrorMessage="true" prompt="" sqref="G2:G1048576">
      <formula1>"Y,N,"</formula1>
    </dataValidation>
  </dataValidations>
</worksheet>
</file>

<file path=xl/worksheets/sheet19.xml><?xml version="1.0" encoding="utf-8"?>
<worksheet xmlns="http://schemas.openxmlformats.org/spreadsheetml/2006/main">
  <sheetPr codeName="能流">
    <tabColor rgb="FFFFFFFF"/>
  </sheetPr>
  <dimension ref="A343"/>
  <sheetViews>
    <sheetView showGridLines="true" workbookViewId="0">
      <pane ySplit="1" topLeftCell="A2" state="frozen"/>
    </sheetView>
  </sheetViews>
  <cols>
    <col min="1" max="1" width="6.61328" customWidth="true"/>
    <col min="2" max="2" width="4.45312" customWidth="true"/>
    <col min="3" max="3" width="21.1719" customWidth="true"/>
    <col min="4" max="4" width="17.6719" customWidth="true"/>
    <col min="5" max="5" width="16.9922" customWidth="true"/>
    <col min="6" max="6" width="19.4219" customWidth="true"/>
    <col min="7" max="7" width="41.2734"/>
    <col min="8" max="8" width="10.1133" style="570" customWidth="true"/>
    <col min="9" max="9" width="3.77344" customWidth="true"/>
    <col min="10" max="10" width="18.6133" customWidth="true"/>
    <col min="11" max="11" width="6.47266" customWidth="true"/>
    <col min="12" max="12" width="23.6016" customWidth="true"/>
    <col min="13" max="13" width="19.2812" customWidth="true"/>
    <col min="14" max="14" width="53.4141" customWidth="true"/>
    <col min="15" max="15" width="22.9336" customWidth="true"/>
    <col min="16" max="16" width="75.4023" customWidth="true"/>
    <col min="17" max="17" width="4.18359" customWidth="true"/>
    <col min="18" max="18" width="7.68359" customWidth="true"/>
    <col min="19" max="19" width="20.7734" customWidth="true"/>
    <col min="20" max="20" width="26.4336" customWidth="true"/>
    <col min="21" max="21" width="19.9609" style="652" customWidth="true"/>
    <col min="22" max="22" width="4.45312" customWidth="true"/>
    <col min="23" max="23" width="11.6016" customWidth="true"/>
    <col min="26" max="26" width="29.4023" customWidth="true"/>
    <col min="27" max="27" width="18.4844" customWidth="true"/>
    <col min="33" max="33" width="18.0742" customWidth="true"/>
    <col min="34" max="34" width="25.7617" customWidth="true"/>
    <col min="35" max="35" width="55.4336" customWidth="true"/>
    <col min="36" max="36" width="6.20312" customWidth="true"/>
    <col min="37" max="37" width="17.9414" customWidth="true"/>
    <col min="38" max="38" width="8.36328" customWidth="true"/>
    <col min="39" max="39" width="18.6133" style="570" customWidth="true"/>
    <col min="40" max="40" width="8.36328" style="570" customWidth="true"/>
    <col min="41" max="41" width="3.23438" style="874" customWidth="true"/>
    <col min="43" max="43" width="15.2422" customWidth="true"/>
    <col min="44" max="44" width="11.1914" customWidth="true"/>
    <col min="45" max="45" width="2.96094" customWidth="true"/>
  </cols>
  <sheetData>
    <row r="1" spans="1:47">
      <c r="A1" s="672" t="s">
        <v>4902</v>
      </c>
      <c r="B1" s="579" t="s">
        <v>4044</v>
      </c>
      <c r="C1" s="673" t="s">
        <v>2</v>
      </c>
      <c r="D1" s="579" t="s">
        <v>3</v>
      </c>
      <c r="E1" s="579" t="s">
        <v>4</v>
      </c>
      <c r="F1" s="579" t="s">
        <v>5</v>
      </c>
      <c r="G1" s="579" t="s">
        <v>4903</v>
      </c>
      <c r="H1" s="674" t="s">
        <v>119</v>
      </c>
      <c r="J1" s="278" t="s">
        <v>4904</v>
      </c>
      <c r="K1" s="675" t="s">
        <v>4044</v>
      </c>
      <c r="L1" s="675" t="s">
        <v>2</v>
      </c>
      <c r="M1" s="675" t="s">
        <v>3</v>
      </c>
      <c r="N1" s="675" t="s">
        <v>4</v>
      </c>
      <c r="O1" s="675" t="s">
        <v>5</v>
      </c>
      <c r="P1" s="675" t="s">
        <v>4903</v>
      </c>
      <c r="R1" s="676" t="s"/>
      <c r="S1" s="676" t="s"/>
      <c r="T1" s="676" t="s"/>
      <c r="U1" s="676" t="s"/>
      <c r="V1" s="677" t="s"/>
      <c r="X1" s="678" t="s">
        <v>4044</v>
      </c>
      <c r="Y1" s="678" t="s">
        <v>2</v>
      </c>
      <c r="Z1" s="678" t="s">
        <v>3</v>
      </c>
      <c r="AA1" s="679" t="s">
        <v>4</v>
      </c>
      <c r="AB1" s="680" t="s">
        <v>2017</v>
      </c>
      <c r="AC1" s="681" t="s"/>
      <c r="AD1" s="681" t="s"/>
      <c r="AE1" s="681" t="s"/>
      <c r="AF1" s="678" t="s">
        <v>4044</v>
      </c>
      <c r="AG1" s="678" t="s">
        <v>2</v>
      </c>
      <c r="AH1" s="678" t="s">
        <v>3</v>
      </c>
      <c r="AI1" s="682" t="s">
        <v>4905</v>
      </c>
      <c r="AJ1" s="682" t="s"/>
      <c r="AK1" s="683" t="s">
        <v>4</v>
      </c>
      <c r="AL1" s="678" t="s">
        <v>2017</v>
      </c>
      <c r="AM1" s="684" t="s">
        <v>4906</v>
      </c>
      <c r="AN1" s="579" t="s">
        <v>4907</v>
      </c>
      <c r="AO1" s="685" t="s"/>
      <c r="AP1" s="678" t="s">
        <v>4044</v>
      </c>
      <c r="AQ1" s="686" t="s">
        <v>2</v>
      </c>
      <c r="AR1" s="579" t="s">
        <v>4908</v>
      </c>
      <c r="AT1" s="678" t="s">
        <v>4044</v>
      </c>
      <c r="AU1" s="678" t="s">
        <v>2</v>
      </c>
    </row>
    <row r="2" spans="1:49" ht="15.75" customHeight="true">
      <c r="A2" s="442" t="s"/>
      <c r="B2" s="412" t="s">
        <v>176</v>
      </c>
      <c r="C2" s="687" t="s">
        <v>4909</v>
      </c>
      <c r="D2" s="412" t="s">
        <v>4910</v>
      </c>
      <c r="E2" s="688" t="s">
        <v>4911</v>
      </c>
      <c r="F2" s="688" t="s">
        <v>4912</v>
      </c>
      <c r="G2" s="689" t="s">
        <v>4913</v>
      </c>
      <c r="H2" s="690" t="s">
        <v>4914</v>
      </c>
      <c r="K2" s="412" t="s">
        <v>176</v>
      </c>
      <c r="L2" s="412" t="s">
        <v>4915</v>
      </c>
      <c r="M2" s="691" t="s">
        <v>4910</v>
      </c>
      <c r="N2" s="692" t="s">
        <v>4916</v>
      </c>
      <c r="O2" s="692" t="s">
        <v>4917</v>
      </c>
      <c r="P2" s="692" t="s">
        <v>4918</v>
      </c>
      <c r="X2" s="164" t="s">
        <v>2607</v>
      </c>
      <c r="Y2" s="164" t="s">
        <v>2064</v>
      </c>
      <c r="Z2" s="279" t="s">
        <v>4919</v>
      </c>
      <c r="AA2" s="279" t="s"/>
      <c r="AB2" s="279" t="s">
        <v>4920</v>
      </c>
      <c r="AD2" s="693" t="s"/>
      <c r="AE2" s="693" t="s"/>
      <c r="AF2" s="694" t="s">
        <v>4921</v>
      </c>
      <c r="AG2" s="694" t="s">
        <v>4922</v>
      </c>
      <c r="AH2" s="687" t="s">
        <v>4923</v>
      </c>
      <c r="AI2" s="616" t="s">
        <v>2001</v>
      </c>
      <c r="AJ2" s="687" t="s"/>
      <c r="AK2" s="412" t="s"/>
      <c r="AL2" s="14" t="s">
        <v>4920</v>
      </c>
      <c r="AM2" s="47" t="s">
        <v>18</v>
      </c>
      <c r="AN2" s="40" t="s">
        <v>42</v>
      </c>
      <c r="AO2" s="695" t="s"/>
      <c r="AP2" s="696" t="s">
        <v>2725</v>
      </c>
      <c r="AQ2" s="697" t="s">
        <v>4924</v>
      </c>
      <c r="AR2" s="40" t="s">
        <v>42</v>
      </c>
      <c r="AS2" s="442" t="s"/>
      <c r="AT2" s="698" t="s">
        <v>335</v>
      </c>
      <c r="AU2" s="698" t="s">
        <v>4925</v>
      </c>
      <c r="AV2" s="442" t="s"/>
      <c r="AW2" s="442" t="s"/>
    </row>
    <row r="3" spans="1:49" ht="15.75" customHeight="true">
      <c r="A3" s="442" t="s"/>
      <c r="B3" s="412" t="s">
        <v>176</v>
      </c>
      <c r="C3" s="687" t="s">
        <v>4909</v>
      </c>
      <c r="D3" s="412" t="s">
        <v>4910</v>
      </c>
      <c r="E3" s="688" t="s">
        <v>4911</v>
      </c>
      <c r="F3" s="688" t="s">
        <v>4912</v>
      </c>
      <c r="G3" s="689" t="s">
        <v>4926</v>
      </c>
      <c r="H3" s="690" t="s">
        <v>4914</v>
      </c>
      <c r="K3" s="412" t="s">
        <v>176</v>
      </c>
      <c r="L3" s="412" t="s">
        <v>4915</v>
      </c>
      <c r="M3" s="691" t="s">
        <v>4910</v>
      </c>
      <c r="N3" s="692" t="s">
        <v>4916</v>
      </c>
      <c r="O3" s="692" t="s">
        <v>4917</v>
      </c>
      <c r="P3" s="691" t="s">
        <v>4927</v>
      </c>
      <c r="X3" s="164" t="s">
        <v>2607</v>
      </c>
      <c r="Y3" s="164" t="s">
        <v>2064</v>
      </c>
      <c r="Z3" s="699" t="s">
        <v>1930</v>
      </c>
      <c r="AA3" s="700" t="s">
        <v>2664</v>
      </c>
      <c r="AB3" s="699" t="s">
        <v>4920</v>
      </c>
      <c r="AC3" t="s">
        <v>4928</v>
      </c>
      <c r="AD3" s="693" t="s"/>
      <c r="AE3" s="693" t="s"/>
      <c r="AF3" s="14" t="s"/>
      <c r="AG3" s="14" t="s"/>
      <c r="AH3" s="701" t="s">
        <v>2448</v>
      </c>
      <c r="AI3" s="702" t="s"/>
      <c r="AJ3" s="687" t="s"/>
      <c r="AK3" s="412" t="s">
        <v>4929</v>
      </c>
      <c r="AL3" s="703" t="s">
        <v>4920</v>
      </c>
      <c r="AM3" s="47" t="s">
        <v>18</v>
      </c>
      <c r="AN3" s="704" t="s">
        <v>42</v>
      </c>
      <c r="AO3" s="695" t="s"/>
      <c r="AP3" s="389" t="s"/>
      <c r="AQ3" s="697" t="s">
        <v>121</v>
      </c>
      <c r="AR3" s="40" t="s">
        <v>42</v>
      </c>
      <c r="AS3" s="442" t="s"/>
      <c r="AT3" s="703" t="s"/>
      <c r="AU3" s="698" t="s">
        <v>4930</v>
      </c>
      <c r="AV3" s="442" t="s"/>
      <c r="AW3" s="442" t="s"/>
    </row>
    <row r="4" spans="1:49" ht="15.75" customHeight="true">
      <c r="A4" s="442" t="s"/>
      <c r="B4" s="412" t="s">
        <v>176</v>
      </c>
      <c r="C4" s="705" t="s">
        <v>4909</v>
      </c>
      <c r="D4" s="412" t="s">
        <v>4910</v>
      </c>
      <c r="E4" s="688" t="s">
        <v>4911</v>
      </c>
      <c r="F4" s="688" t="s">
        <v>4912</v>
      </c>
      <c r="G4" s="689" t="s">
        <v>4931</v>
      </c>
      <c r="H4" s="690" t="s"/>
      <c r="K4" s="412" t="s">
        <v>176</v>
      </c>
      <c r="L4" s="412" t="s">
        <v>4915</v>
      </c>
      <c r="M4" s="691" t="s">
        <v>4910</v>
      </c>
      <c r="N4" s="692" t="s">
        <v>4916</v>
      </c>
      <c r="O4" s="692" t="s">
        <v>4917</v>
      </c>
      <c r="P4" s="691" t="s">
        <v>4932</v>
      </c>
      <c r="X4" s="105" t="s">
        <v>2607</v>
      </c>
      <c r="Y4" s="706" t="s">
        <v>2064</v>
      </c>
      <c r="Z4" s="707" t="s">
        <v>1936</v>
      </c>
      <c r="AA4" s="708" t="s"/>
      <c r="AB4" s="709" t="s"/>
      <c r="AD4" s="693" t="s"/>
      <c r="AE4" s="693" t="s"/>
      <c r="AF4" s="14" t="s"/>
      <c r="AG4" s="14" t="s"/>
      <c r="AH4" s="687" t="s">
        <v>4933</v>
      </c>
      <c r="AI4" s="710" t="s">
        <v>2298</v>
      </c>
      <c r="AJ4" s="687" t="s"/>
      <c r="AK4" s="412" t="s"/>
      <c r="AL4" s="14" t="s">
        <v>4920</v>
      </c>
      <c r="AM4" s="47" t="s">
        <v>18</v>
      </c>
      <c r="AN4" s="40" t="s">
        <v>42</v>
      </c>
      <c r="AO4" s="711" t="s"/>
      <c r="AP4" s="389" t="s"/>
      <c r="AQ4" s="697" t="s">
        <v>4934</v>
      </c>
      <c r="AR4" s="40" t="s">
        <v>42</v>
      </c>
      <c r="AS4" s="442" t="s"/>
      <c r="AT4" s="442" t="s"/>
      <c r="AU4" s="442" t="s"/>
      <c r="AV4" s="442" t="s"/>
      <c r="AW4" s="442" t="s"/>
    </row>
    <row r="5" spans="1:49" ht="15.75" customHeight="true">
      <c r="A5" s="442" t="s"/>
      <c r="B5" s="412" t="s">
        <v>176</v>
      </c>
      <c r="C5" s="705" t="s">
        <v>4909</v>
      </c>
      <c r="D5" s="412" t="s">
        <v>4910</v>
      </c>
      <c r="E5" s="688" t="s">
        <v>4911</v>
      </c>
      <c r="F5" s="688" t="s">
        <v>4912</v>
      </c>
      <c r="G5" s="442" t="s">
        <v>4935</v>
      </c>
      <c r="H5" s="690" t="s"/>
      <c r="K5" s="412" t="s">
        <v>176</v>
      </c>
      <c r="L5" s="412" t="s">
        <v>4915</v>
      </c>
      <c r="M5" s="691" t="s">
        <v>4910</v>
      </c>
      <c r="N5" s="692" t="s">
        <v>4916</v>
      </c>
      <c r="O5" s="692" t="s">
        <v>4917</v>
      </c>
      <c r="P5" s="691" t="s">
        <v>4936</v>
      </c>
      <c r="X5" s="164" t="s">
        <v>2607</v>
      </c>
      <c r="Y5" s="164" t="s">
        <v>2064</v>
      </c>
      <c r="Z5" s="712" t="s">
        <v>1934</v>
      </c>
      <c r="AA5" s="712" t="s"/>
      <c r="AB5" s="712" t="s">
        <v>4920</v>
      </c>
      <c r="AD5" s="693" t="s"/>
      <c r="AE5" s="693" t="s"/>
      <c r="AF5" s="290" t="s"/>
      <c r="AG5" s="290" t="s"/>
      <c r="AH5" s="701" t="s">
        <v>4937</v>
      </c>
      <c r="AI5" s="713" t="s"/>
      <c r="AJ5" s="687" t="s"/>
      <c r="AK5" s="412" t="s">
        <v>4938</v>
      </c>
      <c r="AL5" s="14" t="s"/>
      <c r="AM5" s="47" t="s"/>
      <c r="AN5" s="40" t="s"/>
      <c r="AO5" s="711" t="s"/>
      <c r="AP5" s="714" t="s"/>
      <c r="AQ5" s="697" t="s"/>
      <c r="AR5" s="40" t="s"/>
      <c r="AS5" s="442" t="s"/>
      <c r="AT5" s="442" t="s"/>
      <c r="AU5" s="442" t="s"/>
      <c r="AV5" s="442" t="s"/>
      <c r="AW5" s="442" t="s"/>
    </row>
    <row r="6" spans="1:49" ht="15.75" customHeight="true">
      <c r="A6" s="442" t="s"/>
      <c r="B6" s="412" t="s">
        <v>176</v>
      </c>
      <c r="C6" s="705" t="s">
        <v>4909</v>
      </c>
      <c r="D6" s="412" t="s">
        <v>4910</v>
      </c>
      <c r="E6" s="688" t="s">
        <v>4939</v>
      </c>
      <c r="F6" s="688" t="s">
        <v>4940</v>
      </c>
      <c r="G6" s="689" t="s">
        <v>4941</v>
      </c>
      <c r="H6" s="690" t="s">
        <v>4914</v>
      </c>
      <c r="K6" s="412" t="s">
        <v>176</v>
      </c>
      <c r="L6" s="412" t="s">
        <v>4915</v>
      </c>
      <c r="M6" s="691" t="s">
        <v>4910</v>
      </c>
      <c r="N6" s="692" t="s">
        <v>4942</v>
      </c>
      <c r="O6" s="692" t="s">
        <v>4943</v>
      </c>
      <c r="P6" s="691" t="s">
        <v>4944</v>
      </c>
      <c r="X6" s="164" t="s">
        <v>2607</v>
      </c>
      <c r="Y6" s="164" t="s">
        <v>2426</v>
      </c>
      <c r="Z6" s="279" t="s">
        <v>1939</v>
      </c>
      <c r="AA6" s="715" t="s">
        <v>2664</v>
      </c>
      <c r="AB6" s="279" t="s">
        <v>4920</v>
      </c>
      <c r="AD6" s="693" t="s"/>
      <c r="AE6" s="693" t="s"/>
      <c r="AF6" s="14" t="s"/>
      <c r="AG6" s="14" t="s"/>
      <c r="AH6" s="701" t="s">
        <v>4945</v>
      </c>
      <c r="AI6" s="710" t="s"/>
      <c r="AJ6" s="687" t="s"/>
      <c r="AK6" s="412" t="s">
        <v>4946</v>
      </c>
      <c r="AL6" s="14" t="s">
        <v>4920</v>
      </c>
      <c r="AM6" s="47" t="s">
        <v>18</v>
      </c>
      <c r="AN6" s="40" t="s">
        <v>42</v>
      </c>
      <c r="AO6" s="711" t="s"/>
      <c r="AP6" s="389" t="s"/>
      <c r="AQ6" s="697" t="s">
        <v>4947</v>
      </c>
      <c r="AR6" s="40" t="s">
        <v>42</v>
      </c>
      <c r="AS6" s="442" t="s"/>
      <c r="AT6" s="442" t="s"/>
      <c r="AU6" s="442" t="s"/>
      <c r="AV6" s="442" t="s"/>
      <c r="AW6" s="442" t="s"/>
    </row>
    <row r="7" spans="1:49" ht="15.75" customHeight="true">
      <c r="A7" s="442" t="s"/>
      <c r="B7" s="412" t="s">
        <v>176</v>
      </c>
      <c r="C7" s="687" t="s">
        <v>4909</v>
      </c>
      <c r="D7" s="412" t="s">
        <v>4910</v>
      </c>
      <c r="E7" s="688" t="s">
        <v>4939</v>
      </c>
      <c r="F7" s="688" t="s">
        <v>4940</v>
      </c>
      <c r="G7" s="689" t="s">
        <v>4948</v>
      </c>
      <c r="H7" s="690" t="s">
        <v>4914</v>
      </c>
      <c r="K7" s="412" t="s">
        <v>176</v>
      </c>
      <c r="L7" s="412" t="s">
        <v>4915</v>
      </c>
      <c r="M7" s="691" t="s">
        <v>4910</v>
      </c>
      <c r="N7" s="692" t="s">
        <v>4942</v>
      </c>
      <c r="O7" s="692" t="s">
        <v>4943</v>
      </c>
      <c r="P7" s="691" t="s">
        <v>4949</v>
      </c>
      <c r="X7" s="105" t="s">
        <v>2607</v>
      </c>
      <c r="Y7" s="105" t="s">
        <v>2426</v>
      </c>
      <c r="Z7" s="707" t="s">
        <v>1942</v>
      </c>
      <c r="AA7" s="716" t="s"/>
      <c r="AB7" s="707" t="s">
        <v>4920</v>
      </c>
      <c r="AD7" s="693" t="s"/>
      <c r="AE7" s="693" t="s"/>
      <c r="AF7" s="14" t="s"/>
      <c r="AG7" s="14" t="s"/>
      <c r="AH7" s="701" t="s">
        <v>4950</v>
      </c>
      <c r="AI7" s="710" t="s"/>
      <c r="AJ7" s="687" t="s"/>
      <c r="AK7" s="412" t="s"/>
      <c r="AL7" s="14" t="s">
        <v>4920</v>
      </c>
      <c r="AM7" s="47" t="s">
        <v>18</v>
      </c>
      <c r="AN7" s="40" t="s">
        <v>42</v>
      </c>
      <c r="AO7" s="695" t="s"/>
      <c r="AP7" s="389" t="s"/>
      <c r="AQ7" s="697" t="s">
        <v>4951</v>
      </c>
      <c r="AR7" s="40" t="s">
        <v>42</v>
      </c>
      <c r="AS7" s="442" t="s"/>
      <c r="AT7" s="442" t="s"/>
      <c r="AU7" s="442" t="s"/>
      <c r="AV7" s="442" t="s"/>
      <c r="AW7" s="442" t="s"/>
    </row>
    <row r="8" spans="1:49" ht="15.75" customHeight="true">
      <c r="A8" s="442" t="s"/>
      <c r="B8" s="412" t="s">
        <v>176</v>
      </c>
      <c r="C8" s="687" t="s">
        <v>4909</v>
      </c>
      <c r="D8" s="412" t="s">
        <v>4910</v>
      </c>
      <c r="E8" s="688" t="s">
        <v>4939</v>
      </c>
      <c r="F8" s="688" t="s">
        <v>4940</v>
      </c>
      <c r="G8" s="717" t="s">
        <v>4952</v>
      </c>
      <c r="H8" s="690" t="s"/>
      <c r="K8" s="412" t="s">
        <v>176</v>
      </c>
      <c r="L8" s="412" t="s">
        <v>4915</v>
      </c>
      <c r="M8" s="691" t="s">
        <v>4910</v>
      </c>
      <c r="N8" s="692" t="s">
        <v>4942</v>
      </c>
      <c r="O8" s="692" t="s">
        <v>4943</v>
      </c>
      <c r="P8" s="691" t="s">
        <v>4953</v>
      </c>
      <c r="X8" s="164" t="s">
        <v>2607</v>
      </c>
      <c r="Y8" s="164" t="s">
        <v>2426</v>
      </c>
      <c r="Z8" s="279" t="s">
        <v>1945</v>
      </c>
      <c r="AA8" s="279" t="s"/>
      <c r="AB8" s="279" t="s">
        <v>4920</v>
      </c>
      <c r="AD8" s="693" t="s"/>
      <c r="AE8" s="693" t="s"/>
      <c r="AF8" s="14" t="s"/>
      <c r="AG8" s="14" t="s"/>
      <c r="AH8" s="687" t="s">
        <v>4954</v>
      </c>
      <c r="AI8" s="710" t="s">
        <v>1984</v>
      </c>
      <c r="AJ8" s="718" t="s"/>
      <c r="AK8" s="719" t="s"/>
      <c r="AL8" s="458" t="s">
        <v>4920</v>
      </c>
      <c r="AM8" s="720" t="s">
        <v>18</v>
      </c>
      <c r="AN8" s="108" t="s">
        <v>42</v>
      </c>
      <c r="AO8" s="695" t="s"/>
      <c r="AP8" s="416" t="s"/>
      <c r="AQ8" s="697" t="s">
        <v>4955</v>
      </c>
      <c r="AR8" s="40" t="s">
        <v>42</v>
      </c>
      <c r="AS8" s="442" t="s"/>
      <c r="AT8" s="442" t="s"/>
      <c r="AU8" s="442" t="s"/>
      <c r="AV8" s="442" t="s"/>
      <c r="AW8" s="442" t="s"/>
    </row>
    <row r="9" spans="1:49" ht="15.75" customHeight="true">
      <c r="A9" s="442" t="s"/>
      <c r="B9" s="412" t="s">
        <v>176</v>
      </c>
      <c r="C9" s="705" t="s">
        <v>4909</v>
      </c>
      <c r="D9" s="412" t="s">
        <v>4910</v>
      </c>
      <c r="E9" s="688" t="s">
        <v>4939</v>
      </c>
      <c r="F9" s="688" t="s">
        <v>4940</v>
      </c>
      <c r="G9" s="717" t="s">
        <v>4956</v>
      </c>
      <c r="H9" s="690" t="s"/>
      <c r="K9" s="412" t="s">
        <v>176</v>
      </c>
      <c r="L9" s="412" t="s">
        <v>4915</v>
      </c>
      <c r="M9" s="691" t="s">
        <v>4910</v>
      </c>
      <c r="N9" s="692" t="s">
        <v>4942</v>
      </c>
      <c r="O9" s="692" t="s">
        <v>4943</v>
      </c>
      <c r="P9" s="691" t="s">
        <v>4957</v>
      </c>
      <c r="X9" s="721" t="s">
        <v>2607</v>
      </c>
      <c r="Y9" s="721" t="s">
        <v>2426</v>
      </c>
      <c r="Z9" s="722" t="s">
        <v>1950</v>
      </c>
      <c r="AA9" s="723" t="s"/>
      <c r="AB9" s="279" t="s">
        <v>4920</v>
      </c>
      <c r="AD9" s="693" t="s"/>
      <c r="AE9" s="693" t="s"/>
      <c r="AF9" s="14" t="s"/>
      <c r="AG9" s="14" t="s"/>
      <c r="AH9" s="687" t="s">
        <v>4958</v>
      </c>
      <c r="AI9" s="724" t="s">
        <v>2452</v>
      </c>
      <c r="AJ9" s="40" t="s">
        <v>18</v>
      </c>
      <c r="AK9" s="412" t="s"/>
      <c r="AL9" s="14" t="s">
        <v>4920</v>
      </c>
      <c r="AM9" s="40" t="s">
        <v>42</v>
      </c>
      <c r="AN9" s="40" t="s">
        <v>42</v>
      </c>
      <c r="AO9" s="711" t="s"/>
      <c r="AP9" s="725" t="s">
        <v>2696</v>
      </c>
      <c r="AQ9" s="697" t="s">
        <v>4924</v>
      </c>
      <c r="AR9" s="40" t="s">
        <v>42</v>
      </c>
      <c r="AS9" s="442" t="s"/>
      <c r="AT9" s="442" t="s"/>
      <c r="AU9" s="442" t="s"/>
      <c r="AV9" s="442" t="s"/>
      <c r="AW9" s="442" t="s"/>
    </row>
    <row r="10" spans="1:49" ht="15.75" customHeight="true">
      <c r="A10" s="442" t="s"/>
      <c r="B10" s="412" t="s">
        <v>176</v>
      </c>
      <c r="C10" s="705" t="s">
        <v>4909</v>
      </c>
      <c r="D10" s="412" t="s">
        <v>4910</v>
      </c>
      <c r="E10" s="688" t="s">
        <v>4959</v>
      </c>
      <c r="F10" s="688" t="s">
        <v>4960</v>
      </c>
      <c r="G10" s="717" t="s">
        <v>4961</v>
      </c>
      <c r="H10" s="690" t="s">
        <v>4914</v>
      </c>
      <c r="K10" s="412" t="s">
        <v>176</v>
      </c>
      <c r="L10" s="412" t="s">
        <v>4915</v>
      </c>
      <c r="M10" s="691" t="s">
        <v>4910</v>
      </c>
      <c r="N10" s="691" t="s">
        <v>4962</v>
      </c>
      <c r="O10" s="691" t="s">
        <v>4963</v>
      </c>
      <c r="P10" s="691" t="s">
        <v>4964</v>
      </c>
      <c r="X10" s="726" t="s">
        <v>2607</v>
      </c>
      <c r="Y10" s="726" t="s">
        <v>2426</v>
      </c>
      <c r="Z10" s="727" t="s">
        <v>17</v>
      </c>
      <c r="AA10" s="726" t="s">
        <v>123</v>
      </c>
      <c r="AB10" s="727" t="s">
        <v>4965</v>
      </c>
      <c r="AD10" s="693" t="s"/>
      <c r="AE10" s="693" t="s"/>
      <c r="AF10" s="14" t="s"/>
      <c r="AG10" s="14" t="s"/>
      <c r="AH10" s="687" t="s">
        <v>2458</v>
      </c>
      <c r="AI10" s="728" t="s">
        <v>2457</v>
      </c>
      <c r="AJ10" s="729" t="s"/>
      <c r="AK10" s="412" t="s"/>
      <c r="AL10" s="14" t="s">
        <v>4920</v>
      </c>
      <c r="AM10" s="40" t="s">
        <v>42</v>
      </c>
      <c r="AN10" s="40" t="s">
        <v>42</v>
      </c>
      <c r="AO10" s="711" t="s"/>
      <c r="AP10" s="730" t="s"/>
      <c r="AQ10" s="697" t="s">
        <v>121</v>
      </c>
      <c r="AR10" s="40" t="s">
        <v>42</v>
      </c>
      <c r="AS10" s="442" t="s"/>
      <c r="AT10" s="442" t="s"/>
      <c r="AU10" s="442" t="s"/>
      <c r="AV10" s="442" t="s"/>
      <c r="AW10" s="442" t="s"/>
    </row>
    <row r="11" spans="1:49">
      <c r="A11" s="442" t="s"/>
      <c r="B11" s="412" t="s">
        <v>176</v>
      </c>
      <c r="C11" s="687" t="s">
        <v>4909</v>
      </c>
      <c r="D11" s="412" t="s">
        <v>4910</v>
      </c>
      <c r="E11" s="688" t="s">
        <v>4959</v>
      </c>
      <c r="F11" s="688" t="s">
        <v>4960</v>
      </c>
      <c r="G11" s="717" t="s">
        <v>4966</v>
      </c>
      <c r="H11" s="690" t="s">
        <v>4914</v>
      </c>
      <c r="K11" s="412" t="s">
        <v>176</v>
      </c>
      <c r="L11" s="412" t="s">
        <v>4915</v>
      </c>
      <c r="M11" s="691" t="s">
        <v>4910</v>
      </c>
      <c r="N11" s="691" t="s">
        <v>4962</v>
      </c>
      <c r="O11" s="691" t="s">
        <v>4963</v>
      </c>
      <c r="P11" s="691" t="s">
        <v>4967</v>
      </c>
      <c r="X11" s="726" t="s">
        <v>2607</v>
      </c>
      <c r="Y11" s="726" t="s">
        <v>2426</v>
      </c>
      <c r="Z11" s="727" t="s">
        <v>4374</v>
      </c>
      <c r="AA11" s="726" t="s"/>
      <c r="AB11" s="727" t="s">
        <v>4965</v>
      </c>
      <c r="AD11" s="693" t="s"/>
      <c r="AE11" s="693" t="s"/>
      <c r="AF11" s="14" t="s"/>
      <c r="AG11" s="14" t="s"/>
      <c r="AH11" s="687" t="s">
        <v>2462</v>
      </c>
      <c r="AI11" s="731" t="s">
        <v>2463</v>
      </c>
      <c r="AJ11" s="40" t="s">
        <v>18</v>
      </c>
      <c r="AK11" s="703" t="s"/>
      <c r="AL11" s="14" t="s"/>
      <c r="AM11" s="105" t="s"/>
      <c r="AN11" s="105" t="s"/>
      <c r="AO11" s="695" t="s"/>
      <c r="AP11" s="725" t="s">
        <v>4968</v>
      </c>
      <c r="AQ11" s="697" t="s">
        <v>4924</v>
      </c>
      <c r="AR11" s="40" t="s">
        <v>42</v>
      </c>
      <c r="AS11" s="442" t="s"/>
      <c r="AT11" s="442" t="s"/>
      <c r="AU11" s="442" t="s"/>
      <c r="AV11" s="442" t="s"/>
      <c r="AW11" s="442" t="s"/>
    </row>
    <row r="12" spans="1:49">
      <c r="A12" s="442" t="s"/>
      <c r="B12" s="412" t="s">
        <v>176</v>
      </c>
      <c r="C12" s="687" t="s">
        <v>4909</v>
      </c>
      <c r="D12" s="412" t="s">
        <v>4910</v>
      </c>
      <c r="E12" s="688" t="s">
        <v>4959</v>
      </c>
      <c r="F12" s="688" t="s">
        <v>4960</v>
      </c>
      <c r="G12" s="717" t="s">
        <v>4969</v>
      </c>
      <c r="H12" s="690" t="s"/>
      <c r="K12" s="412" t="s">
        <v>176</v>
      </c>
      <c r="L12" s="412" t="s">
        <v>4915</v>
      </c>
      <c r="M12" s="691" t="s">
        <v>4910</v>
      </c>
      <c r="N12" s="691" t="s">
        <v>4962</v>
      </c>
      <c r="O12" s="691" t="s">
        <v>4963</v>
      </c>
      <c r="P12" s="691" t="s">
        <v>4970</v>
      </c>
      <c r="X12" s="726" t="s">
        <v>2607</v>
      </c>
      <c r="Y12" s="726" t="s">
        <v>2426</v>
      </c>
      <c r="Z12" s="727" t="s">
        <v>4971</v>
      </c>
      <c r="AA12" s="726" t="s"/>
      <c r="AB12" s="727" t="s">
        <v>4965</v>
      </c>
      <c r="AD12" s="693" t="s"/>
      <c r="AE12" s="693" t="s"/>
      <c r="AF12" s="14" t="s"/>
      <c r="AG12" s="14" t="s"/>
      <c r="AH12" s="687" t="s">
        <v>4972</v>
      </c>
      <c r="AI12" s="732" t="s">
        <v>4973</v>
      </c>
      <c r="AJ12" s="733" t="s">
        <v>18</v>
      </c>
      <c r="AK12" s="734" t="s">
        <v>2469</v>
      </c>
      <c r="AL12" s="735" t="s">
        <v>4920</v>
      </c>
      <c r="AM12" s="736" t="s">
        <v>18</v>
      </c>
      <c r="AN12" s="737" t="s">
        <v>42</v>
      </c>
      <c r="AO12" s="695" t="s"/>
      <c r="AP12" s="725" t="s">
        <v>4974</v>
      </c>
      <c r="AQ12" s="697" t="s">
        <v>4924</v>
      </c>
      <c r="AR12" s="40" t="s">
        <v>42</v>
      </c>
      <c r="AS12" s="442" t="s"/>
      <c r="AT12" s="442" t="s"/>
      <c r="AU12" s="442" t="s"/>
      <c r="AV12" s="442" t="s"/>
      <c r="AW12" s="442" t="s"/>
    </row>
    <row r="13" spans="1:49">
      <c r="A13" s="442" t="s"/>
      <c r="B13" s="412" t="s">
        <v>176</v>
      </c>
      <c r="C13" s="705" t="s">
        <v>4909</v>
      </c>
      <c r="D13" s="412" t="s">
        <v>4910</v>
      </c>
      <c r="E13" s="688" t="s">
        <v>4959</v>
      </c>
      <c r="F13" s="688" t="s">
        <v>4960</v>
      </c>
      <c r="G13" s="717" t="s">
        <v>4975</v>
      </c>
      <c r="H13" s="690" t="s"/>
      <c r="K13" s="412" t="s">
        <v>176</v>
      </c>
      <c r="L13" s="412" t="s">
        <v>4915</v>
      </c>
      <c r="M13" s="691" t="s">
        <v>4910</v>
      </c>
      <c r="N13" s="691" t="s">
        <v>4962</v>
      </c>
      <c r="O13" s="691" t="s">
        <v>4963</v>
      </c>
      <c r="P13" s="691" t="s">
        <v>4976</v>
      </c>
      <c r="X13" s="726" t="s">
        <v>2607</v>
      </c>
      <c r="Y13" s="726" t="s">
        <v>2426</v>
      </c>
      <c r="Z13" s="727" t="s">
        <v>2574</v>
      </c>
      <c r="AA13" s="726" t="s"/>
      <c r="AB13" s="727" t="s">
        <v>4965</v>
      </c>
      <c r="AD13" s="693" t="s"/>
      <c r="AE13" s="693" t="s"/>
      <c r="AF13" s="14" t="s"/>
      <c r="AG13" s="14" t="s"/>
      <c r="AH13" s="186" t="s"/>
      <c r="AI13" s="738" t="s"/>
      <c r="AJ13" s="739" t="s"/>
      <c r="AK13" s="740" t="s">
        <v>2472</v>
      </c>
      <c r="AL13" s="14" t="s">
        <v>4920</v>
      </c>
      <c r="AM13" s="741" t="s">
        <v>18</v>
      </c>
      <c r="AN13" s="40" t="s">
        <v>42</v>
      </c>
      <c r="AO13" s="711" t="s"/>
      <c r="AP13" s="725" t="s">
        <v>2704</v>
      </c>
      <c r="AQ13" s="697" t="s">
        <v>4924</v>
      </c>
      <c r="AR13" s="40" t="s">
        <v>42</v>
      </c>
      <c r="AS13" s="442" t="s"/>
      <c r="AT13" s="442" t="s"/>
      <c r="AU13" s="442" t="s"/>
      <c r="AV13" s="442" t="s"/>
      <c r="AW13" s="442" t="s"/>
    </row>
    <row r="14" spans="1:49">
      <c r="A14" s="442" t="s"/>
      <c r="B14" s="412" t="s">
        <v>176</v>
      </c>
      <c r="C14" s="705" t="s">
        <v>4909</v>
      </c>
      <c r="D14" s="412" t="s">
        <v>4910</v>
      </c>
      <c r="E14" s="500" t="s">
        <v>4977</v>
      </c>
      <c r="F14" s="688" t="s">
        <v>4978</v>
      </c>
      <c r="G14" s="717" t="s">
        <v>4979</v>
      </c>
      <c r="H14" s="690" t="s">
        <v>4914</v>
      </c>
      <c r="K14" s="412" t="s">
        <v>176</v>
      </c>
      <c r="L14" s="412" t="s">
        <v>4915</v>
      </c>
      <c r="M14" s="691" t="s">
        <v>4910</v>
      </c>
      <c r="N14" s="691" t="s">
        <v>4980</v>
      </c>
      <c r="O14" s="691" t="s">
        <v>4981</v>
      </c>
      <c r="P14" s="691" t="s">
        <v>4982</v>
      </c>
      <c r="X14" s="726" t="s">
        <v>2607</v>
      </c>
      <c r="Y14" s="726" t="s">
        <v>2064</v>
      </c>
      <c r="Z14" s="727" t="s">
        <v>17</v>
      </c>
      <c r="AA14" s="726" t="s">
        <v>123</v>
      </c>
      <c r="AB14" s="727" t="s">
        <v>4965</v>
      </c>
      <c r="AD14" s="693" t="s"/>
      <c r="AE14" s="693" t="s"/>
      <c r="AF14" s="14" t="s"/>
      <c r="AG14" s="14" t="s"/>
      <c r="AH14" s="742" t="s"/>
      <c r="AI14" s="738" t="s"/>
      <c r="AJ14" s="743" t="s"/>
      <c r="AK14" s="740" t="s">
        <v>2473</v>
      </c>
      <c r="AL14" s="14" t="s">
        <v>4920</v>
      </c>
      <c r="AM14" s="741" t="s">
        <v>18</v>
      </c>
      <c r="AN14" s="40" t="s">
        <v>42</v>
      </c>
      <c r="AO14" s="711" t="s"/>
      <c r="AP14" s="744" t="s"/>
      <c r="AQ14" s="745" t="s">
        <v>121</v>
      </c>
      <c r="AR14" s="108" t="s">
        <v>42</v>
      </c>
      <c r="AS14" s="442" t="s"/>
      <c r="AT14" s="442" t="s"/>
      <c r="AU14" s="442" t="s"/>
      <c r="AV14" s="442" t="s"/>
      <c r="AW14" s="442" t="s"/>
    </row>
    <row r="15" spans="1:49">
      <c r="A15" s="442" t="s"/>
      <c r="B15" s="412" t="s">
        <v>176</v>
      </c>
      <c r="C15" s="687" t="s">
        <v>4909</v>
      </c>
      <c r="D15" s="412" t="s">
        <v>4910</v>
      </c>
      <c r="E15" s="688" t="s">
        <v>4977</v>
      </c>
      <c r="F15" s="688" t="s">
        <v>4978</v>
      </c>
      <c r="G15" s="717" t="s">
        <v>4983</v>
      </c>
      <c r="H15" s="690" t="s">
        <v>4914</v>
      </c>
      <c r="K15" s="412" t="s">
        <v>176</v>
      </c>
      <c r="L15" s="412" t="s">
        <v>4915</v>
      </c>
      <c r="M15" s="691" t="s">
        <v>4910</v>
      </c>
      <c r="N15" s="691" t="s">
        <v>4980</v>
      </c>
      <c r="O15" s="691" t="s">
        <v>4981</v>
      </c>
      <c r="P15" s="691" t="s">
        <v>4984</v>
      </c>
      <c r="X15" s="746" t="s">
        <v>2607</v>
      </c>
      <c r="Y15" s="726" t="s">
        <v>2064</v>
      </c>
      <c r="Z15" s="727" t="s">
        <v>4374</v>
      </c>
      <c r="AA15" s="726" t="s"/>
      <c r="AB15" s="727" t="s">
        <v>4965</v>
      </c>
      <c r="AD15" s="747" t="s"/>
      <c r="AE15" s="747" t="s"/>
      <c r="AF15" s="748" t="s"/>
      <c r="AG15" s="748" t="s"/>
      <c r="AM15" s="749" t="s"/>
      <c r="AN15" s="750" t="s"/>
      <c r="AO15" s="695" t="s"/>
      <c r="AP15" s="725" t="s">
        <v>253</v>
      </c>
      <c r="AQ15" s="751" t="s">
        <v>4924</v>
      </c>
      <c r="AR15" s="40" t="s">
        <v>42</v>
      </c>
      <c r="AS15" s="442" t="s"/>
      <c r="AT15" s="442" t="s"/>
      <c r="AU15" s="442" t="s"/>
      <c r="AV15" s="442" t="s"/>
      <c r="AW15" s="442" t="s"/>
    </row>
    <row r="16" spans="1:49">
      <c r="A16" s="442" t="s"/>
      <c r="B16" s="412" t="s">
        <v>176</v>
      </c>
      <c r="C16" s="687" t="s">
        <v>4909</v>
      </c>
      <c r="D16" s="412" t="s">
        <v>4910</v>
      </c>
      <c r="E16" s="688" t="s">
        <v>4977</v>
      </c>
      <c r="F16" s="688" t="s">
        <v>4978</v>
      </c>
      <c r="G16" s="717" t="s">
        <v>4985</v>
      </c>
      <c r="H16" s="690" t="s"/>
      <c r="K16" s="412" t="s">
        <v>176</v>
      </c>
      <c r="L16" s="412" t="s">
        <v>4915</v>
      </c>
      <c r="M16" s="691" t="s">
        <v>4910</v>
      </c>
      <c r="N16" s="691" t="s">
        <v>4980</v>
      </c>
      <c r="O16" s="691" t="s">
        <v>4981</v>
      </c>
      <c r="P16" s="691" t="s">
        <v>4986</v>
      </c>
      <c r="X16" s="746" t="s">
        <v>2607</v>
      </c>
      <c r="Y16" s="726" t="s">
        <v>2064</v>
      </c>
      <c r="Z16" s="727" t="s">
        <v>2574</v>
      </c>
      <c r="AA16" s="726" t="s"/>
      <c r="AB16" s="727" t="s">
        <v>4965</v>
      </c>
      <c r="AM16" s="752" t="s"/>
      <c r="AN16" s="733" t="s"/>
      <c r="AO16" s="695" t="s"/>
      <c r="AP16" s="14" t="s"/>
      <c r="AQ16" s="751" t="s">
        <v>4924</v>
      </c>
      <c r="AR16" s="40" t="s">
        <v>42</v>
      </c>
      <c r="AS16" s="442" t="s"/>
      <c r="AT16" s="442" t="s"/>
      <c r="AU16" s="442" t="s"/>
      <c r="AV16" s="442" t="s"/>
      <c r="AW16" s="442" t="s"/>
    </row>
    <row r="17" spans="1:49">
      <c r="A17" s="442" t="s"/>
      <c r="B17" s="412" t="s">
        <v>176</v>
      </c>
      <c r="C17" s="705" t="s">
        <v>4909</v>
      </c>
      <c r="D17" s="412" t="s">
        <v>4910</v>
      </c>
      <c r="E17" s="688" t="s">
        <v>4977</v>
      </c>
      <c r="F17" s="688" t="s">
        <v>4978</v>
      </c>
      <c r="G17" s="717" t="s">
        <v>4987</v>
      </c>
      <c r="H17" s="690" t="s"/>
      <c r="K17" s="412" t="s">
        <v>176</v>
      </c>
      <c r="L17" s="412" t="s">
        <v>4915</v>
      </c>
      <c r="M17" s="691" t="s">
        <v>4910</v>
      </c>
      <c r="N17" s="691" t="s">
        <v>4980</v>
      </c>
      <c r="O17" s="691" t="s">
        <v>4981</v>
      </c>
      <c r="P17" s="691" t="s">
        <v>4988</v>
      </c>
      <c r="X17" s="746" t="s">
        <v>2607</v>
      </c>
      <c r="Y17" s="726" t="s">
        <v>2064</v>
      </c>
      <c r="Z17" s="727" t="s">
        <v>4989</v>
      </c>
      <c r="AA17" s="726" t="s"/>
      <c r="AB17" s="727" t="s">
        <v>4965</v>
      </c>
      <c r="AF17" s="753" t="s">
        <v>4044</v>
      </c>
      <c r="AG17" s="753" t="s">
        <v>2</v>
      </c>
      <c r="AH17" s="753" t="s">
        <v>3</v>
      </c>
      <c r="AI17" s="754" t="s">
        <v>4905</v>
      </c>
      <c r="AJ17" s="754" t="s"/>
      <c r="AK17" s="755" t="s">
        <v>4</v>
      </c>
      <c r="AM17" s="752" t="s"/>
      <c r="AN17" s="733" t="s"/>
      <c r="AO17" s="756" t="s"/>
      <c r="AP17" s="14" t="s"/>
      <c r="AQ17" s="751" t="s">
        <v>121</v>
      </c>
      <c r="AR17" s="40" t="s">
        <v>42</v>
      </c>
      <c r="AS17" s="442" t="s"/>
      <c r="AT17" s="442" t="s"/>
      <c r="AU17" s="442" t="s"/>
      <c r="AV17" s="442" t="s"/>
      <c r="AW17" s="442" t="s"/>
    </row>
    <row r="18" spans="1:49">
      <c r="A18" s="442" t="s"/>
      <c r="B18" s="412" t="s">
        <v>176</v>
      </c>
      <c r="C18" s="705" t="s">
        <v>4909</v>
      </c>
      <c r="D18" s="412" t="s">
        <v>4910</v>
      </c>
      <c r="E18" s="688" t="s">
        <v>4990</v>
      </c>
      <c r="F18" s="688" t="s">
        <v>4991</v>
      </c>
      <c r="G18" s="717" t="s">
        <v>4992</v>
      </c>
      <c r="H18" s="690" t="s">
        <v>4914</v>
      </c>
      <c r="K18" s="412" t="s">
        <v>176</v>
      </c>
      <c r="L18" s="412" t="s">
        <v>4915</v>
      </c>
      <c r="M18" s="691" t="s">
        <v>4910</v>
      </c>
      <c r="N18" s="691" t="s">
        <v>4993</v>
      </c>
      <c r="O18" s="691" t="s">
        <v>4994</v>
      </c>
      <c r="P18" s="691" t="s">
        <v>4995</v>
      </c>
      <c r="X18" s="746" t="s">
        <v>2607</v>
      </c>
      <c r="Y18" s="726" t="s">
        <v>2064</v>
      </c>
      <c r="Z18" s="727" t="s">
        <v>4996</v>
      </c>
      <c r="AA18" s="726" t="s"/>
      <c r="AB18" s="727" t="s">
        <v>4965</v>
      </c>
      <c r="AF18" s="694" t="s">
        <v>4921</v>
      </c>
      <c r="AG18" s="694" t="s">
        <v>4922</v>
      </c>
      <c r="AH18" s="687" t="s">
        <v>4923</v>
      </c>
      <c r="AI18" s="91" t="s">
        <v>494</v>
      </c>
      <c r="AJ18" s="687" t="s"/>
      <c r="AK18" s="412" t="s"/>
      <c r="AM18" s="752" t="s"/>
      <c r="AN18" s="733" t="s"/>
      <c r="AO18" s="756" t="s"/>
      <c r="AP18" s="14" t="s"/>
      <c r="AQ18" s="751" t="s">
        <v>4934</v>
      </c>
      <c r="AR18" s="40" t="s">
        <v>42</v>
      </c>
      <c r="AS18" s="442" t="s"/>
      <c r="AT18" s="442" t="s"/>
      <c r="AU18" s="442" t="s"/>
      <c r="AV18" s="442" t="s"/>
      <c r="AW18" s="442" t="s"/>
    </row>
    <row r="19" spans="1:49">
      <c r="A19" s="442" t="s"/>
      <c r="B19" s="412" t="s">
        <v>176</v>
      </c>
      <c r="C19" s="687" t="s">
        <v>4909</v>
      </c>
      <c r="D19" s="412" t="s">
        <v>4910</v>
      </c>
      <c r="E19" s="688" t="s">
        <v>4990</v>
      </c>
      <c r="F19" s="688" t="s">
        <v>4991</v>
      </c>
      <c r="G19" s="689" t="s">
        <v>4997</v>
      </c>
      <c r="H19" s="690" t="s">
        <v>4914</v>
      </c>
      <c r="K19" s="412" t="s">
        <v>176</v>
      </c>
      <c r="L19" s="412" t="s">
        <v>4915</v>
      </c>
      <c r="M19" s="691" t="s">
        <v>4910</v>
      </c>
      <c r="N19" s="691" t="s">
        <v>4993</v>
      </c>
      <c r="O19" s="691" t="s">
        <v>4994</v>
      </c>
      <c r="P19" s="691" t="s">
        <v>4998</v>
      </c>
      <c r="AF19" s="14" t="s"/>
      <c r="AG19" s="14" t="s"/>
      <c r="AH19" s="701" t="s">
        <v>2448</v>
      </c>
      <c r="AI19" s="757" t="s"/>
      <c r="AJ19" s="687" t="s"/>
      <c r="AK19" s="412" t="s">
        <v>4929</v>
      </c>
      <c r="AM19" s="752" t="s"/>
      <c r="AN19" s="733" t="s"/>
      <c r="AO19" s="758" t="s"/>
      <c r="AP19" s="14" t="s"/>
      <c r="AQ19" s="751" t="s">
        <v>4947</v>
      </c>
      <c r="AR19" s="40" t="s">
        <v>42</v>
      </c>
      <c r="AS19" s="442" t="s"/>
      <c r="AT19" s="442" t="s"/>
      <c r="AU19" s="442" t="s"/>
      <c r="AV19" s="442" t="s"/>
      <c r="AW19" s="442" t="s"/>
    </row>
    <row r="20" spans="1:49">
      <c r="A20" s="442" t="s"/>
      <c r="B20" s="412" t="s">
        <v>176</v>
      </c>
      <c r="C20" s="687" t="s">
        <v>4909</v>
      </c>
      <c r="D20" s="412" t="s">
        <v>4910</v>
      </c>
      <c r="E20" s="688" t="s">
        <v>4990</v>
      </c>
      <c r="F20" s="688" t="s">
        <v>4991</v>
      </c>
      <c r="G20" s="717" t="s">
        <v>4999</v>
      </c>
      <c r="H20" s="690" t="s"/>
      <c r="K20" s="412" t="s">
        <v>176</v>
      </c>
      <c r="L20" s="412" t="s">
        <v>4915</v>
      </c>
      <c r="M20" s="691" t="s">
        <v>4910</v>
      </c>
      <c r="N20" s="691" t="s">
        <v>4993</v>
      </c>
      <c r="O20" s="691" t="s">
        <v>4994</v>
      </c>
      <c r="P20" s="691" t="s">
        <v>5000</v>
      </c>
      <c r="U20" s="759" t="s"/>
      <c r="V20" s="760" t="s"/>
      <c r="AF20" s="14" t="s"/>
      <c r="AG20" s="14" t="s"/>
      <c r="AH20" s="687" t="s">
        <v>4933</v>
      </c>
      <c r="AI20" s="761" t="s">
        <v>400</v>
      </c>
      <c r="AJ20" s="687" t="s"/>
      <c r="AK20" s="412" t="s"/>
      <c r="AM20" s="752" t="s"/>
      <c r="AN20" s="733" t="s"/>
      <c r="AO20" s="758" t="s"/>
      <c r="AP20" s="14" t="s"/>
      <c r="AQ20" s="751" t="s">
        <v>4951</v>
      </c>
      <c r="AR20" s="40" t="s">
        <v>42</v>
      </c>
      <c r="AS20" s="442" t="s"/>
      <c r="AT20" s="442" t="s"/>
      <c r="AU20" s="442" t="s"/>
      <c r="AV20" s="442" t="s"/>
      <c r="AW20" s="442" t="s"/>
    </row>
    <row r="21" spans="1:49">
      <c r="A21" s="442" t="s"/>
      <c r="B21" s="412" t="s">
        <v>176</v>
      </c>
      <c r="C21" s="705" t="s">
        <v>4909</v>
      </c>
      <c r="D21" s="412" t="s">
        <v>4910</v>
      </c>
      <c r="E21" s="688" t="s">
        <v>4990</v>
      </c>
      <c r="F21" s="688" t="s">
        <v>4991</v>
      </c>
      <c r="G21" s="717" t="s">
        <v>5001</v>
      </c>
      <c r="H21" s="690" t="s"/>
      <c r="K21" s="412" t="s">
        <v>176</v>
      </c>
      <c r="L21" s="412" t="s">
        <v>4915</v>
      </c>
      <c r="M21" s="691" t="s">
        <v>4910</v>
      </c>
      <c r="N21" s="691" t="s">
        <v>4993</v>
      </c>
      <c r="O21" s="691" t="s">
        <v>4994</v>
      </c>
      <c r="P21" s="691" t="s">
        <v>5002</v>
      </c>
      <c r="U21" s="759" t="s"/>
      <c r="V21" s="760" t="s"/>
      <c r="X21" s="762" t="s">
        <v>2607</v>
      </c>
      <c r="Y21" s="763" t="s">
        <v>2064</v>
      </c>
      <c r="Z21" s="716" t="s">
        <v>1930</v>
      </c>
      <c r="AA21" s="677" t="s">
        <v>5003</v>
      </c>
      <c r="AC21" s="677" t="s"/>
      <c r="AD21" s="677" t="s"/>
      <c r="AE21" s="677" t="s"/>
      <c r="AF21" s="290" t="s"/>
      <c r="AG21" s="290" t="s"/>
      <c r="AH21" s="701" t="s">
        <v>4937</v>
      </c>
      <c r="AI21" s="764" t="s">
        <v>390</v>
      </c>
      <c r="AJ21" s="687" t="s"/>
      <c r="AK21" s="412" t="s">
        <v>4938</v>
      </c>
      <c r="AM21" s="752" t="s"/>
      <c r="AN21" s="733" t="s"/>
      <c r="AO21" s="756" t="s"/>
      <c r="AP21" s="14" t="s"/>
      <c r="AQ21" s="751" t="s">
        <v>4955</v>
      </c>
      <c r="AR21" s="40" t="s">
        <v>42</v>
      </c>
      <c r="AS21" s="442" t="s"/>
      <c r="AT21" s="442" t="s"/>
      <c r="AU21" s="442" t="s"/>
      <c r="AV21" s="442" t="s"/>
      <c r="AW21" s="442" t="s"/>
    </row>
    <row r="22" spans="1:49">
      <c r="A22" s="442" t="s"/>
      <c r="B22" s="412" t="s">
        <v>176</v>
      </c>
      <c r="C22" s="705" t="s">
        <v>4909</v>
      </c>
      <c r="D22" s="412" t="s">
        <v>4910</v>
      </c>
      <c r="E22" s="688" t="s">
        <v>5004</v>
      </c>
      <c r="F22" s="688" t="s">
        <v>5005</v>
      </c>
      <c r="G22" s="717" t="s">
        <v>5006</v>
      </c>
      <c r="H22" s="690" t="s">
        <v>4914</v>
      </c>
      <c r="K22" s="412" t="s">
        <v>176</v>
      </c>
      <c r="L22" s="412" t="s">
        <v>4915</v>
      </c>
      <c r="M22" s="691" t="s">
        <v>4910</v>
      </c>
      <c r="N22" s="691" t="s">
        <v>5007</v>
      </c>
      <c r="O22" s="691" t="s">
        <v>5008</v>
      </c>
      <c r="P22" s="691" t="s">
        <v>5009</v>
      </c>
      <c r="U22" s="759" t="s"/>
      <c r="X22" s="164" t="s">
        <v>2607</v>
      </c>
      <c r="Y22" s="765" t="s">
        <v>2064</v>
      </c>
      <c r="Z22" s="279" t="s">
        <v>1934</v>
      </c>
      <c r="AA22" s="677" t="s"/>
      <c r="AC22" s="677" t="s"/>
      <c r="AD22" s="677" t="s"/>
      <c r="AE22" s="677" t="s"/>
      <c r="AF22" s="14" t="s"/>
      <c r="AG22" s="14" t="s"/>
      <c r="AH22" s="701" t="s">
        <v>4945</v>
      </c>
      <c r="AI22" s="766" t="s"/>
      <c r="AJ22" s="687" t="s"/>
      <c r="AK22" s="412" t="s">
        <v>4946</v>
      </c>
      <c r="AM22" s="752" t="s"/>
      <c r="AN22" s="733" t="s"/>
      <c r="AO22" s="756" t="s"/>
      <c r="AP22" s="14" t="s"/>
      <c r="AQ22" s="751" t="s">
        <v>36</v>
      </c>
      <c r="AR22" s="40" t="s">
        <v>42</v>
      </c>
      <c r="AS22" s="442" t="s"/>
      <c r="AT22" s="442" t="s"/>
      <c r="AU22" s="442" t="s"/>
      <c r="AV22" s="442" t="s"/>
      <c r="AW22" s="442" t="s"/>
    </row>
    <row r="23" spans="1:49">
      <c r="A23" s="442" t="s"/>
      <c r="B23" s="412" t="s">
        <v>176</v>
      </c>
      <c r="C23" s="687" t="s">
        <v>4909</v>
      </c>
      <c r="D23" s="412" t="s">
        <v>4910</v>
      </c>
      <c r="E23" s="688" t="s">
        <v>5004</v>
      </c>
      <c r="F23" s="688" t="s">
        <v>5005</v>
      </c>
      <c r="G23" s="689" t="s">
        <v>5010</v>
      </c>
      <c r="H23" s="690" t="s">
        <v>3860</v>
      </c>
      <c r="K23" s="412" t="s">
        <v>176</v>
      </c>
      <c r="L23" s="412" t="s">
        <v>4915</v>
      </c>
      <c r="M23" s="691" t="s">
        <v>4910</v>
      </c>
      <c r="N23" s="691" t="s">
        <v>5007</v>
      </c>
      <c r="O23" s="691" t="s">
        <v>5008</v>
      </c>
      <c r="P23" s="691" t="s">
        <v>5011</v>
      </c>
      <c r="U23" s="759" t="s"/>
      <c r="X23" s="164" t="s">
        <v>2607</v>
      </c>
      <c r="Y23" s="765" t="s">
        <v>2064</v>
      </c>
      <c r="Z23" s="707" t="s">
        <v>1936</v>
      </c>
      <c r="AA23" s="767" t="s"/>
      <c r="AB23" s="768" t="s"/>
      <c r="AC23" s="677" t="s"/>
      <c r="AD23" s="677" t="s"/>
      <c r="AE23" s="677" t="s"/>
      <c r="AF23" s="14" t="s"/>
      <c r="AG23" s="14" t="s"/>
      <c r="AH23" s="701" t="s">
        <v>4950</v>
      </c>
      <c r="AI23" s="766" t="s"/>
      <c r="AJ23" s="687" t="s"/>
      <c r="AK23" s="412" t="s"/>
      <c r="AM23" s="752" t="s"/>
      <c r="AN23" s="733" t="s"/>
      <c r="AO23" s="758" t="s"/>
      <c r="AP23" s="14" t="s"/>
      <c r="AQ23" s="751" t="s">
        <v>5012</v>
      </c>
      <c r="AR23" s="40" t="s">
        <v>42</v>
      </c>
      <c r="AS23" s="442" t="s"/>
      <c r="AT23" s="442" t="s"/>
      <c r="AU23" s="442" t="s"/>
      <c r="AV23" s="442" t="s"/>
      <c r="AW23" s="442" t="s"/>
    </row>
    <row r="24" spans="1:49">
      <c r="A24" s="442" t="s"/>
      <c r="B24" s="412" t="s">
        <v>176</v>
      </c>
      <c r="C24" s="687" t="s">
        <v>4909</v>
      </c>
      <c r="D24" s="412" t="s">
        <v>4910</v>
      </c>
      <c r="E24" s="688" t="s">
        <v>5004</v>
      </c>
      <c r="F24" s="688" t="s">
        <v>5005</v>
      </c>
      <c r="G24" s="717" t="s">
        <v>5013</v>
      </c>
      <c r="H24" s="690" t="s">
        <v>4914</v>
      </c>
      <c r="K24" s="412" t="s">
        <v>176</v>
      </c>
      <c r="L24" s="412" t="s">
        <v>4915</v>
      </c>
      <c r="M24" s="691" t="s">
        <v>4910</v>
      </c>
      <c r="N24" s="691" t="s">
        <v>5007</v>
      </c>
      <c r="O24" s="691" t="s">
        <v>5008</v>
      </c>
      <c r="P24" s="691" t="s">
        <v>5014</v>
      </c>
      <c r="U24" s="759" t="s"/>
      <c r="X24" s="164" t="s">
        <v>2607</v>
      </c>
      <c r="Y24" s="765" t="s">
        <v>2426</v>
      </c>
      <c r="Z24" s="279" t="s">
        <v>1939</v>
      </c>
      <c r="AA24" s="768" t="s"/>
      <c r="AB24" s="768" t="s"/>
      <c r="AC24" s="768" t="s"/>
      <c r="AD24" s="769" t="s"/>
      <c r="AE24" s="769" t="s"/>
      <c r="AF24" s="14" t="s"/>
      <c r="AG24" s="14" t="s"/>
      <c r="AH24" s="687" t="s">
        <v>4954</v>
      </c>
      <c r="AI24" s="766" t="s">
        <v>376</v>
      </c>
      <c r="AJ24" s="718" t="s"/>
      <c r="AK24" s="719" t="s"/>
      <c r="AM24" s="752" t="s"/>
      <c r="AN24" s="733" t="s"/>
      <c r="AO24" s="758" t="s"/>
      <c r="AP24" s="14" t="s"/>
      <c r="AQ24" s="751" t="s">
        <v>5015</v>
      </c>
      <c r="AR24" s="40" t="s">
        <v>42</v>
      </c>
      <c r="AS24" s="442" t="s"/>
      <c r="AT24" s="442" t="s"/>
      <c r="AU24" s="442" t="s"/>
      <c r="AV24" s="442" t="s"/>
      <c r="AW24" s="442" t="s"/>
    </row>
    <row r="25" spans="1:49">
      <c r="A25" s="442" t="s"/>
      <c r="B25" s="412" t="s">
        <v>176</v>
      </c>
      <c r="C25" s="687" t="s">
        <v>4909</v>
      </c>
      <c r="D25" s="412" t="s">
        <v>4910</v>
      </c>
      <c r="E25" s="688" t="s">
        <v>5004</v>
      </c>
      <c r="F25" s="688" t="s">
        <v>5005</v>
      </c>
      <c r="G25" s="689" t="s">
        <v>5016</v>
      </c>
      <c r="H25" s="690" t="s">
        <v>4914</v>
      </c>
      <c r="K25" s="412" t="s">
        <v>176</v>
      </c>
      <c r="L25" s="412" t="s">
        <v>4915</v>
      </c>
      <c r="M25" s="691" t="s">
        <v>4910</v>
      </c>
      <c r="N25" s="691" t="s">
        <v>5007</v>
      </c>
      <c r="O25" s="691" t="s">
        <v>5008</v>
      </c>
      <c r="P25" s="691" t="s">
        <v>5017</v>
      </c>
      <c r="U25" s="759" t="s"/>
      <c r="X25" s="164" t="s">
        <v>2607</v>
      </c>
      <c r="Y25" s="765" t="s">
        <v>2426</v>
      </c>
      <c r="Z25" s="279" t="s">
        <v>1942</v>
      </c>
      <c r="AA25" s="768" t="s"/>
      <c r="AB25" s="768" t="s"/>
      <c r="AC25" s="768" t="s"/>
      <c r="AD25" s="768" t="s"/>
      <c r="AE25" s="768" t="s"/>
      <c r="AF25" s="14" t="s"/>
      <c r="AG25" s="14" t="s"/>
      <c r="AH25" s="687" t="s">
        <v>4958</v>
      </c>
      <c r="AI25" s="136" t="s">
        <v>275</v>
      </c>
      <c r="AJ25" s="40" t="s">
        <v>18</v>
      </c>
      <c r="AK25" s="412" t="s"/>
      <c r="AM25" s="752" t="s"/>
      <c r="AN25" s="733" t="s"/>
      <c r="AO25" s="756" t="s"/>
      <c r="AP25" s="14" t="s"/>
      <c r="AQ25" s="751" t="s">
        <v>5018</v>
      </c>
      <c r="AR25" s="40" t="s">
        <v>42</v>
      </c>
      <c r="AS25" s="442" t="s"/>
      <c r="AT25" s="442" t="s"/>
      <c r="AU25" s="442" t="s"/>
      <c r="AV25" s="442" t="s"/>
      <c r="AW25" s="442" t="s"/>
    </row>
    <row r="26" spans="1:49">
      <c r="A26" s="442" t="s"/>
      <c r="B26" s="412" t="s">
        <v>176</v>
      </c>
      <c r="C26" s="687" t="s">
        <v>5019</v>
      </c>
      <c r="D26" s="412" t="s">
        <v>5020</v>
      </c>
      <c r="E26" s="688" t="s">
        <v>5021</v>
      </c>
      <c r="F26" s="688" t="s">
        <v>5022</v>
      </c>
      <c r="G26" s="689" t="s">
        <v>5023</v>
      </c>
      <c r="H26" s="690" t="s">
        <v>4914</v>
      </c>
      <c r="K26" s="412" t="s">
        <v>176</v>
      </c>
      <c r="L26" s="412" t="s">
        <v>4915</v>
      </c>
      <c r="M26" s="691" t="s">
        <v>4910</v>
      </c>
      <c r="N26" s="691" t="s">
        <v>5007</v>
      </c>
      <c r="O26" s="691" t="s">
        <v>5008</v>
      </c>
      <c r="P26" s="691" t="s">
        <v>5024</v>
      </c>
      <c r="U26" s="759" t="s"/>
      <c r="X26" s="164" t="s">
        <v>2607</v>
      </c>
      <c r="Y26" s="765" t="s">
        <v>2426</v>
      </c>
      <c r="Z26" s="279" t="s">
        <v>1945</v>
      </c>
      <c r="AA26" s="768" t="s"/>
      <c r="AB26" s="768" t="s"/>
      <c r="AC26" s="768" t="s"/>
      <c r="AD26" s="768" t="s"/>
      <c r="AE26" s="768" t="s"/>
      <c r="AF26" s="14" t="s"/>
      <c r="AG26" s="14" t="s"/>
      <c r="AH26" s="687" t="s">
        <v>2458</v>
      </c>
      <c r="AI26" s="131" t="s">
        <v>292</v>
      </c>
      <c r="AJ26" s="729" t="s"/>
      <c r="AK26" s="412" t="s"/>
      <c r="AM26" s="752" t="s"/>
      <c r="AN26" s="733" t="s"/>
      <c r="AO26" s="756" t="s"/>
      <c r="AP26" s="14" t="s"/>
      <c r="AQ26" s="751" t="s">
        <v>96</v>
      </c>
      <c r="AR26" s="40" t="s">
        <v>42</v>
      </c>
      <c r="AS26" s="442" t="s"/>
      <c r="AT26" s="442" t="s"/>
      <c r="AU26" s="442" t="s"/>
      <c r="AV26" s="442" t="s"/>
      <c r="AW26" s="442" t="s"/>
    </row>
    <row r="27" spans="1:49">
      <c r="A27" s="442" t="s"/>
      <c r="B27" s="412" t="s">
        <v>176</v>
      </c>
      <c r="C27" s="687" t="s">
        <v>5019</v>
      </c>
      <c r="D27" s="412" t="s">
        <v>5020</v>
      </c>
      <c r="E27" s="688" t="s">
        <v>5021</v>
      </c>
      <c r="F27" s="688" t="s">
        <v>5022</v>
      </c>
      <c r="G27" s="689" t="s">
        <v>5025</v>
      </c>
      <c r="H27" s="690" t="s">
        <v>4914</v>
      </c>
      <c r="K27" s="412" t="s">
        <v>176</v>
      </c>
      <c r="L27" s="412" t="s">
        <v>4915</v>
      </c>
      <c r="M27" s="691" t="s">
        <v>4910</v>
      </c>
      <c r="N27" s="691" t="s">
        <v>5007</v>
      </c>
      <c r="O27" s="691" t="s">
        <v>5008</v>
      </c>
      <c r="P27" s="691" t="s">
        <v>5026</v>
      </c>
      <c r="U27" s="759" t="s"/>
      <c r="X27" s="164" t="s">
        <v>2607</v>
      </c>
      <c r="Y27" s="765" t="s">
        <v>2426</v>
      </c>
      <c r="Z27" s="279" t="s">
        <v>1950</v>
      </c>
      <c r="AA27" s="768" t="s"/>
      <c r="AB27" s="768" t="s"/>
      <c r="AC27" s="768" t="s"/>
      <c r="AD27" s="768" t="s"/>
      <c r="AE27" s="768" t="s"/>
      <c r="AF27" s="14" t="s"/>
      <c r="AG27" s="14" t="s"/>
      <c r="AH27" s="687" t="s">
        <v>2462</v>
      </c>
      <c r="AI27" s="761" t="s">
        <v>307</v>
      </c>
      <c r="AJ27" s="40" t="s">
        <v>18</v>
      </c>
      <c r="AK27" s="14" t="s"/>
      <c r="AM27" s="770" t="s"/>
      <c r="AN27" s="770" t="s"/>
      <c r="AO27" s="756" t="s"/>
      <c r="AP27" s="771" t="s"/>
      <c r="AQ27" s="772" t="s"/>
      <c r="AR27" s="733" t="s"/>
      <c r="AS27" s="442" t="s"/>
      <c r="AT27" s="442" t="s"/>
      <c r="AU27" s="442" t="s"/>
      <c r="AV27" s="442" t="s"/>
      <c r="AW27" s="442" t="s"/>
    </row>
    <row r="28" spans="1:49">
      <c r="A28" s="442" t="s"/>
      <c r="B28" s="412" t="s">
        <v>176</v>
      </c>
      <c r="C28" s="687" t="s">
        <v>5019</v>
      </c>
      <c r="D28" s="412" t="s">
        <v>5020</v>
      </c>
      <c r="E28" s="688" t="s">
        <v>5021</v>
      </c>
      <c r="F28" s="688" t="s">
        <v>5022</v>
      </c>
      <c r="G28" s="689" t="s">
        <v>5027</v>
      </c>
      <c r="H28" s="690" t="s"/>
      <c r="K28" s="412" t="s">
        <v>176</v>
      </c>
      <c r="L28" s="412" t="s">
        <v>4915</v>
      </c>
      <c r="M28" s="691" t="s">
        <v>4910</v>
      </c>
      <c r="N28" s="691" t="s">
        <v>5007</v>
      </c>
      <c r="O28" s="691" t="s">
        <v>5008</v>
      </c>
      <c r="P28" s="691" t="s">
        <v>5028</v>
      </c>
      <c r="U28" s="759" t="s"/>
      <c r="AC28" s="768" t="s"/>
      <c r="AD28" s="768" t="s"/>
      <c r="AE28" s="768" t="s"/>
      <c r="AF28" s="14" t="s"/>
      <c r="AG28" s="14" t="s"/>
      <c r="AH28" s="687" t="s">
        <v>4972</v>
      </c>
      <c r="AI28" s="412" t="s">
        <v>4973</v>
      </c>
      <c r="AJ28" s="770" t="s">
        <v>18</v>
      </c>
      <c r="AK28" s="437" t="s">
        <v>2469</v>
      </c>
      <c r="AM28" s="770" t="s"/>
      <c r="AN28" s="770" t="s"/>
      <c r="AO28" s="756" t="s"/>
      <c r="AP28" s="773" t="s"/>
      <c r="AQ28" s="772" t="s"/>
      <c r="AR28" s="733" t="s"/>
      <c r="AS28" s="442" t="s"/>
      <c r="AT28" s="442" t="s"/>
      <c r="AU28" s="442" t="s"/>
      <c r="AV28" s="442" t="s"/>
      <c r="AW28" s="442" t="s"/>
    </row>
    <row r="29" spans="1:49">
      <c r="A29" s="442" t="s"/>
      <c r="B29" s="412" t="s">
        <v>176</v>
      </c>
      <c r="C29" s="705" t="s">
        <v>5019</v>
      </c>
      <c r="D29" s="412" t="s">
        <v>5020</v>
      </c>
      <c r="E29" s="688" t="s">
        <v>5021</v>
      </c>
      <c r="F29" s="688" t="s">
        <v>5022</v>
      </c>
      <c r="G29" s="689" t="s">
        <v>5029</v>
      </c>
      <c r="H29" s="690" t="s"/>
      <c r="K29" s="412" t="s">
        <v>176</v>
      </c>
      <c r="L29" s="412" t="s">
        <v>4915</v>
      </c>
      <c r="M29" s="691" t="s">
        <v>4910</v>
      </c>
      <c r="N29" s="691" t="s">
        <v>5007</v>
      </c>
      <c r="O29" s="691" t="s">
        <v>5008</v>
      </c>
      <c r="P29" s="691" t="s">
        <v>5030</v>
      </c>
      <c r="U29" s="759" t="s"/>
      <c r="AF29" s="14" t="s"/>
      <c r="AG29" s="14" t="s"/>
      <c r="AH29" s="186" t="s"/>
      <c r="AI29" s="14" t="s"/>
      <c r="AJ29" s="774" t="s"/>
      <c r="AK29" s="775" t="s">
        <v>2472</v>
      </c>
      <c r="AM29" s="770" t="s"/>
      <c r="AN29" s="770" t="s"/>
      <c r="AO29" s="756" t="s"/>
      <c r="AP29" s="776" t="s"/>
      <c r="AV29" s="442" t="s"/>
      <c r="AW29" s="442" t="s"/>
    </row>
    <row r="30" spans="1:49">
      <c r="A30" s="442" t="s"/>
      <c r="B30" s="412" t="s"/>
      <c r="C30" s="687" t="s"/>
      <c r="D30" s="412" t="s"/>
      <c r="E30" s="688" t="s"/>
      <c r="F30" s="688" t="s"/>
      <c r="G30" s="689" t="s"/>
      <c r="H30" s="690" t="s"/>
      <c r="K30" s="412" t="s"/>
      <c r="L30" s="412" t="s"/>
      <c r="M30" s="691" t="s"/>
      <c r="N30" s="692" t="s"/>
      <c r="O30" s="691" t="s"/>
      <c r="P30" s="691" t="s"/>
      <c r="U30" s="759" t="s"/>
      <c r="AF30" s="14" t="s"/>
      <c r="AG30" s="14" t="s"/>
      <c r="AH30" s="186" t="s"/>
      <c r="AI30" s="14" t="s"/>
      <c r="AJ30" s="453" t="s"/>
      <c r="AK30" s="775" t="s">
        <v>2473</v>
      </c>
      <c r="AM30" s="770" t="s"/>
      <c r="AN30" s="770" t="s"/>
      <c r="AO30" s="756" t="s"/>
      <c r="AP30" s="776" t="s"/>
      <c r="AV30" s="442" t="s"/>
      <c r="AW30" s="442" t="s"/>
    </row>
    <row r="31" spans="1:49">
      <c r="A31" s="442" t="s"/>
      <c r="B31" s="412" t="s">
        <v>176</v>
      </c>
      <c r="C31" s="705" t="s">
        <v>5019</v>
      </c>
      <c r="D31" s="412" t="s">
        <v>5020</v>
      </c>
      <c r="E31" s="688" t="s">
        <v>5031</v>
      </c>
      <c r="F31" s="688" t="s">
        <v>5032</v>
      </c>
      <c r="G31" s="689" t="s">
        <v>5033</v>
      </c>
      <c r="H31" s="690" t="s">
        <v>4914</v>
      </c>
      <c r="K31" s="412" t="s">
        <v>176</v>
      </c>
      <c r="L31" s="412" t="s">
        <v>5034</v>
      </c>
      <c r="M31" s="691" t="s">
        <v>5020</v>
      </c>
      <c r="N31" s="692" t="s">
        <v>5035</v>
      </c>
      <c r="O31" s="691" t="s">
        <v>5036</v>
      </c>
      <c r="P31" s="691" t="s">
        <v>5037</v>
      </c>
      <c r="T31" s="282" t="s"/>
      <c r="U31" s="759" t="s"/>
      <c r="AM31" s="770" t="s"/>
      <c r="AN31" s="770" t="s"/>
      <c r="AO31" s="756" t="s"/>
      <c r="AP31" s="776" t="s"/>
      <c r="AV31" s="442" t="s"/>
      <c r="AW31" s="442" t="s"/>
    </row>
    <row r="32" spans="1:49">
      <c r="A32" s="442" t="s"/>
      <c r="B32" s="412" t="s">
        <v>176</v>
      </c>
      <c r="C32" s="687" t="s">
        <v>5019</v>
      </c>
      <c r="D32" s="412" t="s">
        <v>5020</v>
      </c>
      <c r="E32" s="688" t="s">
        <v>5031</v>
      </c>
      <c r="F32" s="688" t="s">
        <v>5032</v>
      </c>
      <c r="G32" s="689" t="s">
        <v>5038</v>
      </c>
      <c r="H32" s="690" t="s">
        <v>4914</v>
      </c>
      <c r="K32" s="412" t="s">
        <v>176</v>
      </c>
      <c r="L32" s="412" t="s">
        <v>5034</v>
      </c>
      <c r="M32" s="691" t="s">
        <v>5020</v>
      </c>
      <c r="N32" s="692" t="s">
        <v>5035</v>
      </c>
      <c r="O32" s="691" t="s">
        <v>5036</v>
      </c>
      <c r="P32" s="691" t="s">
        <v>5039</v>
      </c>
      <c r="S32" s="777" t="s">
        <v>1149</v>
      </c>
      <c r="T32" s="282" t="s"/>
      <c r="U32" s="778" t="s"/>
      <c r="AM32" s="779" t="s"/>
      <c r="AN32" s="770" t="s"/>
      <c r="AO32" s="756" t="s"/>
      <c r="AP32" s="780" t="s"/>
      <c r="AV32" s="442" t="s"/>
      <c r="AW32" s="442" t="s"/>
    </row>
    <row r="33" spans="1:49">
      <c r="A33" s="442" t="s"/>
      <c r="B33" s="412" t="s">
        <v>176</v>
      </c>
      <c r="C33" s="687" t="s">
        <v>5019</v>
      </c>
      <c r="D33" s="412" t="s">
        <v>5020</v>
      </c>
      <c r="E33" s="688" t="s">
        <v>5031</v>
      </c>
      <c r="F33" s="688" t="s">
        <v>5032</v>
      </c>
      <c r="G33" s="689" t="s">
        <v>5040</v>
      </c>
      <c r="H33" s="690" t="s"/>
      <c r="K33" s="412" t="s">
        <v>176</v>
      </c>
      <c r="L33" s="412" t="s">
        <v>5034</v>
      </c>
      <c r="M33" s="691" t="s">
        <v>5020</v>
      </c>
      <c r="N33" s="692" t="s">
        <v>5035</v>
      </c>
      <c r="O33" s="691" t="s">
        <v>5036</v>
      </c>
      <c r="P33" s="691" t="s">
        <v>5041</v>
      </c>
      <c r="S33" s="777" t="s">
        <v>1152</v>
      </c>
      <c r="T33" s="781" t="s"/>
      <c r="U33" s="782" t="s"/>
      <c r="V33" s="442" t="s"/>
      <c r="AM33" s="779" t="s"/>
      <c r="AN33" s="770" t="s"/>
      <c r="AO33" s="756" t="s"/>
      <c r="AP33" s="780" t="s"/>
      <c r="AV33" s="442" t="s"/>
      <c r="AW33" s="442" t="s"/>
    </row>
    <row r="34" spans="1:49">
      <c r="A34" s="442" t="s"/>
      <c r="B34" s="412" t="s">
        <v>176</v>
      </c>
      <c r="C34" s="705" t="s">
        <v>5019</v>
      </c>
      <c r="D34" s="412" t="s">
        <v>5020</v>
      </c>
      <c r="E34" s="688" t="s">
        <v>5031</v>
      </c>
      <c r="F34" s="688" t="s">
        <v>5032</v>
      </c>
      <c r="G34" s="689" t="s">
        <v>5042</v>
      </c>
      <c r="H34" s="690" t="s"/>
      <c r="K34" s="412" t="s">
        <v>176</v>
      </c>
      <c r="L34" s="412" t="s">
        <v>5034</v>
      </c>
      <c r="M34" s="691" t="s">
        <v>5020</v>
      </c>
      <c r="N34" s="692" t="s">
        <v>5035</v>
      </c>
      <c r="O34" s="691" t="s">
        <v>5036</v>
      </c>
      <c r="P34" s="691" t="s">
        <v>5043</v>
      </c>
      <c r="S34" s="777" t="s">
        <v>1155</v>
      </c>
      <c r="T34" s="781" t="s"/>
      <c r="U34" s="783" t="s"/>
      <c r="V34" s="442" t="s"/>
      <c r="AF34" s="753" t="s">
        <v>4044</v>
      </c>
      <c r="AG34" s="753" t="s">
        <v>2</v>
      </c>
      <c r="AM34" s="770" t="s"/>
      <c r="AN34" s="770" t="s"/>
      <c r="AO34" s="756" t="s"/>
      <c r="AP34" s="784" t="s"/>
      <c r="AV34" s="442" t="s"/>
      <c r="AW34" s="442" t="s"/>
    </row>
    <row r="35" spans="1:49">
      <c r="A35" s="442" t="s"/>
      <c r="B35" s="412" t="s">
        <v>176</v>
      </c>
      <c r="C35" s="705" t="s">
        <v>5019</v>
      </c>
      <c r="D35" s="412" t="s">
        <v>5020</v>
      </c>
      <c r="E35" s="688" t="s">
        <v>5044</v>
      </c>
      <c r="F35" s="688" t="s">
        <v>5045</v>
      </c>
      <c r="G35" s="689" t="s">
        <v>5046</v>
      </c>
      <c r="H35" s="690" t="s">
        <v>4914</v>
      </c>
      <c r="K35" s="412" t="s">
        <v>176</v>
      </c>
      <c r="L35" s="412" t="s">
        <v>5034</v>
      </c>
      <c r="M35" s="691" t="s">
        <v>5020</v>
      </c>
      <c r="N35" s="692" t="s">
        <v>5035</v>
      </c>
      <c r="O35" s="691" t="s">
        <v>5036</v>
      </c>
      <c r="P35" s="691" t="s">
        <v>5047</v>
      </c>
      <c r="S35" s="777" t="s">
        <v>1158</v>
      </c>
      <c r="T35" s="781" t="s"/>
      <c r="U35" s="783" t="s"/>
      <c r="V35" s="442" t="s"/>
      <c r="AF35" s="753" t="s"/>
      <c r="AG35" s="753" t="s"/>
      <c r="AM35" s="770" t="s"/>
      <c r="AN35" s="770" t="s"/>
      <c r="AO35" s="756" t="s"/>
      <c r="AP35" s="784" t="s"/>
      <c r="AV35" s="442" t="s"/>
      <c r="AW35" s="442" t="s"/>
    </row>
    <row r="36" spans="1:49">
      <c r="A36" s="442" t="s"/>
      <c r="B36" s="412" t="s">
        <v>176</v>
      </c>
      <c r="C36" s="687" t="s">
        <v>5019</v>
      </c>
      <c r="D36" s="412" t="s">
        <v>5020</v>
      </c>
      <c r="E36" s="688" t="s">
        <v>5044</v>
      </c>
      <c r="F36" s="688" t="s">
        <v>5045</v>
      </c>
      <c r="G36" s="689" t="s">
        <v>5048</v>
      </c>
      <c r="H36" s="690" t="s">
        <v>4914</v>
      </c>
      <c r="K36" s="412" t="s">
        <v>176</v>
      </c>
      <c r="L36" s="412" t="s">
        <v>5034</v>
      </c>
      <c r="M36" s="691" t="s">
        <v>5020</v>
      </c>
      <c r="N36" s="692" t="s">
        <v>5035</v>
      </c>
      <c r="O36" s="691" t="s">
        <v>5036</v>
      </c>
      <c r="P36" s="692" t="s">
        <v>5049</v>
      </c>
      <c r="S36" s="777" t="s">
        <v>1161</v>
      </c>
      <c r="T36" s="781" t="s"/>
      <c r="U36" s="782" t="s"/>
      <c r="V36" s="442" t="s"/>
      <c r="AF36" s="753" t="s"/>
      <c r="AG36" s="753" t="s"/>
      <c r="AM36" s="779" t="s"/>
      <c r="AN36" s="770" t="s"/>
      <c r="AO36" s="756" t="s"/>
      <c r="AP36" s="780" t="s"/>
      <c r="AV36" s="442" t="s"/>
      <c r="AW36" s="442" t="s"/>
    </row>
    <row r="37" spans="1:49">
      <c r="A37" s="442" t="s"/>
      <c r="B37" s="412" t="s">
        <v>176</v>
      </c>
      <c r="C37" s="687" t="s">
        <v>5019</v>
      </c>
      <c r="D37" s="412" t="s">
        <v>5020</v>
      </c>
      <c r="E37" s="688" t="s">
        <v>5044</v>
      </c>
      <c r="F37" s="688" t="s">
        <v>5045</v>
      </c>
      <c r="G37" s="717" t="s">
        <v>5050</v>
      </c>
      <c r="H37" s="690" t="s"/>
      <c r="K37" s="412" t="s">
        <v>176</v>
      </c>
      <c r="L37" s="412" t="s">
        <v>5034</v>
      </c>
      <c r="M37" s="691" t="s">
        <v>5020</v>
      </c>
      <c r="N37" s="692" t="s">
        <v>5035</v>
      </c>
      <c r="O37" s="691" t="s">
        <v>5036</v>
      </c>
      <c r="P37" s="691" t="s">
        <v>5051</v>
      </c>
      <c r="S37" s="777" t="s">
        <v>1164</v>
      </c>
      <c r="T37" s="781" t="s"/>
      <c r="U37" s="783" t="s"/>
      <c r="V37" s="442" t="s"/>
      <c r="AF37" s="785" t="s">
        <v>203</v>
      </c>
      <c r="AG37" s="786" t="s">
        <v>5052</v>
      </c>
      <c r="AM37" s="779" t="s"/>
      <c r="AN37" s="770" t="s"/>
      <c r="AO37" s="756" t="s"/>
      <c r="AP37" s="780" t="s"/>
      <c r="AV37" s="442" t="s"/>
      <c r="AW37" s="442" t="s"/>
    </row>
    <row r="38" spans="1:49">
      <c r="A38" s="442" t="s"/>
      <c r="B38" s="412" t="s">
        <v>176</v>
      </c>
      <c r="C38" s="705" t="s">
        <v>5019</v>
      </c>
      <c r="D38" s="412" t="s">
        <v>5020</v>
      </c>
      <c r="E38" s="688" t="s">
        <v>5044</v>
      </c>
      <c r="F38" s="688" t="s">
        <v>5045</v>
      </c>
      <c r="G38" s="689" t="s">
        <v>5053</v>
      </c>
      <c r="H38" s="690" t="s"/>
      <c r="K38" s="412" t="s">
        <v>176</v>
      </c>
      <c r="L38" s="412" t="s">
        <v>5034</v>
      </c>
      <c r="M38" s="691" t="s">
        <v>5020</v>
      </c>
      <c r="N38" s="692" t="s">
        <v>5035</v>
      </c>
      <c r="O38" s="691" t="s">
        <v>5036</v>
      </c>
      <c r="P38" s="691" t="s">
        <v>5054</v>
      </c>
      <c r="S38" s="777" t="s">
        <v>1167</v>
      </c>
      <c r="T38" s="781" t="s"/>
      <c r="U38" s="783" t="s"/>
      <c r="V38" s="442" t="s"/>
      <c r="AF38" s="281" t="s"/>
      <c r="AG38" s="786" t="s">
        <v>5055</v>
      </c>
      <c r="AM38" s="770" t="s"/>
      <c r="AN38" s="770" t="s"/>
      <c r="AO38" s="756" t="s"/>
      <c r="AP38" s="784" t="s"/>
      <c r="AV38" s="442" t="s"/>
      <c r="AW38" s="442" t="s"/>
    </row>
    <row r="39" spans="1:49">
      <c r="A39" s="442" t="s"/>
      <c r="B39" s="412" t="s">
        <v>176</v>
      </c>
      <c r="C39" s="705" t="s">
        <v>5019</v>
      </c>
      <c r="D39" s="412" t="s">
        <v>5020</v>
      </c>
      <c r="E39" s="688" t="s">
        <v>5056</v>
      </c>
      <c r="F39" s="688" t="s">
        <v>5057</v>
      </c>
      <c r="G39" s="689" t="s">
        <v>5058</v>
      </c>
      <c r="H39" s="690" t="s">
        <v>4914</v>
      </c>
      <c r="K39" s="412" t="s">
        <v>176</v>
      </c>
      <c r="L39" s="412" t="s">
        <v>5034</v>
      </c>
      <c r="M39" s="691" t="s">
        <v>5020</v>
      </c>
      <c r="N39" s="691" t="s">
        <v>5059</v>
      </c>
      <c r="O39" s="691" t="s">
        <v>5060</v>
      </c>
      <c r="P39" s="691" t="s">
        <v>5061</v>
      </c>
      <c r="S39" s="777" t="s">
        <v>1170</v>
      </c>
      <c r="T39" s="781" t="s"/>
      <c r="U39" s="783" t="s"/>
      <c r="V39" s="442" t="s"/>
      <c r="AF39" s="785" t="s"/>
      <c r="AG39" s="786" t="s">
        <v>5062</v>
      </c>
      <c r="AM39" s="770" t="s"/>
      <c r="AN39" s="770" t="s"/>
      <c r="AO39" s="756" t="s"/>
      <c r="AP39" s="784" t="s"/>
      <c r="AV39" s="442" t="s"/>
      <c r="AW39" s="442" t="s"/>
    </row>
    <row r="40" spans="1:49">
      <c r="A40" s="442" t="s"/>
      <c r="B40" s="412" t="s">
        <v>176</v>
      </c>
      <c r="C40" s="687" t="s">
        <v>5019</v>
      </c>
      <c r="D40" s="412" t="s">
        <v>5020</v>
      </c>
      <c r="E40" s="688" t="s">
        <v>5056</v>
      </c>
      <c r="F40" s="688" t="s">
        <v>5057</v>
      </c>
      <c r="G40" s="689" t="s">
        <v>5063</v>
      </c>
      <c r="H40" s="690" t="s">
        <v>4914</v>
      </c>
      <c r="K40" s="412" t="s">
        <v>176</v>
      </c>
      <c r="L40" s="412" t="s">
        <v>5034</v>
      </c>
      <c r="M40" s="691" t="s">
        <v>5020</v>
      </c>
      <c r="N40" s="691" t="s">
        <v>5059</v>
      </c>
      <c r="O40" s="691" t="s">
        <v>5060</v>
      </c>
      <c r="P40" s="691" t="s">
        <v>5064</v>
      </c>
      <c r="S40" s="777" t="s">
        <v>1173</v>
      </c>
      <c r="T40" s="781" t="s"/>
      <c r="U40" s="783" t="s"/>
      <c r="V40" s="442" t="s"/>
      <c r="AF40" s="785" t="s"/>
      <c r="AG40" s="14" t="s"/>
      <c r="AM40" s="779" t="s"/>
      <c r="AN40" s="770" t="s"/>
      <c r="AO40" s="284" t="s"/>
      <c r="AP40" s="787" t="s"/>
      <c r="AV40" s="442" t="s"/>
      <c r="AW40" s="442" t="s"/>
    </row>
    <row r="41" spans="1:49">
      <c r="A41" s="442" t="s"/>
      <c r="B41" s="412" t="s">
        <v>176</v>
      </c>
      <c r="C41" s="687" t="s">
        <v>5019</v>
      </c>
      <c r="D41" s="412" t="s">
        <v>5020</v>
      </c>
      <c r="E41" s="688" t="s">
        <v>5056</v>
      </c>
      <c r="F41" s="688" t="s">
        <v>5057</v>
      </c>
      <c r="G41" s="689" t="s">
        <v>5065</v>
      </c>
      <c r="H41" s="690" t="s"/>
      <c r="K41" s="412" t="s">
        <v>176</v>
      </c>
      <c r="L41" s="412" t="s">
        <v>5034</v>
      </c>
      <c r="M41" s="691" t="s">
        <v>5020</v>
      </c>
      <c r="N41" s="691" t="s">
        <v>5059</v>
      </c>
      <c r="O41" s="691" t="s">
        <v>5060</v>
      </c>
      <c r="P41" s="691" t="s">
        <v>5066</v>
      </c>
      <c r="S41" s="777" t="s">
        <v>1176</v>
      </c>
      <c r="T41" s="781" t="s"/>
      <c r="U41" s="783" t="s"/>
      <c r="V41" s="442" t="s"/>
      <c r="AF41" s="281" t="s"/>
      <c r="AG41" s="14" t="s"/>
      <c r="AM41" s="779" t="s"/>
      <c r="AN41" s="770" t="s"/>
      <c r="AO41" s="284" t="s"/>
      <c r="AP41" s="787" t="s"/>
      <c r="AV41" s="442" t="s"/>
      <c r="AW41" s="442" t="s"/>
    </row>
    <row r="42" spans="1:49">
      <c r="A42" s="442" t="s"/>
      <c r="B42" s="412" t="s">
        <v>176</v>
      </c>
      <c r="C42" s="705" t="s">
        <v>5019</v>
      </c>
      <c r="D42" s="412" t="s">
        <v>5020</v>
      </c>
      <c r="E42" s="688" t="s">
        <v>5056</v>
      </c>
      <c r="F42" s="688" t="s">
        <v>5057</v>
      </c>
      <c r="G42" s="689" t="s">
        <v>5067</v>
      </c>
      <c r="H42" s="690" t="s"/>
      <c r="K42" s="412" t="s">
        <v>176</v>
      </c>
      <c r="L42" s="412" t="s">
        <v>5034</v>
      </c>
      <c r="M42" s="691" t="s">
        <v>5020</v>
      </c>
      <c r="N42" s="691" t="s">
        <v>5059</v>
      </c>
      <c r="O42" s="691" t="s">
        <v>5060</v>
      </c>
      <c r="P42" s="691" t="s">
        <v>5068</v>
      </c>
      <c r="S42" s="777" t="s">
        <v>1179</v>
      </c>
      <c r="T42" s="781" t="s"/>
      <c r="U42" s="783" t="s"/>
      <c r="V42" s="442" t="s"/>
      <c r="AM42" s="770" t="s"/>
      <c r="AN42" s="770" t="s"/>
      <c r="AO42" s="284" t="s"/>
      <c r="AV42" s="442" t="s"/>
      <c r="AW42" s="442" t="s"/>
    </row>
    <row r="43" spans="1:49">
      <c r="A43" s="442" t="s"/>
      <c r="B43" s="412" t="s">
        <v>176</v>
      </c>
      <c r="C43" s="705" t="s">
        <v>5019</v>
      </c>
      <c r="D43" s="412" t="s">
        <v>5020</v>
      </c>
      <c r="E43" s="688" t="s">
        <v>5069</v>
      </c>
      <c r="F43" s="688" t="s">
        <v>5070</v>
      </c>
      <c r="G43" s="689" t="s">
        <v>5071</v>
      </c>
      <c r="H43" s="690" t="s">
        <v>4914</v>
      </c>
      <c r="K43" s="412" t="s">
        <v>176</v>
      </c>
      <c r="L43" s="412" t="s">
        <v>5034</v>
      </c>
      <c r="M43" s="691" t="s">
        <v>5020</v>
      </c>
      <c r="N43" s="691" t="s">
        <v>5072</v>
      </c>
      <c r="O43" s="691" t="s">
        <v>5073</v>
      </c>
      <c r="P43" s="691" t="s">
        <v>5074</v>
      </c>
      <c r="S43" s="777" t="s">
        <v>1182</v>
      </c>
      <c r="T43" s="781" t="s"/>
      <c r="U43" s="783" t="s"/>
      <c r="V43" s="442" t="s"/>
      <c r="AM43" s="770" t="s"/>
      <c r="AN43" s="770" t="s"/>
      <c r="AO43" s="284" t="s"/>
      <c r="AV43" s="442" t="s"/>
      <c r="AW43" s="442" t="s"/>
    </row>
    <row r="44" spans="1:49">
      <c r="A44" s="442" t="s"/>
      <c r="B44" s="412" t="s">
        <v>176</v>
      </c>
      <c r="C44" s="687" t="s">
        <v>5019</v>
      </c>
      <c r="D44" s="412" t="s">
        <v>5020</v>
      </c>
      <c r="E44" s="688" t="s">
        <v>5069</v>
      </c>
      <c r="F44" s="688" t="s">
        <v>5070</v>
      </c>
      <c r="G44" s="689" t="s">
        <v>5075</v>
      </c>
      <c r="H44" s="690" t="s">
        <v>4914</v>
      </c>
      <c r="K44" s="412" t="s">
        <v>176</v>
      </c>
      <c r="L44" s="412" t="s">
        <v>5034</v>
      </c>
      <c r="M44" s="691" t="s">
        <v>5020</v>
      </c>
      <c r="N44" s="691" t="s">
        <v>5072</v>
      </c>
      <c r="O44" s="691" t="s">
        <v>5073</v>
      </c>
      <c r="P44" s="691" t="s">
        <v>5076</v>
      </c>
      <c r="S44" s="777" t="s">
        <v>1185</v>
      </c>
      <c r="T44" s="781" t="s"/>
      <c r="U44" s="783" t="s"/>
      <c r="V44" s="442" t="s"/>
      <c r="AM44" s="779" t="s"/>
      <c r="AN44" s="770" t="s"/>
      <c r="AO44" s="284" t="s"/>
      <c r="AV44" s="442" t="s"/>
      <c r="AW44" s="442" t="s"/>
    </row>
    <row r="45" spans="1:49">
      <c r="A45" s="442" t="s"/>
      <c r="B45" s="412" t="s">
        <v>176</v>
      </c>
      <c r="C45" s="687" t="s">
        <v>5019</v>
      </c>
      <c r="D45" s="412" t="s">
        <v>5020</v>
      </c>
      <c r="E45" s="688" t="s">
        <v>5069</v>
      </c>
      <c r="F45" s="688" t="s">
        <v>5070</v>
      </c>
      <c r="G45" s="689" t="s">
        <v>5077</v>
      </c>
      <c r="H45" s="690" t="s"/>
      <c r="K45" s="412" t="s">
        <v>176</v>
      </c>
      <c r="L45" s="412" t="s">
        <v>5034</v>
      </c>
      <c r="M45" s="691" t="s">
        <v>5020</v>
      </c>
      <c r="N45" s="691" t="s">
        <v>5072</v>
      </c>
      <c r="O45" s="691" t="s">
        <v>5073</v>
      </c>
      <c r="P45" s="691" t="s">
        <v>5078</v>
      </c>
      <c r="S45" s="777" t="s">
        <v>1188</v>
      </c>
      <c r="T45" s="781" t="s"/>
      <c r="U45" s="783" t="s"/>
      <c r="V45" s="442" t="s"/>
      <c r="AM45" s="779" t="s"/>
      <c r="AN45" s="770" t="s"/>
      <c r="AO45" s="284" t="s"/>
      <c r="AV45" s="442" t="s"/>
      <c r="AW45" s="442" t="s"/>
    </row>
    <row r="46" spans="1:49">
      <c r="A46" s="442" t="s"/>
      <c r="B46" s="412" t="s">
        <v>176</v>
      </c>
      <c r="C46" s="705" t="s">
        <v>5019</v>
      </c>
      <c r="D46" s="412" t="s">
        <v>5020</v>
      </c>
      <c r="E46" s="688" t="s">
        <v>5069</v>
      </c>
      <c r="F46" s="688" t="s">
        <v>5070</v>
      </c>
      <c r="G46" s="689" t="s">
        <v>5079</v>
      </c>
      <c r="H46" s="690" t="s"/>
      <c r="K46" s="412" t="s">
        <v>176</v>
      </c>
      <c r="L46" s="412" t="s">
        <v>5034</v>
      </c>
      <c r="M46" s="691" t="s">
        <v>5020</v>
      </c>
      <c r="N46" s="691" t="s">
        <v>5072</v>
      </c>
      <c r="O46" s="691" t="s">
        <v>5073</v>
      </c>
      <c r="P46" s="691" t="s">
        <v>5080</v>
      </c>
      <c r="S46" s="788" t="s">
        <v>1191</v>
      </c>
      <c r="T46" s="781" t="s"/>
      <c r="U46" s="783" t="s"/>
      <c r="V46" s="442" t="s"/>
      <c r="AM46" s="770" t="s"/>
      <c r="AN46" s="770" t="s"/>
      <c r="AO46" s="284" t="s"/>
      <c r="AV46" s="442" t="s"/>
      <c r="AW46" s="442" t="s"/>
    </row>
    <row r="47" spans="1:49">
      <c r="A47" s="442" t="s"/>
      <c r="B47" s="412" t="s">
        <v>176</v>
      </c>
      <c r="C47" s="705" t="s">
        <v>5019</v>
      </c>
      <c r="D47" s="412" t="s">
        <v>5020</v>
      </c>
      <c r="E47" s="688" t="s">
        <v>5081</v>
      </c>
      <c r="F47" s="688" t="s">
        <v>5082</v>
      </c>
      <c r="G47" s="689" t="s">
        <v>5083</v>
      </c>
      <c r="H47" s="690" t="s">
        <v>4914</v>
      </c>
      <c r="K47" s="412" t="s">
        <v>176</v>
      </c>
      <c r="L47" s="412" t="s">
        <v>5034</v>
      </c>
      <c r="M47" s="691" t="s">
        <v>5020</v>
      </c>
      <c r="N47" s="691" t="s">
        <v>5084</v>
      </c>
      <c r="O47" s="691" t="s">
        <v>5085</v>
      </c>
      <c r="P47" s="691" t="s">
        <v>5086</v>
      </c>
      <c r="S47" t="s">
        <v>1194</v>
      </c>
      <c r="T47" s="781" t="s"/>
      <c r="U47" s="783" t="s"/>
      <c r="V47" s="442" t="s"/>
      <c r="AM47" s="770" t="s"/>
      <c r="AN47" s="770" t="s"/>
      <c r="AO47" s="284" t="s"/>
      <c r="AV47" s="442" t="s"/>
      <c r="AW47" s="442" t="s"/>
    </row>
    <row r="48" spans="1:41">
      <c r="A48" s="442" t="s"/>
      <c r="B48" s="412" t="s">
        <v>176</v>
      </c>
      <c r="C48" s="687" t="s">
        <v>5019</v>
      </c>
      <c r="D48" s="412" t="s">
        <v>5020</v>
      </c>
      <c r="E48" s="688" t="s">
        <v>5081</v>
      </c>
      <c r="F48" s="688" t="s">
        <v>5082</v>
      </c>
      <c r="G48" s="689" t="s">
        <v>5087</v>
      </c>
      <c r="H48" s="690" t="s">
        <v>3860</v>
      </c>
      <c r="K48" s="412" t="s">
        <v>176</v>
      </c>
      <c r="L48" s="412" t="s">
        <v>5034</v>
      </c>
      <c r="M48" s="691" t="s">
        <v>5020</v>
      </c>
      <c r="N48" s="691" t="s">
        <v>5084</v>
      </c>
      <c r="O48" s="691" t="s">
        <v>5085</v>
      </c>
      <c r="P48" s="691" t="s">
        <v>5088</v>
      </c>
      <c r="S48" s="788" t="s">
        <v>1197</v>
      </c>
      <c r="T48" s="781" t="s"/>
      <c r="U48" s="783" t="s"/>
      <c r="V48" s="442" t="s"/>
      <c r="AM48" s="779" t="s"/>
      <c r="AN48" s="770" t="s"/>
      <c r="AO48" s="284" t="s"/>
    </row>
    <row r="49" spans="1:41">
      <c r="A49" s="442" t="s"/>
      <c r="B49" s="412" t="s">
        <v>176</v>
      </c>
      <c r="C49" s="687" t="s">
        <v>5019</v>
      </c>
      <c r="D49" s="412" t="s">
        <v>5020</v>
      </c>
      <c r="E49" s="688" t="s">
        <v>5081</v>
      </c>
      <c r="F49" s="688" t="s">
        <v>5082</v>
      </c>
      <c r="G49" s="717" t="s">
        <v>5089</v>
      </c>
      <c r="H49" s="690" t="s">
        <v>4914</v>
      </c>
      <c r="K49" s="412" t="s">
        <v>176</v>
      </c>
      <c r="L49" s="412" t="s">
        <v>5034</v>
      </c>
      <c r="M49" s="691" t="s">
        <v>5020</v>
      </c>
      <c r="N49" s="691" t="s">
        <v>5084</v>
      </c>
      <c r="O49" s="691" t="s">
        <v>5085</v>
      </c>
      <c r="P49" s="691" t="s">
        <v>5090</v>
      </c>
      <c r="S49" s="788" t="s">
        <v>1200</v>
      </c>
      <c r="T49" s="781" t="s"/>
      <c r="U49" s="783" t="s"/>
      <c r="V49" s="442" t="s"/>
      <c r="AM49" s="779" t="s"/>
      <c r="AN49" s="770" t="s"/>
      <c r="AO49" s="284" t="s"/>
    </row>
    <row r="50" spans="1:41">
      <c r="A50" s="442" t="s"/>
      <c r="B50" s="412" t="s">
        <v>176</v>
      </c>
      <c r="C50" s="687" t="s">
        <v>5019</v>
      </c>
      <c r="D50" s="412" t="s">
        <v>5020</v>
      </c>
      <c r="E50" s="688" t="s">
        <v>5081</v>
      </c>
      <c r="F50" s="688" t="s">
        <v>5082</v>
      </c>
      <c r="G50" s="689" t="s">
        <v>5091</v>
      </c>
      <c r="H50" s="690" t="s">
        <v>4914</v>
      </c>
      <c r="K50" s="412" t="s">
        <v>176</v>
      </c>
      <c r="L50" s="412" t="s">
        <v>5034</v>
      </c>
      <c r="M50" s="691" t="s">
        <v>5020</v>
      </c>
      <c r="N50" s="691" t="s">
        <v>5084</v>
      </c>
      <c r="O50" s="691" t="s">
        <v>5085</v>
      </c>
      <c r="P50" s="691" t="s">
        <v>5092</v>
      </c>
      <c r="S50" s="788" t="s">
        <v>1203</v>
      </c>
      <c r="T50" s="781" t="s"/>
      <c r="U50" s="783" t="s"/>
      <c r="V50" s="442" t="s"/>
      <c r="AM50" s="779" t="s"/>
      <c r="AN50" s="770" t="s"/>
      <c r="AO50" s="284" t="s"/>
    </row>
    <row r="51" spans="1:41">
      <c r="A51" s="442" t="s"/>
      <c r="B51" s="412" t="s">
        <v>176</v>
      </c>
      <c r="C51" s="687" t="s">
        <v>5019</v>
      </c>
      <c r="D51" s="412" t="s">
        <v>5020</v>
      </c>
      <c r="E51" s="688" t="s">
        <v>5081</v>
      </c>
      <c r="F51" s="688" t="s">
        <v>5082</v>
      </c>
      <c r="G51" s="689" t="s">
        <v>5093</v>
      </c>
      <c r="H51" s="690" t="s"/>
      <c r="K51" s="412" t="s">
        <v>176</v>
      </c>
      <c r="L51" s="412" t="s">
        <v>5034</v>
      </c>
      <c r="M51" s="691" t="s">
        <v>5020</v>
      </c>
      <c r="N51" s="691" t="s">
        <v>5094</v>
      </c>
      <c r="O51" s="691" t="s">
        <v>5095</v>
      </c>
      <c r="P51" s="691" t="s">
        <v>5096</v>
      </c>
      <c r="S51" s="788" t="s">
        <v>1206</v>
      </c>
      <c r="T51" s="781" t="s"/>
      <c r="U51" s="783" t="s"/>
      <c r="V51" s="442" t="s"/>
      <c r="AM51" s="779" t="s"/>
      <c r="AN51" s="770" t="s"/>
      <c r="AO51" s="284" t="s"/>
    </row>
    <row r="52" spans="1:41">
      <c r="A52" s="442" t="s"/>
      <c r="B52" s="412" t="s">
        <v>176</v>
      </c>
      <c r="C52" s="705" t="s">
        <v>5019</v>
      </c>
      <c r="D52" s="412" t="s">
        <v>5020</v>
      </c>
      <c r="E52" s="688" t="s">
        <v>5081</v>
      </c>
      <c r="F52" s="688" t="s">
        <v>5082</v>
      </c>
      <c r="G52" s="689" t="s">
        <v>5097</v>
      </c>
      <c r="H52" s="690" t="s"/>
      <c r="K52" s="412" t="s">
        <v>176</v>
      </c>
      <c r="L52" s="412" t="s">
        <v>5034</v>
      </c>
      <c r="M52" s="691" t="s">
        <v>5020</v>
      </c>
      <c r="N52" s="691" t="s">
        <v>5094</v>
      </c>
      <c r="O52" s="691" t="s">
        <v>5095</v>
      </c>
      <c r="P52" s="691" t="s">
        <v>5098</v>
      </c>
      <c r="S52" s="788" t="s">
        <v>1209</v>
      </c>
      <c r="T52" s="789" t="s"/>
      <c r="U52" s="783" t="s"/>
      <c r="V52" s="442" t="s"/>
      <c r="AM52" s="770" t="s"/>
      <c r="AN52" s="770" t="s"/>
      <c r="AO52" s="284" t="s"/>
    </row>
    <row r="53" spans="1:41">
      <c r="A53" s="442" t="s"/>
      <c r="B53" s="412" t="s">
        <v>176</v>
      </c>
      <c r="C53" s="705" t="s">
        <v>5099</v>
      </c>
      <c r="D53" s="412" t="s">
        <v>5100</v>
      </c>
      <c r="E53" s="688" t="s">
        <v>5101</v>
      </c>
      <c r="F53" s="688" t="s">
        <v>5102</v>
      </c>
      <c r="G53" s="689" t="s">
        <v>5103</v>
      </c>
      <c r="H53" s="690" t="s">
        <v>4914</v>
      </c>
      <c r="K53" s="412" t="s">
        <v>176</v>
      </c>
      <c r="L53" s="412" t="s">
        <v>5034</v>
      </c>
      <c r="M53" s="691" t="s">
        <v>5020</v>
      </c>
      <c r="N53" s="691" t="s">
        <v>5094</v>
      </c>
      <c r="O53" s="691" t="s">
        <v>5095</v>
      </c>
      <c r="P53" s="691" t="s">
        <v>5104</v>
      </c>
      <c r="S53" s="777" t="s">
        <v>1212</v>
      </c>
      <c r="T53" s="789" t="s"/>
      <c r="U53" s="783" t="s"/>
      <c r="V53" s="442" t="s"/>
      <c r="AM53" s="770" t="s"/>
      <c r="AN53" s="770" t="s"/>
      <c r="AO53" s="284" t="s"/>
    </row>
    <row r="54" spans="1:41">
      <c r="A54" s="442" t="s"/>
      <c r="B54" s="412" t="s">
        <v>176</v>
      </c>
      <c r="C54" s="687" t="s">
        <v>5099</v>
      </c>
      <c r="D54" s="412" t="s">
        <v>5100</v>
      </c>
      <c r="E54" s="688" t="s">
        <v>5101</v>
      </c>
      <c r="F54" s="688" t="s">
        <v>5102</v>
      </c>
      <c r="G54" s="717" t="s">
        <v>5105</v>
      </c>
      <c r="H54" s="690" t="s">
        <v>4914</v>
      </c>
      <c r="K54" s="412" t="s">
        <v>176</v>
      </c>
      <c r="L54" s="412" t="s">
        <v>5034</v>
      </c>
      <c r="M54" s="691" t="s">
        <v>5020</v>
      </c>
      <c r="N54" s="691" t="s">
        <v>5094</v>
      </c>
      <c r="O54" s="691" t="s">
        <v>5095</v>
      </c>
      <c r="P54" s="691" t="s">
        <v>5106</v>
      </c>
      <c r="S54" s="788" t="s">
        <v>1215</v>
      </c>
      <c r="T54" s="781" t="s"/>
      <c r="U54" s="783" t="s"/>
      <c r="V54" s="442" t="s"/>
      <c r="AM54" s="779" t="s"/>
      <c r="AN54" s="770" t="s"/>
      <c r="AO54" s="284" t="s"/>
    </row>
    <row r="55" spans="1:41">
      <c r="A55" s="442" t="s"/>
      <c r="B55" s="412" t="s">
        <v>176</v>
      </c>
      <c r="C55" s="687" t="s">
        <v>5099</v>
      </c>
      <c r="D55" s="412" t="s">
        <v>5100</v>
      </c>
      <c r="E55" s="688" t="s">
        <v>5101</v>
      </c>
      <c r="F55" s="688" t="s">
        <v>5102</v>
      </c>
      <c r="G55" s="717" t="s">
        <v>5107</v>
      </c>
      <c r="H55" s="690" t="s">
        <v>4914</v>
      </c>
      <c r="K55" s="412" t="s">
        <v>176</v>
      </c>
      <c r="L55" s="412" t="s">
        <v>5034</v>
      </c>
      <c r="M55" s="691" t="s">
        <v>5020</v>
      </c>
      <c r="N55" s="691" t="s">
        <v>5108</v>
      </c>
      <c r="O55" s="691" t="s">
        <v>5109</v>
      </c>
      <c r="P55" s="691" t="s">
        <v>5110</v>
      </c>
      <c r="S55" s="777" t="s">
        <v>1218</v>
      </c>
      <c r="T55" s="790" t="s"/>
      <c r="U55" s="783" t="s"/>
      <c r="V55" s="442" t="s"/>
      <c r="AM55" s="779" t="s"/>
      <c r="AN55" s="770" t="s"/>
      <c r="AO55" s="284" t="s"/>
    </row>
    <row r="56" spans="1:41">
      <c r="A56" s="442" t="s"/>
      <c r="B56" s="412" t="s">
        <v>176</v>
      </c>
      <c r="C56" s="687" t="s">
        <v>5099</v>
      </c>
      <c r="D56" s="412" t="s">
        <v>5100</v>
      </c>
      <c r="E56" s="688" t="s">
        <v>5101</v>
      </c>
      <c r="F56" s="688" t="s">
        <v>5102</v>
      </c>
      <c r="G56" s="717" t="s">
        <v>5111</v>
      </c>
      <c r="H56" s="690" t="s">
        <v>4914</v>
      </c>
      <c r="K56" s="412" t="s">
        <v>176</v>
      </c>
      <c r="L56" s="412" t="s">
        <v>5034</v>
      </c>
      <c r="M56" s="691" t="s">
        <v>5020</v>
      </c>
      <c r="N56" s="691" t="s">
        <v>5108</v>
      </c>
      <c r="O56" s="691" t="s">
        <v>5109</v>
      </c>
      <c r="P56" s="691" t="s">
        <v>5112</v>
      </c>
      <c r="S56" s="788" t="s">
        <v>1227</v>
      </c>
      <c r="T56" s="790" t="s"/>
      <c r="U56" s="783" t="s"/>
      <c r="V56" s="442" t="s"/>
      <c r="AM56" s="779" t="s"/>
      <c r="AN56" s="770" t="s"/>
      <c r="AO56" s="284" t="s"/>
    </row>
    <row r="57" spans="1:41">
      <c r="A57" s="442" t="s"/>
      <c r="B57" s="412" t="s">
        <v>176</v>
      </c>
      <c r="C57" s="687" t="s">
        <v>5099</v>
      </c>
      <c r="D57" s="412" t="s">
        <v>5100</v>
      </c>
      <c r="E57" s="688" t="s">
        <v>5101</v>
      </c>
      <c r="F57" s="688" t="s">
        <v>5102</v>
      </c>
      <c r="G57" s="717" t="s">
        <v>5113</v>
      </c>
      <c r="H57" s="690" t="s">
        <v>4914</v>
      </c>
      <c r="K57" s="412" t="s">
        <v>176</v>
      </c>
      <c r="L57" s="412" t="s">
        <v>5034</v>
      </c>
      <c r="M57" s="691" t="s">
        <v>5020</v>
      </c>
      <c r="N57" s="691" t="s">
        <v>5108</v>
      </c>
      <c r="O57" s="691" t="s">
        <v>5109</v>
      </c>
      <c r="P57" s="691" t="s">
        <v>5114</v>
      </c>
      <c r="S57" s="777" t="s">
        <v>1230</v>
      </c>
      <c r="T57" s="790" t="s"/>
      <c r="U57" s="783" t="s"/>
      <c r="V57" s="442" t="s"/>
      <c r="AM57" s="779" t="s"/>
      <c r="AN57" s="770" t="s"/>
      <c r="AO57" s="284" t="s"/>
    </row>
    <row r="58" spans="1:41">
      <c r="A58" s="442" t="s"/>
      <c r="B58" s="412" t="s">
        <v>176</v>
      </c>
      <c r="C58" s="687" t="s">
        <v>5099</v>
      </c>
      <c r="D58" s="412" t="s">
        <v>5100</v>
      </c>
      <c r="E58" s="688" t="s">
        <v>5115</v>
      </c>
      <c r="F58" s="688" t="s">
        <v>5116</v>
      </c>
      <c r="G58" s="717" t="s">
        <v>5117</v>
      </c>
      <c r="H58" s="690" t="s">
        <v>4914</v>
      </c>
      <c r="K58" s="412" t="s">
        <v>176</v>
      </c>
      <c r="L58" s="412" t="s">
        <v>5034</v>
      </c>
      <c r="M58" s="691" t="s">
        <v>5020</v>
      </c>
      <c r="N58" s="691" t="s">
        <v>5108</v>
      </c>
      <c r="O58" s="691" t="s">
        <v>5109</v>
      </c>
      <c r="P58" s="691" t="s">
        <v>5118</v>
      </c>
      <c r="S58" s="777" t="s">
        <v>1221</v>
      </c>
      <c r="U58" s="791" t="s"/>
      <c r="AM58" s="779" t="s"/>
      <c r="AN58" s="770" t="s"/>
      <c r="AO58" s="284" t="s"/>
    </row>
    <row r="59" spans="1:41">
      <c r="A59" s="442" t="s"/>
      <c r="B59" s="412" t="s"/>
      <c r="C59" s="687" t="s"/>
      <c r="D59" s="412" t="s"/>
      <c r="E59" s="688" t="s"/>
      <c r="F59" s="688" t="s"/>
      <c r="G59" s="717" t="s"/>
      <c r="H59" s="690" t="s"/>
      <c r="K59" s="412" t="s"/>
      <c r="L59" s="412" t="s"/>
      <c r="M59" s="691" t="s"/>
      <c r="N59" s="691" t="s"/>
      <c r="O59" s="691" t="s"/>
      <c r="P59" s="691" t="s"/>
      <c r="S59" s="777" t="s"/>
      <c r="U59" s="791" t="s"/>
      <c r="AM59" s="779" t="s"/>
      <c r="AN59" s="770" t="s"/>
      <c r="AO59" s="284" t="s"/>
    </row>
    <row r="60" spans="1:41">
      <c r="A60" s="442" t="s"/>
      <c r="B60" s="412" t="s">
        <v>176</v>
      </c>
      <c r="C60" s="687" t="s">
        <v>5099</v>
      </c>
      <c r="D60" s="412" t="s">
        <v>5100</v>
      </c>
      <c r="E60" s="688" t="s">
        <v>5115</v>
      </c>
      <c r="F60" s="688" t="s">
        <v>5116</v>
      </c>
      <c r="G60" s="717" t="s">
        <v>5119</v>
      </c>
      <c r="H60" s="690" t="s">
        <v>4914</v>
      </c>
      <c r="K60" s="412" t="s">
        <v>176</v>
      </c>
      <c r="L60" s="412" t="s">
        <v>5120</v>
      </c>
      <c r="M60" s="691" t="s">
        <v>5100</v>
      </c>
      <c r="N60" s="691" t="s">
        <v>5121</v>
      </c>
      <c r="O60" s="691" t="s">
        <v>5122</v>
      </c>
      <c r="P60" s="691" t="s">
        <v>5123</v>
      </c>
      <c r="S60" s="777" t="s">
        <v>1224</v>
      </c>
      <c r="U60" s="791" t="s"/>
      <c r="AM60" s="779" t="s"/>
      <c r="AN60" s="770" t="s"/>
      <c r="AO60" s="284" t="s"/>
    </row>
    <row r="61" spans="1:41">
      <c r="A61" s="442" t="s"/>
      <c r="B61" s="412" t="s">
        <v>176</v>
      </c>
      <c r="C61" s="687" t="s">
        <v>5099</v>
      </c>
      <c r="D61" s="412" t="s">
        <v>5100</v>
      </c>
      <c r="E61" s="688" t="s">
        <v>5115</v>
      </c>
      <c r="F61" s="688" t="s">
        <v>5116</v>
      </c>
      <c r="G61" s="717" t="s">
        <v>5124</v>
      </c>
      <c r="H61" s="690" t="s">
        <v>4914</v>
      </c>
      <c r="K61" s="412" t="s">
        <v>176</v>
      </c>
      <c r="L61" s="412" t="s">
        <v>5120</v>
      </c>
      <c r="M61" s="691" t="s">
        <v>5100</v>
      </c>
      <c r="N61" s="691" t="s">
        <v>5121</v>
      </c>
      <c r="O61" s="691" t="s">
        <v>5122</v>
      </c>
      <c r="P61" s="691" t="s">
        <v>5125</v>
      </c>
      <c r="U61" s="791" t="s"/>
      <c r="AM61" s="779" t="s"/>
      <c r="AN61" s="770" t="s"/>
      <c r="AO61" s="284" t="s"/>
    </row>
    <row r="62" spans="1:41">
      <c r="A62" s="442" t="s"/>
      <c r="B62" s="412" t="s">
        <v>176</v>
      </c>
      <c r="C62" s="687" t="s">
        <v>5099</v>
      </c>
      <c r="D62" s="412" t="s">
        <v>5100</v>
      </c>
      <c r="E62" s="688" t="s">
        <v>5115</v>
      </c>
      <c r="F62" s="688" t="s">
        <v>5116</v>
      </c>
      <c r="G62" s="717" t="s">
        <v>5126</v>
      </c>
      <c r="H62" s="690" t="s">
        <v>4914</v>
      </c>
      <c r="K62" s="412" t="s">
        <v>176</v>
      </c>
      <c r="L62" s="412" t="s">
        <v>5120</v>
      </c>
      <c r="M62" s="691" t="s">
        <v>5100</v>
      </c>
      <c r="N62" s="691" t="s">
        <v>5121</v>
      </c>
      <c r="O62" s="691" t="s">
        <v>5122</v>
      </c>
      <c r="P62" s="691" t="s">
        <v>5127</v>
      </c>
      <c r="U62" s="791" t="s"/>
      <c r="AM62" s="779" t="s"/>
      <c r="AN62" s="770" t="s"/>
      <c r="AO62" s="284" t="s"/>
    </row>
    <row r="63" spans="1:41">
      <c r="A63" s="442" t="s"/>
      <c r="B63" s="412" t="s">
        <v>176</v>
      </c>
      <c r="C63" s="687" t="s">
        <v>5099</v>
      </c>
      <c r="D63" s="412" t="s">
        <v>5100</v>
      </c>
      <c r="E63" s="688" t="s">
        <v>5115</v>
      </c>
      <c r="F63" s="688" t="s">
        <v>5116</v>
      </c>
      <c r="G63" s="717" t="s">
        <v>5128</v>
      </c>
      <c r="H63" s="690" t="s">
        <v>4914</v>
      </c>
      <c r="K63" s="412" t="s">
        <v>176</v>
      </c>
      <c r="L63" s="412" t="s">
        <v>5120</v>
      </c>
      <c r="M63" s="691" t="s">
        <v>5100</v>
      </c>
      <c r="N63" s="691" t="s">
        <v>5121</v>
      </c>
      <c r="O63" s="691" t="s">
        <v>5122</v>
      </c>
      <c r="P63" s="691" t="s">
        <v>5129</v>
      </c>
      <c r="U63" s="791" t="s"/>
      <c r="AM63" s="779" t="s"/>
      <c r="AN63" s="770" t="s"/>
      <c r="AO63" s="284" t="s"/>
    </row>
    <row r="64" spans="1:41">
      <c r="A64" s="442" t="s"/>
      <c r="B64" s="412" t="s">
        <v>176</v>
      </c>
      <c r="C64" s="687" t="s">
        <v>5099</v>
      </c>
      <c r="D64" s="412" t="s">
        <v>5100</v>
      </c>
      <c r="E64" s="688" t="s">
        <v>5115</v>
      </c>
      <c r="F64" s="688" t="s">
        <v>5116</v>
      </c>
      <c r="G64" s="717" t="s">
        <v>5130</v>
      </c>
      <c r="H64" s="690" t="s"/>
      <c r="K64" s="412" t="s">
        <v>176</v>
      </c>
      <c r="L64" s="412" t="s">
        <v>5120</v>
      </c>
      <c r="M64" s="691" t="s">
        <v>5100</v>
      </c>
      <c r="N64" s="691" t="s">
        <v>5131</v>
      </c>
      <c r="O64" s="691" t="s">
        <v>5132</v>
      </c>
      <c r="P64" s="691" t="s">
        <v>5133</v>
      </c>
      <c r="U64" s="791" t="s"/>
      <c r="AM64" s="770" t="s"/>
      <c r="AN64" s="770" t="s"/>
      <c r="AO64" s="284" t="s"/>
    </row>
    <row r="65" spans="1:41">
      <c r="A65" s="442" t="s"/>
      <c r="B65" s="412" t="s">
        <v>176</v>
      </c>
      <c r="C65" s="705" t="s">
        <v>5099</v>
      </c>
      <c r="D65" s="412" t="s">
        <v>5100</v>
      </c>
      <c r="E65" s="688" t="s">
        <v>5115</v>
      </c>
      <c r="F65" s="688" t="s">
        <v>5116</v>
      </c>
      <c r="G65" s="717" t="s">
        <v>5134</v>
      </c>
      <c r="H65" s="690" t="s"/>
      <c r="K65" s="412" t="s">
        <v>176</v>
      </c>
      <c r="L65" s="412" t="s">
        <v>5120</v>
      </c>
      <c r="M65" s="691" t="s">
        <v>5100</v>
      </c>
      <c r="N65" s="691" t="s">
        <v>5131</v>
      </c>
      <c r="O65" s="691" t="s">
        <v>5132</v>
      </c>
      <c r="P65" s="691" t="s">
        <v>5135</v>
      </c>
      <c r="U65" s="791" t="s"/>
      <c r="AM65" s="770" t="s"/>
      <c r="AN65" s="770" t="s"/>
      <c r="AO65" s="284" t="s"/>
    </row>
    <row r="66" spans="1:41">
      <c r="A66" s="442" t="s"/>
      <c r="B66" s="412" t="s">
        <v>176</v>
      </c>
      <c r="C66" s="705" t="s">
        <v>5099</v>
      </c>
      <c r="D66" s="412" t="s">
        <v>5100</v>
      </c>
      <c r="E66" s="688" t="s">
        <v>5115</v>
      </c>
      <c r="F66" s="688" t="s">
        <v>5116</v>
      </c>
      <c r="G66" s="717" t="s">
        <v>5136</v>
      </c>
      <c r="H66" s="690" t="s"/>
      <c r="K66" s="412" t="s">
        <v>176</v>
      </c>
      <c r="L66" s="412" t="s">
        <v>5120</v>
      </c>
      <c r="M66" s="691" t="s">
        <v>5100</v>
      </c>
      <c r="N66" s="691" t="s">
        <v>5131</v>
      </c>
      <c r="O66" s="691" t="s">
        <v>5132</v>
      </c>
      <c r="P66" s="691" t="s">
        <v>5137</v>
      </c>
      <c r="U66" s="791" t="s"/>
      <c r="AM66" s="770" t="s"/>
      <c r="AN66" s="770" t="s"/>
      <c r="AO66" s="284" t="s"/>
    </row>
    <row r="67" spans="1:41">
      <c r="A67" s="442" t="s"/>
      <c r="B67" s="412" t="s">
        <v>176</v>
      </c>
      <c r="C67" s="705" t="s">
        <v>5099</v>
      </c>
      <c r="D67" s="412" t="s">
        <v>5100</v>
      </c>
      <c r="E67" s="688" t="s">
        <v>5115</v>
      </c>
      <c r="F67" s="688" t="s">
        <v>5116</v>
      </c>
      <c r="G67" s="717" t="s">
        <v>5138</v>
      </c>
      <c r="H67" s="690" t="s"/>
      <c r="K67" s="412" t="s">
        <v>176</v>
      </c>
      <c r="L67" s="412" t="s">
        <v>5120</v>
      </c>
      <c r="M67" s="691" t="s">
        <v>5100</v>
      </c>
      <c r="N67" s="691" t="s">
        <v>5131</v>
      </c>
      <c r="O67" s="691" t="s">
        <v>5132</v>
      </c>
      <c r="P67" s="691" t="s">
        <v>5139</v>
      </c>
      <c r="U67" s="791" t="s"/>
      <c r="AM67" s="770" t="s"/>
      <c r="AN67" s="770" t="s"/>
      <c r="AO67" s="284" t="s"/>
    </row>
    <row r="68" spans="1:41">
      <c r="A68" s="442" t="s"/>
      <c r="B68" s="412" t="s">
        <v>176</v>
      </c>
      <c r="C68" s="705" t="s">
        <v>5099</v>
      </c>
      <c r="D68" s="412" t="s">
        <v>5100</v>
      </c>
      <c r="E68" s="688" t="s">
        <v>5115</v>
      </c>
      <c r="F68" s="688" t="s">
        <v>5116</v>
      </c>
      <c r="G68" s="717" t="s">
        <v>5140</v>
      </c>
      <c r="H68" s="690" t="s"/>
      <c r="K68" s="412" t="s">
        <v>176</v>
      </c>
      <c r="L68" s="412" t="s">
        <v>5120</v>
      </c>
      <c r="M68" s="691" t="s">
        <v>5100</v>
      </c>
      <c r="N68" s="691" t="s">
        <v>5141</v>
      </c>
      <c r="O68" s="691" t="s">
        <v>5142</v>
      </c>
      <c r="P68" s="691" t="s">
        <v>5143</v>
      </c>
      <c r="U68" s="791" t="s"/>
      <c r="AM68" s="770" t="s"/>
      <c r="AN68" s="770" t="s"/>
      <c r="AO68" s="284" t="s"/>
    </row>
    <row r="69" spans="1:41">
      <c r="A69" s="442" t="s"/>
      <c r="B69" s="412" t="s">
        <v>176</v>
      </c>
      <c r="C69" s="705" t="s">
        <v>5099</v>
      </c>
      <c r="D69" s="412" t="s">
        <v>5100</v>
      </c>
      <c r="E69" s="688" t="s">
        <v>5115</v>
      </c>
      <c r="F69" s="688" t="s">
        <v>5116</v>
      </c>
      <c r="G69" s="717" t="s">
        <v>5144</v>
      </c>
      <c r="H69" s="690" t="s"/>
      <c r="K69" s="412" t="s">
        <v>176</v>
      </c>
      <c r="L69" s="412" t="s">
        <v>5120</v>
      </c>
      <c r="M69" s="691" t="s">
        <v>5100</v>
      </c>
      <c r="N69" s="691" t="s">
        <v>5141</v>
      </c>
      <c r="O69" s="691" t="s">
        <v>5142</v>
      </c>
      <c r="P69" s="691" t="s">
        <v>5145</v>
      </c>
      <c r="U69" s="791" t="s"/>
      <c r="AM69" s="770" t="s"/>
      <c r="AN69" s="770" t="s"/>
      <c r="AO69" s="284" t="s"/>
    </row>
    <row r="70" spans="1:41">
      <c r="A70" s="442" t="s"/>
      <c r="B70" s="412" t="s">
        <v>176</v>
      </c>
      <c r="C70" s="705" t="s">
        <v>5099</v>
      </c>
      <c r="D70" s="412" t="s">
        <v>5100</v>
      </c>
      <c r="E70" s="688" t="s">
        <v>5115</v>
      </c>
      <c r="F70" s="688" t="s">
        <v>5116</v>
      </c>
      <c r="G70" s="717" t="s">
        <v>5146</v>
      </c>
      <c r="H70" s="690" t="s"/>
      <c r="K70" s="412" t="s">
        <v>176</v>
      </c>
      <c r="L70" s="412" t="s">
        <v>5120</v>
      </c>
      <c r="M70" s="691" t="s">
        <v>5100</v>
      </c>
      <c r="N70" s="691" t="s">
        <v>5141</v>
      </c>
      <c r="O70" s="691" t="s">
        <v>5142</v>
      </c>
      <c r="P70" s="691" t="s">
        <v>5147</v>
      </c>
      <c r="U70" s="791" t="s"/>
      <c r="AM70" s="770" t="s"/>
      <c r="AN70" s="770" t="s"/>
      <c r="AO70" s="284" t="s"/>
    </row>
    <row r="71" spans="1:41">
      <c r="A71" s="442" t="s"/>
      <c r="B71" s="412" t="s">
        <v>176</v>
      </c>
      <c r="C71" s="705" t="s">
        <v>5099</v>
      </c>
      <c r="D71" s="412" t="s">
        <v>5100</v>
      </c>
      <c r="E71" s="688" t="s">
        <v>5115</v>
      </c>
      <c r="F71" s="688" t="s">
        <v>5116</v>
      </c>
      <c r="G71" s="717" t="s">
        <v>5148</v>
      </c>
      <c r="H71" s="690" t="s"/>
      <c r="K71" s="412" t="s">
        <v>176</v>
      </c>
      <c r="L71" s="412" t="s">
        <v>5120</v>
      </c>
      <c r="M71" s="691" t="s">
        <v>5100</v>
      </c>
      <c r="N71" s="691" t="s">
        <v>5141</v>
      </c>
      <c r="O71" s="691" t="s">
        <v>5142</v>
      </c>
      <c r="P71" s="691" t="s">
        <v>5149</v>
      </c>
      <c r="U71" s="791" t="s"/>
      <c r="AM71" s="770" t="s"/>
      <c r="AN71" s="770" t="s"/>
      <c r="AO71" s="284" t="s"/>
    </row>
    <row r="72" spans="1:41">
      <c r="A72" s="442" t="s"/>
      <c r="B72" s="412" t="s">
        <v>176</v>
      </c>
      <c r="C72" s="705" t="s">
        <v>5099</v>
      </c>
      <c r="D72" s="412" t="s">
        <v>5100</v>
      </c>
      <c r="E72" s="688" t="s">
        <v>5115</v>
      </c>
      <c r="F72" s="688" t="s">
        <v>5116</v>
      </c>
      <c r="G72" s="717" t="s">
        <v>5150</v>
      </c>
      <c r="H72" s="690" t="s"/>
      <c r="K72" s="412" t="s">
        <v>176</v>
      </c>
      <c r="L72" s="412" t="s">
        <v>5120</v>
      </c>
      <c r="M72" s="691" t="s">
        <v>5100</v>
      </c>
      <c r="N72" s="691" t="s">
        <v>5141</v>
      </c>
      <c r="O72" s="691" t="s">
        <v>5142</v>
      </c>
      <c r="P72" s="792" t="s">
        <v>5151</v>
      </c>
      <c r="U72" s="791" t="s"/>
      <c r="AM72" s="770" t="s"/>
      <c r="AN72" s="770" t="s"/>
      <c r="AO72" s="284" t="s"/>
    </row>
    <row r="73" spans="1:41">
      <c r="A73" s="442" t="s"/>
      <c r="B73" s="412" t="s">
        <v>176</v>
      </c>
      <c r="C73" s="705" t="s">
        <v>5099</v>
      </c>
      <c r="D73" s="412" t="s">
        <v>5100</v>
      </c>
      <c r="E73" s="688" t="s">
        <v>5152</v>
      </c>
      <c r="F73" s="688" t="s">
        <v>5153</v>
      </c>
      <c r="G73" s="717" t="s">
        <v>5154</v>
      </c>
      <c r="H73" s="690" t="s">
        <v>4914</v>
      </c>
      <c r="K73" s="412" t="s">
        <v>176</v>
      </c>
      <c r="L73" s="412" t="s">
        <v>5120</v>
      </c>
      <c r="M73" s="691" t="s">
        <v>5100</v>
      </c>
      <c r="N73" s="691" t="s">
        <v>5141</v>
      </c>
      <c r="O73" s="691" t="s">
        <v>5142</v>
      </c>
      <c r="P73" s="691" t="s">
        <v>5155</v>
      </c>
      <c r="U73" s="791" t="s"/>
      <c r="AM73" s="770" t="s"/>
      <c r="AN73" s="770" t="s"/>
      <c r="AO73" s="284" t="s"/>
    </row>
    <row r="74" spans="1:41">
      <c r="A74" s="442" t="s"/>
      <c r="B74" s="412" t="s">
        <v>176</v>
      </c>
      <c r="C74" s="687" t="s">
        <v>5099</v>
      </c>
      <c r="D74" s="412" t="s">
        <v>5100</v>
      </c>
      <c r="E74" s="688" t="s">
        <v>5152</v>
      </c>
      <c r="F74" s="688" t="s">
        <v>5153</v>
      </c>
      <c r="G74" s="717" t="s">
        <v>5156</v>
      </c>
      <c r="H74" s="690" t="s">
        <v>4914</v>
      </c>
      <c r="K74" s="412" t="s">
        <v>176</v>
      </c>
      <c r="L74" s="412" t="s">
        <v>5120</v>
      </c>
      <c r="M74" s="691" t="s">
        <v>5100</v>
      </c>
      <c r="N74" s="691" t="s">
        <v>5141</v>
      </c>
      <c r="O74" s="691" t="s">
        <v>5142</v>
      </c>
      <c r="P74" s="691" t="s">
        <v>5157</v>
      </c>
      <c r="U74" s="791" t="s"/>
      <c r="AM74" s="779" t="s"/>
      <c r="AN74" s="770" t="s"/>
      <c r="AO74" s="284" t="s"/>
    </row>
    <row r="75" spans="1:41">
      <c r="A75" s="442" t="s"/>
      <c r="B75" s="412" t="s">
        <v>176</v>
      </c>
      <c r="C75" s="687" t="s">
        <v>5099</v>
      </c>
      <c r="D75" s="412" t="s">
        <v>5100</v>
      </c>
      <c r="E75" s="688" t="s">
        <v>5152</v>
      </c>
      <c r="F75" s="688" t="s">
        <v>5153</v>
      </c>
      <c r="G75" s="717" t="s">
        <v>5158</v>
      </c>
      <c r="H75" s="690" t="s">
        <v>4914</v>
      </c>
      <c r="K75" s="412" t="s">
        <v>176</v>
      </c>
      <c r="L75" s="412" t="s">
        <v>5120</v>
      </c>
      <c r="M75" s="691" t="s">
        <v>5100</v>
      </c>
      <c r="N75" s="691" t="s">
        <v>5141</v>
      </c>
      <c r="O75" s="691" t="s">
        <v>5142</v>
      </c>
      <c r="P75" s="792" t="s">
        <v>5151</v>
      </c>
      <c r="U75" s="791" t="s"/>
      <c r="AM75" s="779" t="s"/>
      <c r="AN75" s="770" t="s"/>
      <c r="AO75" s="284" t="s"/>
    </row>
    <row r="76" spans="1:41">
      <c r="A76" s="442" t="s"/>
      <c r="B76" s="412" t="s">
        <v>176</v>
      </c>
      <c r="C76" s="687" t="s">
        <v>5099</v>
      </c>
      <c r="D76" s="412" t="s">
        <v>5100</v>
      </c>
      <c r="E76" s="688" t="s">
        <v>5152</v>
      </c>
      <c r="F76" s="688" t="s">
        <v>5153</v>
      </c>
      <c r="G76" s="717" t="s">
        <v>5159</v>
      </c>
      <c r="H76" s="690" t="s">
        <v>4914</v>
      </c>
      <c r="K76" s="412" t="s">
        <v>176</v>
      </c>
      <c r="L76" s="412" t="s">
        <v>5120</v>
      </c>
      <c r="M76" s="691" t="s">
        <v>5100</v>
      </c>
      <c r="N76" s="691" t="s">
        <v>5141</v>
      </c>
      <c r="O76" s="691" t="s">
        <v>5142</v>
      </c>
      <c r="P76" s="691" t="s">
        <v>5160</v>
      </c>
      <c r="U76" s="791" t="s"/>
      <c r="AM76" s="779" t="s"/>
      <c r="AN76" s="770" t="s"/>
      <c r="AO76" s="284" t="s"/>
    </row>
    <row r="77" spans="1:41">
      <c r="A77" s="442" t="s"/>
      <c r="B77" s="412" t="s">
        <v>176</v>
      </c>
      <c r="C77" s="687" t="s">
        <v>5099</v>
      </c>
      <c r="D77" s="412" t="s">
        <v>5100</v>
      </c>
      <c r="E77" s="688" t="s">
        <v>5152</v>
      </c>
      <c r="F77" s="688" t="s">
        <v>5153</v>
      </c>
      <c r="G77" s="717" t="s">
        <v>5161</v>
      </c>
      <c r="H77" s="690" t="s"/>
      <c r="K77" s="412" t="s">
        <v>176</v>
      </c>
      <c r="L77" s="412" t="s">
        <v>5120</v>
      </c>
      <c r="M77" s="691" t="s">
        <v>5100</v>
      </c>
      <c r="N77" s="691" t="s">
        <v>5141</v>
      </c>
      <c r="O77" s="691" t="s">
        <v>5142</v>
      </c>
      <c r="P77" s="691" t="s">
        <v>5162</v>
      </c>
      <c r="U77" s="791" t="s"/>
      <c r="AM77" s="779" t="s"/>
      <c r="AN77" s="770" t="s"/>
      <c r="AO77" s="284" t="s"/>
    </row>
    <row r="78" spans="1:41">
      <c r="A78" s="442" t="s"/>
      <c r="B78" s="412" t="s">
        <v>176</v>
      </c>
      <c r="C78" s="705" t="s">
        <v>5099</v>
      </c>
      <c r="D78" s="412" t="s">
        <v>5100</v>
      </c>
      <c r="E78" s="688" t="s">
        <v>5152</v>
      </c>
      <c r="F78" s="688" t="s">
        <v>5153</v>
      </c>
      <c r="G78" s="689" t="s">
        <v>5163</v>
      </c>
      <c r="H78" s="690" t="s"/>
      <c r="K78" s="412" t="s">
        <v>176</v>
      </c>
      <c r="L78" s="412" t="s">
        <v>5120</v>
      </c>
      <c r="M78" s="691" t="s">
        <v>5100</v>
      </c>
      <c r="N78" s="691" t="s">
        <v>5141</v>
      </c>
      <c r="O78" s="691" t="s">
        <v>5142</v>
      </c>
      <c r="P78" s="691" t="s">
        <v>5164</v>
      </c>
      <c r="U78" s="791" t="s"/>
      <c r="AM78" s="770" t="s"/>
      <c r="AN78" s="770" t="s"/>
      <c r="AO78" s="284" t="s"/>
    </row>
    <row r="79" spans="1:41">
      <c r="A79" s="442" t="s"/>
      <c r="B79" s="412" t="s">
        <v>176</v>
      </c>
      <c r="C79" s="705" t="s">
        <v>5099</v>
      </c>
      <c r="D79" s="412" t="s">
        <v>5100</v>
      </c>
      <c r="E79" s="688" t="s">
        <v>5152</v>
      </c>
      <c r="F79" s="688" t="s">
        <v>5153</v>
      </c>
      <c r="G79" s="689" t="s">
        <v>5165</v>
      </c>
      <c r="H79" s="690" t="s"/>
      <c r="K79" s="412" t="s">
        <v>176</v>
      </c>
      <c r="L79" s="412" t="s">
        <v>5120</v>
      </c>
      <c r="M79" s="691" t="s">
        <v>5100</v>
      </c>
      <c r="N79" s="691" t="s">
        <v>5141</v>
      </c>
      <c r="O79" s="691" t="s">
        <v>5142</v>
      </c>
      <c r="P79" s="691" t="s">
        <v>5166</v>
      </c>
      <c r="U79" s="791" t="s"/>
      <c r="AM79" s="770" t="s"/>
      <c r="AN79" s="770" t="s"/>
      <c r="AO79" s="284" t="s"/>
    </row>
    <row r="80" spans="1:41">
      <c r="A80" s="442" t="s"/>
      <c r="B80" s="412" t="s">
        <v>176</v>
      </c>
      <c r="C80" s="705" t="s">
        <v>5099</v>
      </c>
      <c r="D80" s="412" t="s">
        <v>5100</v>
      </c>
      <c r="E80" s="688" t="s">
        <v>5152</v>
      </c>
      <c r="F80" s="688" t="s">
        <v>5153</v>
      </c>
      <c r="G80" s="689" t="s">
        <v>5167</v>
      </c>
      <c r="H80" s="690" t="s"/>
      <c r="K80" s="412" t="s">
        <v>176</v>
      </c>
      <c r="L80" s="412" t="s">
        <v>5120</v>
      </c>
      <c r="M80" s="691" t="s">
        <v>5100</v>
      </c>
      <c r="N80" s="691" t="s">
        <v>5141</v>
      </c>
      <c r="O80" s="691" t="s">
        <v>5142</v>
      </c>
      <c r="P80" s="691" t="s">
        <v>5168</v>
      </c>
      <c r="U80" s="791" t="s"/>
      <c r="AM80" s="770" t="s"/>
      <c r="AN80" s="770" t="s"/>
      <c r="AO80" s="284" t="s"/>
    </row>
    <row r="81" spans="1:41">
      <c r="A81" s="442" t="s"/>
      <c r="B81" s="412" t="s"/>
      <c r="C81" s="687" t="s"/>
      <c r="D81" s="412" t="s"/>
      <c r="E81" s="688" t="s"/>
      <c r="F81" s="688" t="s"/>
      <c r="G81" s="689" t="s"/>
      <c r="H81" s="690" t="s"/>
      <c r="K81" s="412" t="s"/>
      <c r="L81" s="412" t="s"/>
      <c r="M81" s="691" t="s"/>
      <c r="N81" s="691" t="s"/>
      <c r="O81" s="691" t="s"/>
      <c r="P81" s="691" t="s"/>
      <c r="U81" s="791" t="s"/>
      <c r="AM81" s="770" t="s"/>
      <c r="AN81" s="770" t="s"/>
      <c r="AO81" s="284" t="s"/>
    </row>
    <row r="82" spans="1:41">
      <c r="A82" s="442" t="s"/>
      <c r="B82" s="412" t="s">
        <v>176</v>
      </c>
      <c r="C82" s="705" t="s">
        <v>5099</v>
      </c>
      <c r="D82" s="412" t="s">
        <v>5100</v>
      </c>
      <c r="E82" s="688" t="s">
        <v>5152</v>
      </c>
      <c r="F82" s="688" t="s">
        <v>5153</v>
      </c>
      <c r="G82" s="689" t="s">
        <v>5169</v>
      </c>
      <c r="H82" s="690" t="s"/>
      <c r="K82" s="412" t="s">
        <v>176</v>
      </c>
      <c r="L82" s="412" t="s">
        <v>5120</v>
      </c>
      <c r="M82" s="691" t="s">
        <v>5100</v>
      </c>
      <c r="N82" s="691" t="s">
        <v>5170</v>
      </c>
      <c r="O82" s="691" t="s">
        <v>5171</v>
      </c>
      <c r="P82" s="691" t="s">
        <v>5172</v>
      </c>
      <c r="U82" s="791" t="s"/>
      <c r="AM82" s="770" t="s"/>
      <c r="AN82" s="770" t="s"/>
      <c r="AO82" s="284" t="s"/>
    </row>
    <row r="83" spans="1:41">
      <c r="A83" s="442" t="s"/>
      <c r="B83" s="412" t="s">
        <v>176</v>
      </c>
      <c r="C83" s="705" t="s">
        <v>5099</v>
      </c>
      <c r="D83" s="412" t="s">
        <v>5100</v>
      </c>
      <c r="E83" s="688" t="s">
        <v>5152</v>
      </c>
      <c r="F83" s="688" t="s">
        <v>5153</v>
      </c>
      <c r="G83" s="689" t="s">
        <v>5173</v>
      </c>
      <c r="H83" s="690" t="s"/>
      <c r="K83" s="412" t="s">
        <v>176</v>
      </c>
      <c r="L83" s="412" t="s">
        <v>5120</v>
      </c>
      <c r="M83" s="691" t="s">
        <v>5100</v>
      </c>
      <c r="N83" s="691" t="s">
        <v>5170</v>
      </c>
      <c r="O83" s="691" t="s">
        <v>5171</v>
      </c>
      <c r="P83" s="691" t="s">
        <v>5174</v>
      </c>
      <c r="U83" s="791" t="s"/>
      <c r="AM83" s="770" t="s"/>
      <c r="AN83" s="770" t="s"/>
      <c r="AO83" s="284" t="s"/>
    </row>
    <row r="84" spans="1:41">
      <c r="A84" s="442" t="s"/>
      <c r="B84" s="412" t="s">
        <v>176</v>
      </c>
      <c r="C84" s="705" t="s">
        <v>5099</v>
      </c>
      <c r="D84" s="412" t="s">
        <v>5100</v>
      </c>
      <c r="E84" s="688" t="s">
        <v>5175</v>
      </c>
      <c r="F84" s="688" t="s">
        <v>5176</v>
      </c>
      <c r="G84" s="689" t="s">
        <v>5177</v>
      </c>
      <c r="H84" s="690" t="s">
        <v>4914</v>
      </c>
      <c r="K84" s="412" t="s">
        <v>176</v>
      </c>
      <c r="L84" s="412" t="s">
        <v>5120</v>
      </c>
      <c r="M84" s="691" t="s">
        <v>5100</v>
      </c>
      <c r="N84" s="691" t="s">
        <v>5170</v>
      </c>
      <c r="O84" s="691" t="s">
        <v>5171</v>
      </c>
      <c r="P84" s="691" t="s">
        <v>5178</v>
      </c>
      <c r="U84" s="791" t="s"/>
      <c r="AM84" s="770" t="s"/>
      <c r="AN84" s="770" t="s"/>
      <c r="AO84" s="284" t="s"/>
    </row>
    <row r="85" spans="1:41">
      <c r="A85" s="442" t="s"/>
      <c r="B85" s="412" t="s">
        <v>176</v>
      </c>
      <c r="C85" s="687" t="s">
        <v>5099</v>
      </c>
      <c r="D85" s="412" t="s">
        <v>5100</v>
      </c>
      <c r="E85" s="688" t="s">
        <v>5175</v>
      </c>
      <c r="F85" s="688" t="s">
        <v>5176</v>
      </c>
      <c r="G85" s="793" t="s">
        <v>5179</v>
      </c>
      <c r="H85" s="690" t="s">
        <v>4914</v>
      </c>
      <c r="K85" s="412" t="s">
        <v>176</v>
      </c>
      <c r="L85" s="412" t="s">
        <v>5120</v>
      </c>
      <c r="M85" s="691" t="s">
        <v>5100</v>
      </c>
      <c r="N85" s="691" t="s">
        <v>5170</v>
      </c>
      <c r="O85" s="691" t="s">
        <v>5171</v>
      </c>
      <c r="P85" s="691" t="s">
        <v>5180</v>
      </c>
      <c r="U85" s="791" t="s"/>
      <c r="AM85" s="779" t="s"/>
      <c r="AN85" s="770" t="s"/>
      <c r="AO85" s="284" t="s"/>
    </row>
    <row r="86" spans="1:41">
      <c r="A86" s="442" t="s"/>
      <c r="B86" s="412" t="s">
        <v>176</v>
      </c>
      <c r="C86" s="687" t="s">
        <v>5099</v>
      </c>
      <c r="D86" s="412" t="s">
        <v>5100</v>
      </c>
      <c r="E86" s="688" t="s">
        <v>5175</v>
      </c>
      <c r="F86" s="688" t="s">
        <v>5176</v>
      </c>
      <c r="G86" s="794" t="s">
        <v>5181</v>
      </c>
      <c r="H86" s="690" t="s">
        <v>4914</v>
      </c>
      <c r="K86" s="412" t="s">
        <v>176</v>
      </c>
      <c r="L86" s="412" t="s">
        <v>5120</v>
      </c>
      <c r="M86" s="691" t="s">
        <v>5100</v>
      </c>
      <c r="N86" s="691" t="s">
        <v>5170</v>
      </c>
      <c r="O86" s="691" t="s">
        <v>5171</v>
      </c>
      <c r="P86" s="691" t="s">
        <v>5182</v>
      </c>
      <c r="U86" s="791" t="s"/>
      <c r="AM86" s="779" t="s"/>
      <c r="AN86" s="770" t="s"/>
      <c r="AO86" s="284" t="s"/>
    </row>
    <row r="87" spans="1:41">
      <c r="A87" s="442" t="s"/>
      <c r="B87" s="412" t="s">
        <v>176</v>
      </c>
      <c r="C87" s="687" t="s">
        <v>5099</v>
      </c>
      <c r="D87" s="412" t="s">
        <v>5100</v>
      </c>
      <c r="E87" s="688" t="s">
        <v>5175</v>
      </c>
      <c r="F87" s="688" t="s">
        <v>5176</v>
      </c>
      <c r="G87" s="794" t="s">
        <v>5183</v>
      </c>
      <c r="H87" s="690" t="s">
        <v>4914</v>
      </c>
      <c r="K87" s="412" t="s">
        <v>176</v>
      </c>
      <c r="L87" s="412" t="s">
        <v>5120</v>
      </c>
      <c r="M87" s="691" t="s">
        <v>5100</v>
      </c>
      <c r="N87" s="691" t="s">
        <v>5170</v>
      </c>
      <c r="O87" s="691" t="s">
        <v>5171</v>
      </c>
      <c r="P87" s="691" t="s">
        <v>5184</v>
      </c>
      <c r="U87" s="791" t="s"/>
      <c r="AM87" s="779" t="s"/>
      <c r="AN87" s="770" t="s"/>
      <c r="AO87" s="284" t="s"/>
    </row>
    <row r="88" spans="1:41">
      <c r="A88" s="442" t="s"/>
      <c r="B88" s="412" t="s">
        <v>176</v>
      </c>
      <c r="C88" s="687" t="s">
        <v>5099</v>
      </c>
      <c r="D88" s="412" t="s">
        <v>5100</v>
      </c>
      <c r="E88" s="688" t="s">
        <v>5175</v>
      </c>
      <c r="F88" s="688" t="s">
        <v>5176</v>
      </c>
      <c r="G88" s="794" t="s">
        <v>5185</v>
      </c>
      <c r="H88" s="690" t="s">
        <v>4914</v>
      </c>
      <c r="K88" s="412" t="s">
        <v>176</v>
      </c>
      <c r="L88" s="412" t="s">
        <v>5120</v>
      </c>
      <c r="M88" s="691" t="s">
        <v>5100</v>
      </c>
      <c r="N88" s="691" t="s">
        <v>5170</v>
      </c>
      <c r="O88" s="691" t="s">
        <v>5171</v>
      </c>
      <c r="P88" s="691" t="s">
        <v>5186</v>
      </c>
      <c r="U88" s="791" t="s"/>
      <c r="AM88" s="779" t="s"/>
      <c r="AN88" s="770" t="s"/>
      <c r="AO88" s="284" t="s"/>
    </row>
    <row r="89" spans="1:41">
      <c r="A89" s="442" t="s"/>
      <c r="B89" s="412" t="s">
        <v>176</v>
      </c>
      <c r="C89" s="687" t="s">
        <v>5099</v>
      </c>
      <c r="D89" s="412" t="s">
        <v>5100</v>
      </c>
      <c r="E89" s="688" t="s">
        <v>5175</v>
      </c>
      <c r="F89" s="688" t="s">
        <v>5176</v>
      </c>
      <c r="G89" s="794" t="s">
        <v>5187</v>
      </c>
      <c r="H89" s="690" t="s">
        <v>4914</v>
      </c>
      <c r="K89" s="412" t="s">
        <v>176</v>
      </c>
      <c r="L89" s="412" t="s">
        <v>5120</v>
      </c>
      <c r="M89" s="691" t="s">
        <v>5100</v>
      </c>
      <c r="N89" s="691" t="s">
        <v>5170</v>
      </c>
      <c r="O89" s="691" t="s">
        <v>5171</v>
      </c>
      <c r="P89" s="691" t="s">
        <v>5188</v>
      </c>
      <c r="U89" s="791" t="s"/>
      <c r="AM89" s="779" t="s"/>
      <c r="AN89" s="770" t="s"/>
      <c r="AO89" s="284" t="s"/>
    </row>
    <row r="90" spans="1:41">
      <c r="A90" s="442" t="s"/>
      <c r="B90" s="412" t="s">
        <v>176</v>
      </c>
      <c r="C90" s="687" t="s">
        <v>5099</v>
      </c>
      <c r="D90" s="412" t="s">
        <v>5100</v>
      </c>
      <c r="E90" s="688" t="s">
        <v>5175</v>
      </c>
      <c r="F90" s="688" t="s">
        <v>5176</v>
      </c>
      <c r="G90" s="794" t="s">
        <v>5189</v>
      </c>
      <c r="H90" s="690" t="s">
        <v>4914</v>
      </c>
      <c r="K90" s="412" t="s">
        <v>176</v>
      </c>
      <c r="L90" s="412" t="s">
        <v>5120</v>
      </c>
      <c r="M90" s="691" t="s">
        <v>5100</v>
      </c>
      <c r="N90" s="691" t="s">
        <v>5170</v>
      </c>
      <c r="O90" s="691" t="s">
        <v>5171</v>
      </c>
      <c r="P90" s="691" t="s">
        <v>5190</v>
      </c>
      <c r="U90" s="791" t="s"/>
      <c r="AM90" s="779" t="s"/>
      <c r="AN90" s="770" t="s"/>
      <c r="AO90" s="284" t="s"/>
    </row>
    <row r="91" spans="1:41">
      <c r="A91" s="442" t="s"/>
      <c r="B91" s="412" t="s">
        <v>176</v>
      </c>
      <c r="C91" s="687" t="s">
        <v>5099</v>
      </c>
      <c r="D91" s="412" t="s">
        <v>5100</v>
      </c>
      <c r="E91" s="688" t="s">
        <v>5175</v>
      </c>
      <c r="F91" s="688" t="s">
        <v>5176</v>
      </c>
      <c r="G91" s="794" t="s">
        <v>5191</v>
      </c>
      <c r="H91" s="690" t="s">
        <v>4914</v>
      </c>
      <c r="K91" s="412" t="s">
        <v>176</v>
      </c>
      <c r="L91" s="412" t="s">
        <v>5120</v>
      </c>
      <c r="M91" s="691" t="s">
        <v>5100</v>
      </c>
      <c r="N91" s="691" t="s">
        <v>5170</v>
      </c>
      <c r="O91" s="691" t="s">
        <v>5171</v>
      </c>
      <c r="P91" s="691" t="s">
        <v>5192</v>
      </c>
      <c r="U91" s="791" t="s"/>
      <c r="AM91" s="779" t="s"/>
      <c r="AN91" s="770" t="s"/>
      <c r="AO91" s="284" t="s"/>
    </row>
    <row r="92" spans="1:41">
      <c r="A92" s="442" t="s"/>
      <c r="B92" s="412" t="s">
        <v>176</v>
      </c>
      <c r="C92" s="687" t="s">
        <v>5099</v>
      </c>
      <c r="D92" s="412" t="s">
        <v>5100</v>
      </c>
      <c r="E92" s="688" t="s">
        <v>5175</v>
      </c>
      <c r="F92" s="688" t="s">
        <v>5176</v>
      </c>
      <c r="G92" s="794" t="s">
        <v>5193</v>
      </c>
      <c r="H92" s="795" t="s"/>
      <c r="K92" s="412" t="s">
        <v>176</v>
      </c>
      <c r="L92" s="412" t="s">
        <v>5120</v>
      </c>
      <c r="M92" s="691" t="s">
        <v>5100</v>
      </c>
      <c r="N92" s="691" t="s">
        <v>5170</v>
      </c>
      <c r="O92" s="691" t="s">
        <v>5171</v>
      </c>
      <c r="P92" s="691" t="s">
        <v>5194</v>
      </c>
      <c r="U92" s="791" t="s"/>
      <c r="AM92" s="779" t="s"/>
      <c r="AN92" s="770" t="s"/>
      <c r="AO92" s="284" t="s"/>
    </row>
    <row r="93" spans="1:41">
      <c r="A93" s="442" t="s"/>
      <c r="B93" s="412" t="s">
        <v>176</v>
      </c>
      <c r="C93" s="705" t="s">
        <v>5099</v>
      </c>
      <c r="D93" s="412" t="s">
        <v>5100</v>
      </c>
      <c r="E93" s="688" t="s">
        <v>5175</v>
      </c>
      <c r="F93" s="688" t="s">
        <v>5176</v>
      </c>
      <c r="G93" s="794" t="s">
        <v>5195</v>
      </c>
      <c r="H93" s="690" t="s"/>
      <c r="K93" s="412" t="s">
        <v>176</v>
      </c>
      <c r="L93" s="412" t="s">
        <v>5120</v>
      </c>
      <c r="M93" s="691" t="s">
        <v>5100</v>
      </c>
      <c r="N93" s="691" t="s">
        <v>5170</v>
      </c>
      <c r="O93" s="691" t="s">
        <v>5171</v>
      </c>
      <c r="P93" s="691" t="s">
        <v>5196</v>
      </c>
      <c r="U93" s="791" t="s"/>
      <c r="AM93" s="770" t="s"/>
      <c r="AN93" s="770" t="s"/>
      <c r="AO93" s="284" t="s"/>
    </row>
    <row r="94" spans="1:41">
      <c r="A94" s="442" t="s"/>
      <c r="B94" s="412" t="s">
        <v>176</v>
      </c>
      <c r="C94" s="705" t="s">
        <v>5099</v>
      </c>
      <c r="D94" s="412" t="s">
        <v>5100</v>
      </c>
      <c r="E94" s="688" t="s">
        <v>5175</v>
      </c>
      <c r="F94" s="688" t="s">
        <v>5176</v>
      </c>
      <c r="G94" s="794" t="s">
        <v>5197</v>
      </c>
      <c r="H94" s="690" t="s"/>
      <c r="K94" s="412" t="s">
        <v>176</v>
      </c>
      <c r="L94" s="412" t="s">
        <v>5120</v>
      </c>
      <c r="M94" s="691" t="s">
        <v>5100</v>
      </c>
      <c r="N94" s="691" t="s">
        <v>5170</v>
      </c>
      <c r="O94" s="691" t="s">
        <v>5171</v>
      </c>
      <c r="P94" s="691" t="s">
        <v>5198</v>
      </c>
      <c r="U94" s="791" t="s"/>
      <c r="AM94" s="770" t="s"/>
      <c r="AN94" s="770" t="s"/>
      <c r="AO94" s="284" t="s"/>
    </row>
    <row r="95" spans="1:41">
      <c r="A95" s="442" t="s"/>
      <c r="B95" s="412" t="s">
        <v>176</v>
      </c>
      <c r="C95" s="705" t="s">
        <v>5099</v>
      </c>
      <c r="D95" s="412" t="s">
        <v>5100</v>
      </c>
      <c r="E95" s="688" t="s">
        <v>5175</v>
      </c>
      <c r="F95" s="688" t="s">
        <v>5176</v>
      </c>
      <c r="G95" s="794" t="s">
        <v>5199</v>
      </c>
      <c r="H95" s="690" t="s"/>
      <c r="K95" s="412" t="s">
        <v>176</v>
      </c>
      <c r="L95" s="412" t="s">
        <v>5120</v>
      </c>
      <c r="M95" s="691" t="s">
        <v>5100</v>
      </c>
      <c r="N95" s="691" t="s">
        <v>5170</v>
      </c>
      <c r="O95" s="691" t="s">
        <v>5171</v>
      </c>
      <c r="P95" s="691" t="s">
        <v>5200</v>
      </c>
      <c r="U95" s="791" t="s"/>
      <c r="AM95" s="770" t="s"/>
      <c r="AN95" s="770" t="s"/>
      <c r="AO95" s="284" t="s"/>
    </row>
    <row r="96" spans="1:41">
      <c r="A96" s="442" t="s"/>
      <c r="B96" s="412" t="s"/>
      <c r="C96" s="687" t="s"/>
      <c r="D96" s="412" t="s"/>
      <c r="E96" s="688" t="s"/>
      <c r="F96" s="688" t="s"/>
      <c r="G96" s="794" t="s"/>
      <c r="H96" s="690" t="s"/>
      <c r="K96" s="412" t="s"/>
      <c r="L96" s="412" t="s"/>
      <c r="M96" s="691" t="s"/>
      <c r="N96" s="691" t="s"/>
      <c r="O96" s="691" t="s"/>
      <c r="P96" s="691" t="s"/>
      <c r="U96" s="791" t="s"/>
      <c r="AM96" s="770" t="s"/>
      <c r="AN96" s="770" t="s"/>
      <c r="AO96" s="284" t="s"/>
    </row>
    <row r="97" spans="1:41">
      <c r="A97" s="442" t="s"/>
      <c r="B97" s="412" t="s">
        <v>176</v>
      </c>
      <c r="C97" s="705" t="s">
        <v>5099</v>
      </c>
      <c r="D97" s="412" t="s">
        <v>5100</v>
      </c>
      <c r="E97" s="688" t="s">
        <v>5175</v>
      </c>
      <c r="F97" s="688" t="s">
        <v>5176</v>
      </c>
      <c r="G97" s="794" t="s">
        <v>5201</v>
      </c>
      <c r="H97" s="690" t="s"/>
      <c r="K97" s="412" t="s">
        <v>176</v>
      </c>
      <c r="L97" s="412" t="s">
        <v>5120</v>
      </c>
      <c r="M97" s="691" t="s">
        <v>5100</v>
      </c>
      <c r="N97" s="691" t="s">
        <v>5202</v>
      </c>
      <c r="O97" s="691" t="s">
        <v>5203</v>
      </c>
      <c r="P97" s="691" t="s">
        <v>5204</v>
      </c>
      <c r="U97" s="791" t="s"/>
      <c r="AM97" s="770" t="s"/>
      <c r="AN97" s="770" t="s"/>
      <c r="AO97" s="284" t="s"/>
    </row>
    <row r="98" spans="1:41">
      <c r="A98" s="442" t="s"/>
      <c r="B98" s="412" t="s">
        <v>176</v>
      </c>
      <c r="C98" s="705" t="s">
        <v>5099</v>
      </c>
      <c r="D98" s="412" t="s">
        <v>5100</v>
      </c>
      <c r="E98" s="688" t="s">
        <v>5175</v>
      </c>
      <c r="F98" s="688" t="s">
        <v>5176</v>
      </c>
      <c r="G98" s="794" t="s">
        <v>5205</v>
      </c>
      <c r="H98" s="690" t="s"/>
      <c r="K98" s="412" t="s">
        <v>176</v>
      </c>
      <c r="L98" s="412" t="s">
        <v>5120</v>
      </c>
      <c r="M98" s="691" t="s">
        <v>5100</v>
      </c>
      <c r="N98" s="691" t="s">
        <v>5202</v>
      </c>
      <c r="O98" s="691" t="s">
        <v>5203</v>
      </c>
      <c r="P98" s="691" t="s">
        <v>5206</v>
      </c>
      <c r="U98" s="791" t="s"/>
      <c r="AM98" s="770" t="s"/>
      <c r="AN98" s="770" t="s"/>
      <c r="AO98" s="284" t="s"/>
    </row>
    <row r="99" spans="1:41">
      <c r="A99" s="442" t="s"/>
      <c r="B99" s="412" t="s">
        <v>176</v>
      </c>
      <c r="C99" s="705" t="s">
        <v>5099</v>
      </c>
      <c r="D99" s="412" t="s">
        <v>5100</v>
      </c>
      <c r="E99" s="688" t="s">
        <v>5175</v>
      </c>
      <c r="F99" s="688" t="s">
        <v>5176</v>
      </c>
      <c r="G99" s="794" t="s">
        <v>5207</v>
      </c>
      <c r="H99" s="690" t="s"/>
      <c r="K99" s="412" t="s">
        <v>176</v>
      </c>
      <c r="L99" s="412" t="s">
        <v>5120</v>
      </c>
      <c r="M99" s="691" t="s">
        <v>5100</v>
      </c>
      <c r="N99" s="691" t="s">
        <v>5202</v>
      </c>
      <c r="O99" s="691" t="s">
        <v>5203</v>
      </c>
      <c r="P99" s="691" t="s">
        <v>5208</v>
      </c>
      <c r="U99" s="791" t="s"/>
      <c r="AM99" s="770" t="s"/>
      <c r="AN99" s="770" t="s"/>
      <c r="AO99" s="284" t="s"/>
    </row>
    <row r="100" spans="1:41">
      <c r="A100" s="442" t="s"/>
      <c r="B100" s="412" t="s">
        <v>176</v>
      </c>
      <c r="C100" s="705" t="s">
        <v>5099</v>
      </c>
      <c r="D100" s="412" t="s">
        <v>5100</v>
      </c>
      <c r="E100" s="688" t="s">
        <v>5175</v>
      </c>
      <c r="F100" s="688" t="s">
        <v>5176</v>
      </c>
      <c r="G100" s="794" t="s">
        <v>5209</v>
      </c>
      <c r="H100" s="690" t="s"/>
      <c r="K100" s="412" t="s">
        <v>176</v>
      </c>
      <c r="L100" s="412" t="s">
        <v>5120</v>
      </c>
      <c r="M100" s="691" t="s">
        <v>5100</v>
      </c>
      <c r="N100" s="691" t="s">
        <v>5202</v>
      </c>
      <c r="O100" s="691" t="s">
        <v>5203</v>
      </c>
      <c r="P100" s="691" t="s">
        <v>5210</v>
      </c>
      <c r="U100" s="791" t="s"/>
      <c r="AM100" s="770" t="s"/>
      <c r="AN100" s="770" t="s"/>
      <c r="AO100" s="284" t="s"/>
    </row>
    <row r="101" spans="1:41">
      <c r="A101" s="442" t="s"/>
      <c r="B101" s="412" t="s">
        <v>176</v>
      </c>
      <c r="C101" s="705" t="s">
        <v>5099</v>
      </c>
      <c r="D101" s="412" t="s">
        <v>5100</v>
      </c>
      <c r="E101" s="688" t="s">
        <v>5175</v>
      </c>
      <c r="F101" s="688" t="s">
        <v>5176</v>
      </c>
      <c r="G101" s="794" t="s">
        <v>5211</v>
      </c>
      <c r="H101" s="690" t="s"/>
      <c r="K101" s="412" t="s">
        <v>176</v>
      </c>
      <c r="L101" s="412" t="s">
        <v>5120</v>
      </c>
      <c r="M101" s="691" t="s">
        <v>5100</v>
      </c>
      <c r="N101" s="691" t="s">
        <v>5202</v>
      </c>
      <c r="O101" s="691" t="s">
        <v>5203</v>
      </c>
      <c r="P101" s="691" t="s">
        <v>5212</v>
      </c>
      <c r="U101" s="791" t="s"/>
      <c r="AM101" s="770" t="s"/>
      <c r="AN101" s="770" t="s"/>
      <c r="AO101" s="284" t="s"/>
    </row>
    <row r="102" spans="1:41">
      <c r="A102" s="442" t="s"/>
      <c r="B102" s="412" t="s">
        <v>176</v>
      </c>
      <c r="C102" s="705" t="s">
        <v>5099</v>
      </c>
      <c r="D102" s="412" t="s">
        <v>5100</v>
      </c>
      <c r="E102" s="688" t="s">
        <v>5213</v>
      </c>
      <c r="F102" s="688" t="s">
        <v>5214</v>
      </c>
      <c r="G102" s="796" t="s">
        <v>5215</v>
      </c>
      <c r="H102" s="690" t="s">
        <v>4914</v>
      </c>
      <c r="K102" s="412" t="s">
        <v>176</v>
      </c>
      <c r="L102" s="412" t="s">
        <v>5120</v>
      </c>
      <c r="M102" s="691" t="s">
        <v>5100</v>
      </c>
      <c r="N102" s="691" t="s">
        <v>5202</v>
      </c>
      <c r="O102" s="691" t="s">
        <v>5203</v>
      </c>
      <c r="P102" s="691" t="s">
        <v>5216</v>
      </c>
      <c r="U102" s="791" t="s"/>
      <c r="AM102" s="770" t="s"/>
      <c r="AN102" s="770" t="s"/>
      <c r="AO102" s="284" t="s"/>
    </row>
    <row r="103" spans="1:41">
      <c r="A103" s="442" t="s"/>
      <c r="B103" s="412" t="s">
        <v>176</v>
      </c>
      <c r="C103" s="687" t="s">
        <v>5099</v>
      </c>
      <c r="D103" s="412" t="s">
        <v>5100</v>
      </c>
      <c r="E103" s="688" t="s">
        <v>5213</v>
      </c>
      <c r="F103" s="688" t="s">
        <v>5214</v>
      </c>
      <c r="G103" s="794" t="s">
        <v>5217</v>
      </c>
      <c r="H103" s="690" t="s">
        <v>4914</v>
      </c>
      <c r="K103" s="412" t="s">
        <v>176</v>
      </c>
      <c r="L103" s="412" t="s">
        <v>5120</v>
      </c>
      <c r="M103" s="691" t="s">
        <v>5100</v>
      </c>
      <c r="N103" s="691" t="s">
        <v>5202</v>
      </c>
      <c r="O103" s="691" t="s">
        <v>5203</v>
      </c>
      <c r="P103" s="691" t="s">
        <v>5218</v>
      </c>
      <c r="U103" s="791" t="s"/>
      <c r="AM103" s="779" t="s"/>
      <c r="AN103" s="770" t="s"/>
      <c r="AO103" s="284" t="s"/>
    </row>
    <row r="104" spans="1:41">
      <c r="A104" s="442" t="s"/>
      <c r="B104" s="412" t="s">
        <v>176</v>
      </c>
      <c r="C104" s="687" t="s">
        <v>5099</v>
      </c>
      <c r="D104" s="412" t="s">
        <v>5100</v>
      </c>
      <c r="E104" s="688" t="s">
        <v>5213</v>
      </c>
      <c r="F104" s="688" t="s">
        <v>5214</v>
      </c>
      <c r="G104" s="793" t="s">
        <v>5219</v>
      </c>
      <c r="H104" s="690" t="s">
        <v>4914</v>
      </c>
      <c r="K104" s="412" t="s">
        <v>176</v>
      </c>
      <c r="L104" s="412" t="s">
        <v>5120</v>
      </c>
      <c r="M104" s="691" t="s">
        <v>5100</v>
      </c>
      <c r="N104" s="691" t="s">
        <v>5202</v>
      </c>
      <c r="O104" s="691" t="s">
        <v>5203</v>
      </c>
      <c r="P104" s="691" t="s">
        <v>5220</v>
      </c>
      <c r="U104" s="791" t="s"/>
      <c r="AM104" s="779" t="s"/>
      <c r="AN104" s="770" t="s"/>
      <c r="AO104" s="284" t="s"/>
    </row>
    <row r="105" spans="1:41">
      <c r="A105" s="442" t="s"/>
      <c r="B105" s="412" t="s">
        <v>176</v>
      </c>
      <c r="C105" s="687" t="s">
        <v>5099</v>
      </c>
      <c r="D105" s="412" t="s">
        <v>5100</v>
      </c>
      <c r="E105" s="688" t="s">
        <v>5213</v>
      </c>
      <c r="F105" s="688" t="s">
        <v>5214</v>
      </c>
      <c r="G105" s="794" t="s">
        <v>5221</v>
      </c>
      <c r="H105" s="690" t="s">
        <v>4914</v>
      </c>
      <c r="K105" s="412" t="s">
        <v>176</v>
      </c>
      <c r="L105" s="412" t="s">
        <v>5120</v>
      </c>
      <c r="M105" s="691" t="s">
        <v>5100</v>
      </c>
      <c r="N105" s="691" t="s">
        <v>5202</v>
      </c>
      <c r="O105" s="691" t="s">
        <v>5203</v>
      </c>
      <c r="P105" s="691" t="s">
        <v>5222</v>
      </c>
      <c r="U105" s="791" t="s"/>
      <c r="AM105" s="779" t="s"/>
      <c r="AN105" s="770" t="s"/>
      <c r="AO105" s="284" t="s"/>
    </row>
    <row r="106" spans="1:41">
      <c r="A106" s="442" t="s"/>
      <c r="B106" s="412" t="s">
        <v>176</v>
      </c>
      <c r="C106" s="687" t="s">
        <v>5099</v>
      </c>
      <c r="D106" s="412" t="s">
        <v>5100</v>
      </c>
      <c r="E106" s="688" t="s">
        <v>5213</v>
      </c>
      <c r="F106" s="688" t="s">
        <v>5214</v>
      </c>
      <c r="G106" s="793" t="s">
        <v>5223</v>
      </c>
      <c r="H106" s="690" t="s">
        <v>4914</v>
      </c>
      <c r="K106" s="412" t="s">
        <v>176</v>
      </c>
      <c r="L106" s="412" t="s">
        <v>5120</v>
      </c>
      <c r="M106" s="691" t="s">
        <v>5100</v>
      </c>
      <c r="N106" s="691" t="s">
        <v>5202</v>
      </c>
      <c r="O106" s="691" t="s">
        <v>5203</v>
      </c>
      <c r="P106" s="691" t="s">
        <v>5224</v>
      </c>
      <c r="U106" s="791" t="s"/>
      <c r="AM106" s="779" t="s"/>
      <c r="AN106" s="770" t="s"/>
      <c r="AO106" s="284" t="s"/>
    </row>
    <row r="107" spans="1:41">
      <c r="A107" s="442" t="s"/>
      <c r="B107" s="412" t="s">
        <v>176</v>
      </c>
      <c r="C107" s="687" t="s">
        <v>5099</v>
      </c>
      <c r="D107" s="412" t="s">
        <v>5100</v>
      </c>
      <c r="E107" s="688" t="s">
        <v>5213</v>
      </c>
      <c r="F107" s="688" t="s">
        <v>5214</v>
      </c>
      <c r="G107" s="794" t="s">
        <v>5225</v>
      </c>
      <c r="H107" s="690" t="s">
        <v>4914</v>
      </c>
      <c r="K107" s="412" t="s">
        <v>176</v>
      </c>
      <c r="L107" s="412" t="s">
        <v>5120</v>
      </c>
      <c r="M107" s="691" t="s">
        <v>5100</v>
      </c>
      <c r="N107" s="691" t="s">
        <v>5202</v>
      </c>
      <c r="O107" s="691" t="s">
        <v>5203</v>
      </c>
      <c r="P107" s="691" t="s">
        <v>5226</v>
      </c>
      <c r="U107" s="652" t="s"/>
      <c r="AM107" s="779" t="s"/>
      <c r="AN107" s="770" t="s"/>
      <c r="AO107" s="284" t="s"/>
    </row>
    <row r="108" spans="1:41">
      <c r="A108" s="442" t="s"/>
      <c r="B108" s="412" t="s">
        <v>176</v>
      </c>
      <c r="C108" s="687" t="s">
        <v>5099</v>
      </c>
      <c r="D108" s="412" t="s">
        <v>5100</v>
      </c>
      <c r="E108" s="688" t="s">
        <v>5213</v>
      </c>
      <c r="F108" s="688" t="s">
        <v>5214</v>
      </c>
      <c r="G108" s="794" t="s">
        <v>5227</v>
      </c>
      <c r="H108" s="690" t="s">
        <v>4914</v>
      </c>
      <c r="K108" s="412" t="s">
        <v>176</v>
      </c>
      <c r="L108" s="412" t="s">
        <v>5120</v>
      </c>
      <c r="M108" s="691" t="s">
        <v>5100</v>
      </c>
      <c r="N108" s="691" t="s">
        <v>5202</v>
      </c>
      <c r="O108" s="691" t="s">
        <v>5203</v>
      </c>
      <c r="P108" s="691" t="s">
        <v>5228</v>
      </c>
      <c r="U108" s="652" t="s"/>
      <c r="AM108" s="779" t="s"/>
      <c r="AN108" s="770" t="s"/>
      <c r="AO108" s="284" t="s"/>
    </row>
    <row r="109" spans="1:41">
      <c r="A109" s="442" t="s"/>
      <c r="B109" s="412" t="s">
        <v>176</v>
      </c>
      <c r="C109" s="687" t="s">
        <v>5099</v>
      </c>
      <c r="D109" s="412" t="s">
        <v>5100</v>
      </c>
      <c r="E109" s="688" t="s">
        <v>5213</v>
      </c>
      <c r="F109" s="688" t="s">
        <v>5214</v>
      </c>
      <c r="G109" s="794" t="s">
        <v>5229</v>
      </c>
      <c r="H109" s="690" t="s">
        <v>4914</v>
      </c>
      <c r="K109" s="412" t="s">
        <v>176</v>
      </c>
      <c r="L109" s="412" t="s">
        <v>5120</v>
      </c>
      <c r="M109" s="691" t="s">
        <v>5100</v>
      </c>
      <c r="N109" s="691" t="s">
        <v>5230</v>
      </c>
      <c r="O109" s="691" t="s">
        <v>5231</v>
      </c>
      <c r="P109" s="691" t="s">
        <v>5232</v>
      </c>
      <c r="U109" s="652" t="s"/>
      <c r="AM109" s="779" t="s"/>
      <c r="AN109" s="770" t="s"/>
      <c r="AO109" s="284" t="s"/>
    </row>
    <row r="110" spans="1:41">
      <c r="A110" s="442" t="s"/>
      <c r="B110" s="412" t="s">
        <v>176</v>
      </c>
      <c r="C110" s="687" t="s">
        <v>5099</v>
      </c>
      <c r="D110" s="412" t="s">
        <v>5100</v>
      </c>
      <c r="E110" s="688" t="s">
        <v>5213</v>
      </c>
      <c r="F110" s="688" t="s">
        <v>5214</v>
      </c>
      <c r="G110" s="797" t="s">
        <v>5233</v>
      </c>
      <c r="H110" s="690" t="s"/>
      <c r="K110" s="412" t="s">
        <v>176</v>
      </c>
      <c r="L110" s="412" t="s">
        <v>5120</v>
      </c>
      <c r="M110" s="691" t="s">
        <v>5100</v>
      </c>
      <c r="N110" s="691" t="s">
        <v>5230</v>
      </c>
      <c r="O110" s="691" t="s">
        <v>5231</v>
      </c>
      <c r="P110" s="691" t="s">
        <v>5234</v>
      </c>
      <c r="U110" s="652" t="s"/>
      <c r="AM110" s="779" t="s"/>
      <c r="AN110" s="770" t="s"/>
      <c r="AO110" s="284" t="s"/>
    </row>
    <row r="111" spans="1:41">
      <c r="A111" s="442" t="s"/>
      <c r="B111" s="412" t="s">
        <v>176</v>
      </c>
      <c r="C111" s="705" t="s">
        <v>5099</v>
      </c>
      <c r="D111" s="412" t="s">
        <v>5100</v>
      </c>
      <c r="E111" s="688" t="s">
        <v>5213</v>
      </c>
      <c r="F111" s="688" t="s">
        <v>5214</v>
      </c>
      <c r="G111" s="797" t="s">
        <v>5235</v>
      </c>
      <c r="H111" s="690" t="s"/>
      <c r="K111" s="412" t="s">
        <v>176</v>
      </c>
      <c r="L111" s="412" t="s">
        <v>5120</v>
      </c>
      <c r="M111" s="691" t="s">
        <v>5100</v>
      </c>
      <c r="N111" s="691" t="s">
        <v>5230</v>
      </c>
      <c r="O111" s="691" t="s">
        <v>5231</v>
      </c>
      <c r="P111" s="691" t="s">
        <v>5236</v>
      </c>
      <c r="U111" s="652" t="s"/>
      <c r="AM111" s="770" t="s"/>
      <c r="AN111" s="770" t="s"/>
      <c r="AO111" s="284" t="s"/>
    </row>
    <row r="112" spans="1:41">
      <c r="A112" s="442" t="s"/>
      <c r="B112" s="412" t="s">
        <v>176</v>
      </c>
      <c r="C112" s="705" t="s">
        <v>5099</v>
      </c>
      <c r="D112" s="412" t="s">
        <v>5100</v>
      </c>
      <c r="E112" s="688" t="s">
        <v>5213</v>
      </c>
      <c r="F112" s="688" t="s">
        <v>5214</v>
      </c>
      <c r="G112" s="797" t="s">
        <v>5237</v>
      </c>
      <c r="H112" s="690" t="s"/>
      <c r="K112" s="412" t="s">
        <v>176</v>
      </c>
      <c r="L112" s="412" t="s">
        <v>5120</v>
      </c>
      <c r="M112" s="691" t="s">
        <v>5100</v>
      </c>
      <c r="N112" s="691" t="s">
        <v>5230</v>
      </c>
      <c r="O112" s="691" t="s">
        <v>5231</v>
      </c>
      <c r="P112" s="691" t="s">
        <v>5238</v>
      </c>
      <c r="U112" s="652" t="s"/>
      <c r="AM112" s="770" t="s"/>
      <c r="AN112" s="770" t="s"/>
      <c r="AO112" s="284" t="s"/>
    </row>
    <row r="113" spans="1:41">
      <c r="A113" s="442" t="s"/>
      <c r="B113" s="412" t="s">
        <v>176</v>
      </c>
      <c r="C113" s="705" t="s">
        <v>5099</v>
      </c>
      <c r="D113" s="412" t="s">
        <v>5100</v>
      </c>
      <c r="E113" s="688" t="s">
        <v>5213</v>
      </c>
      <c r="F113" s="688" t="s">
        <v>5214</v>
      </c>
      <c r="G113" s="797" t="s">
        <v>5239</v>
      </c>
      <c r="H113" s="690" t="s"/>
      <c r="K113" s="412" t="s">
        <v>176</v>
      </c>
      <c r="L113" s="412" t="s">
        <v>5120</v>
      </c>
      <c r="M113" s="691" t="s">
        <v>5100</v>
      </c>
      <c r="N113" s="691" t="s">
        <v>5230</v>
      </c>
      <c r="O113" s="691" t="s">
        <v>5231</v>
      </c>
      <c r="P113" s="691" t="s">
        <v>5240</v>
      </c>
      <c r="U113" s="652" t="s"/>
      <c r="AM113" s="770" t="s"/>
      <c r="AN113" s="770" t="s"/>
      <c r="AO113" s="284" t="s"/>
    </row>
    <row r="114" spans="1:41">
      <c r="A114" s="442" t="s"/>
      <c r="B114" s="412" t="s">
        <v>176</v>
      </c>
      <c r="C114" s="705" t="s">
        <v>5099</v>
      </c>
      <c r="D114" s="412" t="s">
        <v>5100</v>
      </c>
      <c r="E114" s="688" t="s">
        <v>5213</v>
      </c>
      <c r="F114" s="688" t="s">
        <v>5214</v>
      </c>
      <c r="G114" s="797" t="s">
        <v>5241</v>
      </c>
      <c r="H114" s="690" t="s"/>
      <c r="K114" s="412" t="s">
        <v>176</v>
      </c>
      <c r="L114" s="412" t="s">
        <v>5120</v>
      </c>
      <c r="M114" s="691" t="s">
        <v>5100</v>
      </c>
      <c r="N114" s="691" t="s">
        <v>5230</v>
      </c>
      <c r="O114" s="691" t="s">
        <v>5231</v>
      </c>
      <c r="P114" s="691" t="s">
        <v>5242</v>
      </c>
      <c r="U114" s="652" t="s"/>
      <c r="AM114" s="770" t="s"/>
      <c r="AN114" s="770" t="s"/>
      <c r="AO114" s="284" t="s"/>
    </row>
    <row r="115" spans="1:41">
      <c r="A115" s="442" t="s"/>
      <c r="B115" s="412" t="s">
        <v>176</v>
      </c>
      <c r="C115" s="705" t="s">
        <v>5099</v>
      </c>
      <c r="D115" s="412" t="s">
        <v>5100</v>
      </c>
      <c r="E115" s="688" t="s">
        <v>5213</v>
      </c>
      <c r="F115" s="688" t="s">
        <v>5214</v>
      </c>
      <c r="G115" s="797" t="s">
        <v>5243</v>
      </c>
      <c r="H115" s="690" t="s"/>
      <c r="K115" s="412" t="s">
        <v>176</v>
      </c>
      <c r="L115" s="412" t="s">
        <v>5120</v>
      </c>
      <c r="M115" s="691" t="s">
        <v>5100</v>
      </c>
      <c r="N115" s="691" t="s">
        <v>5230</v>
      </c>
      <c r="O115" s="691" t="s">
        <v>5231</v>
      </c>
      <c r="P115" s="691" t="s">
        <v>5244</v>
      </c>
      <c r="U115" s="652" t="s"/>
      <c r="AM115" s="770" t="s"/>
      <c r="AN115" s="770" t="s"/>
      <c r="AO115" s="284" t="s"/>
    </row>
    <row r="116" spans="1:41">
      <c r="A116" s="442" t="s"/>
      <c r="B116" s="412" t="s">
        <v>176</v>
      </c>
      <c r="C116" s="705" t="s">
        <v>5099</v>
      </c>
      <c r="D116" s="412" t="s">
        <v>5100</v>
      </c>
      <c r="E116" s="688" t="s">
        <v>5245</v>
      </c>
      <c r="F116" s="688" t="s">
        <v>5246</v>
      </c>
      <c r="G116" s="797" t="s">
        <v>5247</v>
      </c>
      <c r="H116" s="690" t="s">
        <v>4914</v>
      </c>
      <c r="K116" s="412" t="s">
        <v>176</v>
      </c>
      <c r="L116" s="412" t="s">
        <v>5120</v>
      </c>
      <c r="M116" s="691" t="s">
        <v>5100</v>
      </c>
      <c r="N116" s="691" t="s">
        <v>5230</v>
      </c>
      <c r="O116" s="691" t="s">
        <v>5231</v>
      </c>
      <c r="P116" s="691" t="s">
        <v>5248</v>
      </c>
      <c r="U116" s="652" t="s"/>
      <c r="AM116" s="770" t="s"/>
      <c r="AN116" s="770" t="s"/>
      <c r="AO116" s="284" t="s"/>
    </row>
    <row r="117" spans="1:41">
      <c r="A117" s="442" t="s"/>
      <c r="B117" s="412" t="s">
        <v>176</v>
      </c>
      <c r="C117" s="687" t="s">
        <v>5099</v>
      </c>
      <c r="D117" s="412" t="s">
        <v>5100</v>
      </c>
      <c r="E117" s="688" t="s">
        <v>5245</v>
      </c>
      <c r="F117" s="688" t="s">
        <v>5246</v>
      </c>
      <c r="G117" s="797" t="s">
        <v>5249</v>
      </c>
      <c r="H117" s="690" t="s">
        <v>4914</v>
      </c>
      <c r="K117" s="412" t="s">
        <v>176</v>
      </c>
      <c r="L117" s="412" t="s">
        <v>5120</v>
      </c>
      <c r="M117" s="691" t="s">
        <v>5100</v>
      </c>
      <c r="N117" s="691" t="s">
        <v>5230</v>
      </c>
      <c r="O117" s="691" t="s">
        <v>5231</v>
      </c>
      <c r="P117" s="691" t="s">
        <v>5250</v>
      </c>
      <c r="U117" s="652" t="s"/>
      <c r="AM117" s="770" t="s"/>
      <c r="AN117" s="770" t="s"/>
      <c r="AO117" s="284" t="s"/>
    </row>
    <row r="118" spans="1:41">
      <c r="A118" s="442" t="s"/>
      <c r="B118" s="412" t="s">
        <v>176</v>
      </c>
      <c r="C118" s="687" t="s">
        <v>5099</v>
      </c>
      <c r="D118" s="412" t="s">
        <v>5100</v>
      </c>
      <c r="E118" s="688" t="s">
        <v>5245</v>
      </c>
      <c r="F118" s="688" t="s">
        <v>5246</v>
      </c>
      <c r="G118" s="797" t="s">
        <v>5251</v>
      </c>
      <c r="H118" s="690" t="s">
        <v>4914</v>
      </c>
      <c r="K118" s="412" t="s">
        <v>176</v>
      </c>
      <c r="L118" s="412" t="s">
        <v>5120</v>
      </c>
      <c r="M118" s="691" t="s">
        <v>5100</v>
      </c>
      <c r="N118" s="691" t="s">
        <v>5230</v>
      </c>
      <c r="O118" s="691" t="s">
        <v>5231</v>
      </c>
      <c r="P118" s="691" t="s">
        <v>5252</v>
      </c>
      <c r="U118" s="652" t="s"/>
      <c r="AM118" s="779" t="s"/>
      <c r="AN118" s="770" t="s"/>
      <c r="AO118" s="284" t="s"/>
    </row>
    <row r="119" spans="1:41">
      <c r="A119" s="442" t="s"/>
      <c r="B119" s="412" t="s">
        <v>176</v>
      </c>
      <c r="C119" s="687" t="s">
        <v>5099</v>
      </c>
      <c r="D119" s="412" t="s">
        <v>5100</v>
      </c>
      <c r="E119" s="688" t="s">
        <v>5245</v>
      </c>
      <c r="F119" s="688" t="s">
        <v>5246</v>
      </c>
      <c r="G119" s="797" t="s">
        <v>5253</v>
      </c>
      <c r="H119" s="690" t="s">
        <v>4914</v>
      </c>
      <c r="K119" s="412" t="s">
        <v>176</v>
      </c>
      <c r="L119" s="412" t="s">
        <v>5120</v>
      </c>
      <c r="M119" s="691" t="s">
        <v>5100</v>
      </c>
      <c r="N119" s="691" t="s">
        <v>5230</v>
      </c>
      <c r="O119" s="691" t="s">
        <v>5231</v>
      </c>
      <c r="P119" s="691" t="s">
        <v>5254</v>
      </c>
      <c r="U119" s="652" t="s"/>
      <c r="AM119" s="779" t="s"/>
      <c r="AN119" s="770" t="s"/>
      <c r="AO119" s="284" t="s"/>
    </row>
    <row r="120" spans="1:41">
      <c r="A120" s="442" t="s"/>
      <c r="B120" s="412" t="s">
        <v>176</v>
      </c>
      <c r="C120" s="687" t="s">
        <v>5099</v>
      </c>
      <c r="D120" s="412" t="s">
        <v>5100</v>
      </c>
      <c r="E120" s="688" t="s">
        <v>5245</v>
      </c>
      <c r="F120" s="688" t="s">
        <v>5246</v>
      </c>
      <c r="G120" s="797" t="s">
        <v>5255</v>
      </c>
      <c r="H120" s="690" t="s">
        <v>4914</v>
      </c>
      <c r="K120" s="412" t="s">
        <v>176</v>
      </c>
      <c r="L120" s="412" t="s">
        <v>5120</v>
      </c>
      <c r="M120" s="691" t="s">
        <v>5100</v>
      </c>
      <c r="N120" s="691" t="s">
        <v>5230</v>
      </c>
      <c r="O120" s="691" t="s">
        <v>5231</v>
      </c>
      <c r="P120" s="691" t="s">
        <v>5256</v>
      </c>
      <c r="U120" s="652" t="s"/>
      <c r="AM120" s="779" t="s"/>
      <c r="AN120" s="770" t="s"/>
      <c r="AO120" s="284" t="s"/>
    </row>
    <row r="121" spans="1:41">
      <c r="A121" s="442" t="s"/>
      <c r="B121" s="412" t="s">
        <v>176</v>
      </c>
      <c r="C121" s="687" t="s">
        <v>5099</v>
      </c>
      <c r="D121" s="412" t="s">
        <v>5100</v>
      </c>
      <c r="E121" s="688" t="s">
        <v>5245</v>
      </c>
      <c r="F121" s="688" t="s">
        <v>5246</v>
      </c>
      <c r="G121" s="797" t="s">
        <v>5257</v>
      </c>
      <c r="H121" s="690" t="s">
        <v>4914</v>
      </c>
      <c r="K121" s="412" t="s">
        <v>176</v>
      </c>
      <c r="L121" s="412" t="s">
        <v>5120</v>
      </c>
      <c r="M121" s="691" t="s">
        <v>5100</v>
      </c>
      <c r="N121" s="691" t="s">
        <v>5230</v>
      </c>
      <c r="O121" s="691" t="s">
        <v>5231</v>
      </c>
      <c r="P121" s="691" t="s">
        <v>5258</v>
      </c>
      <c r="U121" s="652" t="s"/>
      <c r="AM121" s="779" t="s"/>
      <c r="AN121" s="770" t="s"/>
      <c r="AO121" s="284" t="s"/>
    </row>
    <row r="122" spans="1:41">
      <c r="A122" s="442" t="s"/>
      <c r="B122" s="412" t="s">
        <v>176</v>
      </c>
      <c r="C122" s="687" t="s">
        <v>5099</v>
      </c>
      <c r="D122" s="412" t="s">
        <v>5100</v>
      </c>
      <c r="E122" s="688" t="s">
        <v>5245</v>
      </c>
      <c r="F122" s="688" t="s">
        <v>5246</v>
      </c>
      <c r="G122" s="797" t="s">
        <v>5259</v>
      </c>
      <c r="H122" s="690" t="s">
        <v>4914</v>
      </c>
      <c r="K122" s="412" t="s">
        <v>176</v>
      </c>
      <c r="L122" s="412" t="s">
        <v>5120</v>
      </c>
      <c r="M122" s="691" t="s">
        <v>5100</v>
      </c>
      <c r="N122" s="691" t="s">
        <v>5230</v>
      </c>
      <c r="O122" s="691" t="s">
        <v>5231</v>
      </c>
      <c r="P122" s="691" t="s">
        <v>5260</v>
      </c>
      <c r="U122" s="652" t="s"/>
      <c r="AM122" s="779" t="s"/>
      <c r="AN122" s="770" t="s"/>
      <c r="AO122" s="284" t="s"/>
    </row>
    <row r="123" spans="1:41">
      <c r="A123" s="442" t="s"/>
      <c r="B123" s="412" t="s">
        <v>176</v>
      </c>
      <c r="C123" s="687" t="s">
        <v>5099</v>
      </c>
      <c r="D123" s="412" t="s">
        <v>5100</v>
      </c>
      <c r="E123" s="688" t="s">
        <v>5245</v>
      </c>
      <c r="F123" s="688" t="s">
        <v>5246</v>
      </c>
      <c r="G123" s="797" t="s">
        <v>5261</v>
      </c>
      <c r="H123" s="690" t="s">
        <v>4914</v>
      </c>
      <c r="K123" s="412" t="s">
        <v>176</v>
      </c>
      <c r="L123" s="412" t="s">
        <v>5120</v>
      </c>
      <c r="M123" s="691" t="s">
        <v>5100</v>
      </c>
      <c r="N123" s="691" t="s">
        <v>5230</v>
      </c>
      <c r="O123" s="691" t="s">
        <v>5231</v>
      </c>
      <c r="P123" s="691" t="s">
        <v>5262</v>
      </c>
      <c r="U123" s="652" t="s"/>
      <c r="AM123" s="779" t="s"/>
      <c r="AN123" s="770" t="s"/>
      <c r="AO123" s="284" t="s"/>
    </row>
    <row r="124" spans="1:41">
      <c r="A124" s="442" t="s"/>
      <c r="B124" s="412" t="s"/>
      <c r="C124" s="687" t="s"/>
      <c r="D124" s="412" t="s"/>
      <c r="E124" s="688" t="s"/>
      <c r="F124" s="688" t="s"/>
      <c r="G124" s="798" t="s"/>
      <c r="H124" s="690" t="s"/>
      <c r="K124" s="412" t="s"/>
      <c r="L124" s="412" t="s"/>
      <c r="M124" s="691" t="s"/>
      <c r="N124" s="691" t="s"/>
      <c r="O124" s="691" t="s"/>
      <c r="P124" s="691" t="s"/>
      <c r="U124" s="652" t="s"/>
      <c r="AM124" s="779" t="s"/>
      <c r="AN124" s="770" t="s"/>
      <c r="AO124" s="284" t="s"/>
    </row>
    <row r="125" spans="1:41">
      <c r="A125" s="442" t="s"/>
      <c r="B125" s="412" t="s">
        <v>176</v>
      </c>
      <c r="C125" s="687" t="s">
        <v>5099</v>
      </c>
      <c r="D125" s="412" t="s">
        <v>5100</v>
      </c>
      <c r="E125" s="688" t="s">
        <v>5245</v>
      </c>
      <c r="F125" s="688" t="s">
        <v>5246</v>
      </c>
      <c r="G125" s="798" t="s">
        <v>5263</v>
      </c>
      <c r="H125" s="690" t="s">
        <v>4914</v>
      </c>
      <c r="K125" s="412" t="s">
        <v>176</v>
      </c>
      <c r="L125" s="412" t="s">
        <v>5264</v>
      </c>
      <c r="M125" s="691" t="s">
        <v>5265</v>
      </c>
      <c r="N125" s="691" t="s">
        <v>5266</v>
      </c>
      <c r="O125" s="691" t="s">
        <v>5267</v>
      </c>
      <c r="P125" s="691" t="s">
        <v>5268</v>
      </c>
      <c r="U125" s="652" t="s"/>
      <c r="AM125" s="779" t="s"/>
      <c r="AN125" s="770" t="s"/>
      <c r="AO125" s="284" t="s"/>
    </row>
    <row r="126" spans="1:41">
      <c r="A126" s="442" t="s"/>
      <c r="B126" s="412" t="s">
        <v>176</v>
      </c>
      <c r="C126" s="687" t="s">
        <v>5099</v>
      </c>
      <c r="D126" s="412" t="s">
        <v>5100</v>
      </c>
      <c r="E126" s="688" t="s">
        <v>5245</v>
      </c>
      <c r="F126" s="688" t="s">
        <v>5246</v>
      </c>
      <c r="G126" s="798" t="s">
        <v>5269</v>
      </c>
      <c r="H126" s="690" t="s">
        <v>4914</v>
      </c>
      <c r="K126" s="412" t="s">
        <v>176</v>
      </c>
      <c r="L126" s="412" t="s">
        <v>5264</v>
      </c>
      <c r="M126" s="691" t="s">
        <v>5265</v>
      </c>
      <c r="N126" s="691" t="s">
        <v>5266</v>
      </c>
      <c r="O126" s="691" t="s">
        <v>5267</v>
      </c>
      <c r="P126" s="691" t="s">
        <v>5270</v>
      </c>
      <c r="U126" s="652" t="s"/>
      <c r="AM126" s="779" t="s"/>
      <c r="AN126" s="770" t="s"/>
      <c r="AO126" s="284" t="s"/>
    </row>
    <row r="127" spans="1:41">
      <c r="A127" s="442" t="s"/>
      <c r="B127" s="412" t="s">
        <v>176</v>
      </c>
      <c r="C127" s="687" t="s">
        <v>5099</v>
      </c>
      <c r="D127" s="412" t="s">
        <v>5100</v>
      </c>
      <c r="E127" s="688" t="s">
        <v>5245</v>
      </c>
      <c r="F127" s="688" t="s">
        <v>5246</v>
      </c>
      <c r="G127" s="798" t="s">
        <v>5271</v>
      </c>
      <c r="H127" s="690" t="s">
        <v>4914</v>
      </c>
      <c r="K127" s="412" t="s">
        <v>176</v>
      </c>
      <c r="L127" s="412" t="s">
        <v>5264</v>
      </c>
      <c r="M127" s="691" t="s">
        <v>5265</v>
      </c>
      <c r="N127" s="691" t="s">
        <v>5266</v>
      </c>
      <c r="O127" s="691" t="s">
        <v>5267</v>
      </c>
      <c r="P127" s="691" t="s">
        <v>5272</v>
      </c>
      <c r="U127" s="652" t="s"/>
      <c r="AM127" s="779" t="s"/>
      <c r="AN127" s="770" t="s"/>
      <c r="AO127" s="284" t="s"/>
    </row>
    <row r="128" spans="1:41">
      <c r="A128" s="442" t="s"/>
      <c r="B128" s="412" t="s">
        <v>176</v>
      </c>
      <c r="C128" s="687" t="s">
        <v>5099</v>
      </c>
      <c r="D128" s="412" t="s">
        <v>5100</v>
      </c>
      <c r="E128" s="688" t="s">
        <v>5245</v>
      </c>
      <c r="F128" s="688" t="s">
        <v>5246</v>
      </c>
      <c r="G128" s="798" t="s">
        <v>5273</v>
      </c>
      <c r="H128" s="690" t="s">
        <v>4914</v>
      </c>
      <c r="K128" s="412" t="s">
        <v>176</v>
      </c>
      <c r="L128" s="412" t="s">
        <v>5264</v>
      </c>
      <c r="M128" s="691" t="s">
        <v>5265</v>
      </c>
      <c r="N128" s="691" t="s">
        <v>5266</v>
      </c>
      <c r="O128" s="691" t="s">
        <v>5267</v>
      </c>
      <c r="P128" s="691" t="s">
        <v>5274</v>
      </c>
      <c r="U128" s="652" t="s"/>
      <c r="AM128" s="779" t="s"/>
      <c r="AN128" s="770" t="s"/>
      <c r="AO128" s="284" t="s"/>
    </row>
    <row r="129" spans="1:41">
      <c r="A129" s="442" t="s"/>
      <c r="B129" s="412" t="s">
        <v>176</v>
      </c>
      <c r="C129" s="687" t="s">
        <v>5099</v>
      </c>
      <c r="D129" s="412" t="s">
        <v>5100</v>
      </c>
      <c r="E129" s="688" t="s">
        <v>5245</v>
      </c>
      <c r="F129" s="688" t="s">
        <v>5246</v>
      </c>
      <c r="G129" s="798" t="s">
        <v>5275</v>
      </c>
      <c r="H129" s="690" t="s">
        <v>4914</v>
      </c>
      <c r="K129" s="412" t="s">
        <v>176</v>
      </c>
      <c r="L129" s="412" t="s">
        <v>5264</v>
      </c>
      <c r="M129" s="691" t="s">
        <v>5265</v>
      </c>
      <c r="N129" s="691" t="s">
        <v>5266</v>
      </c>
      <c r="O129" s="691" t="s">
        <v>5267</v>
      </c>
      <c r="P129" s="691" t="s">
        <v>5276</v>
      </c>
      <c r="U129" s="652" t="s"/>
      <c r="AM129" s="779" t="s"/>
      <c r="AN129" s="770" t="s"/>
      <c r="AO129" s="284" t="s"/>
    </row>
    <row r="130" spans="1:41">
      <c r="A130" s="442" t="s"/>
      <c r="B130" s="412" t="s">
        <v>176</v>
      </c>
      <c r="C130" s="687" t="s">
        <v>5099</v>
      </c>
      <c r="D130" s="412" t="s">
        <v>5100</v>
      </c>
      <c r="E130" s="688" t="s">
        <v>5245</v>
      </c>
      <c r="F130" s="688" t="s">
        <v>5246</v>
      </c>
      <c r="G130" s="798" t="s">
        <v>5277</v>
      </c>
      <c r="H130" s="690" t="s">
        <v>4914</v>
      </c>
      <c r="K130" s="412" t="s">
        <v>176</v>
      </c>
      <c r="L130" s="412" t="s">
        <v>5264</v>
      </c>
      <c r="M130" s="691" t="s">
        <v>5265</v>
      </c>
      <c r="N130" s="691" t="s">
        <v>5266</v>
      </c>
      <c r="O130" s="691" t="s">
        <v>5267</v>
      </c>
      <c r="P130" s="691" t="s">
        <v>5278</v>
      </c>
      <c r="U130" s="652" t="s"/>
      <c r="AM130" s="779" t="s"/>
      <c r="AN130" s="770" t="s"/>
      <c r="AO130" s="284" t="s"/>
    </row>
    <row r="131" spans="1:41">
      <c r="A131" s="442" t="s"/>
      <c r="B131" s="412" t="s">
        <v>176</v>
      </c>
      <c r="C131" s="687" t="s">
        <v>5099</v>
      </c>
      <c r="D131" s="412" t="s">
        <v>5100</v>
      </c>
      <c r="E131" s="688" t="s">
        <v>5245</v>
      </c>
      <c r="F131" s="688" t="s">
        <v>5246</v>
      </c>
      <c r="G131" s="798" t="s">
        <v>5279</v>
      </c>
      <c r="H131" s="690" t="s"/>
      <c r="K131" s="412" t="s">
        <v>176</v>
      </c>
      <c r="L131" s="412" t="s">
        <v>5264</v>
      </c>
      <c r="M131" s="691" t="s">
        <v>5265</v>
      </c>
      <c r="N131" s="691" t="s">
        <v>5266</v>
      </c>
      <c r="O131" s="691" t="s">
        <v>5267</v>
      </c>
      <c r="P131" s="691" t="s">
        <v>5280</v>
      </c>
      <c r="U131" s="652" t="s"/>
      <c r="AM131" s="779" t="s"/>
      <c r="AN131" s="770" t="s"/>
      <c r="AO131" s="284" t="s"/>
    </row>
    <row r="132" spans="1:41">
      <c r="A132" s="442" t="s"/>
      <c r="B132" s="412" t="s">
        <v>176</v>
      </c>
      <c r="C132" s="705" t="s">
        <v>5099</v>
      </c>
      <c r="D132" s="412" t="s">
        <v>5100</v>
      </c>
      <c r="E132" s="688" t="s">
        <v>5245</v>
      </c>
      <c r="F132" s="688" t="s">
        <v>5246</v>
      </c>
      <c r="G132" s="798" t="s">
        <v>5281</v>
      </c>
      <c r="H132" s="690" t="s"/>
      <c r="K132" s="412" t="s">
        <v>176</v>
      </c>
      <c r="L132" s="412" t="s">
        <v>5264</v>
      </c>
      <c r="M132" s="691" t="s">
        <v>5265</v>
      </c>
      <c r="N132" s="691" t="s">
        <v>5266</v>
      </c>
      <c r="O132" s="691" t="s">
        <v>5267</v>
      </c>
      <c r="P132" s="691" t="s">
        <v>5282</v>
      </c>
      <c r="U132" s="652" t="s"/>
      <c r="AM132" s="770" t="s"/>
      <c r="AN132" s="770" t="s"/>
      <c r="AO132" s="284" t="s"/>
    </row>
    <row r="133" spans="1:41">
      <c r="A133" s="442" t="s"/>
      <c r="B133" s="412" t="s">
        <v>176</v>
      </c>
      <c r="C133" s="705" t="s">
        <v>5099</v>
      </c>
      <c r="D133" s="412" t="s">
        <v>5100</v>
      </c>
      <c r="E133" s="688" t="s">
        <v>5245</v>
      </c>
      <c r="F133" s="688" t="s">
        <v>5246</v>
      </c>
      <c r="G133" s="798" t="s">
        <v>5283</v>
      </c>
      <c r="H133" s="690" t="s"/>
      <c r="K133" s="412" t="s">
        <v>176</v>
      </c>
      <c r="L133" s="412" t="s">
        <v>5264</v>
      </c>
      <c r="M133" s="691" t="s">
        <v>5265</v>
      </c>
      <c r="N133" s="691" t="s">
        <v>5266</v>
      </c>
      <c r="O133" s="691" t="s">
        <v>5267</v>
      </c>
      <c r="P133" s="691" t="s">
        <v>5284</v>
      </c>
      <c r="U133" s="652" t="s"/>
      <c r="AM133" s="770" t="s"/>
      <c r="AN133" s="770" t="s"/>
      <c r="AO133" s="284" t="s"/>
    </row>
    <row r="134" spans="1:41">
      <c r="A134" s="442" t="s"/>
      <c r="B134" s="412" t="s">
        <v>176</v>
      </c>
      <c r="C134" s="705" t="s">
        <v>5099</v>
      </c>
      <c r="D134" s="412" t="s">
        <v>5100</v>
      </c>
      <c r="E134" s="688" t="s">
        <v>5245</v>
      </c>
      <c r="F134" s="688" t="s">
        <v>5246</v>
      </c>
      <c r="G134" s="798" t="s">
        <v>5285</v>
      </c>
      <c r="H134" s="690" t="s"/>
      <c r="K134" s="412" t="s">
        <v>176</v>
      </c>
      <c r="L134" s="412" t="s">
        <v>5264</v>
      </c>
      <c r="M134" s="691" t="s">
        <v>5265</v>
      </c>
      <c r="N134" s="691" t="s">
        <v>5266</v>
      </c>
      <c r="O134" s="691" t="s">
        <v>5267</v>
      </c>
      <c r="P134" s="792" t="s">
        <v>5286</v>
      </c>
      <c r="U134" s="652" t="s"/>
      <c r="AM134" s="770" t="s"/>
      <c r="AN134" s="770" t="s"/>
      <c r="AO134" s="284" t="s"/>
    </row>
    <row r="135" spans="1:41">
      <c r="A135" s="442" t="s"/>
      <c r="B135" s="412" t="s">
        <v>176</v>
      </c>
      <c r="C135" s="705" t="s">
        <v>5099</v>
      </c>
      <c r="D135" s="412" t="s">
        <v>5100</v>
      </c>
      <c r="E135" s="688" t="s">
        <v>5245</v>
      </c>
      <c r="F135" s="688" t="s">
        <v>5246</v>
      </c>
      <c r="G135" s="798" t="s">
        <v>5287</v>
      </c>
      <c r="H135" s="690" t="s"/>
      <c r="K135" s="412" t="s">
        <v>176</v>
      </c>
      <c r="L135" s="412" t="s">
        <v>5264</v>
      </c>
      <c r="M135" s="691" t="s">
        <v>5265</v>
      </c>
      <c r="N135" s="691" t="s">
        <v>5266</v>
      </c>
      <c r="O135" s="691" t="s">
        <v>5267</v>
      </c>
      <c r="P135" s="691" t="s">
        <v>5288</v>
      </c>
      <c r="U135" s="652" t="s"/>
      <c r="AM135" s="770" t="s"/>
      <c r="AN135" s="770" t="s"/>
      <c r="AO135" s="284" t="s"/>
    </row>
    <row r="136" spans="1:41">
      <c r="A136" s="442" t="s"/>
      <c r="B136" s="412" t="s">
        <v>176</v>
      </c>
      <c r="C136" s="705" t="s">
        <v>5099</v>
      </c>
      <c r="D136" s="412" t="s">
        <v>5100</v>
      </c>
      <c r="E136" s="688" t="s">
        <v>5245</v>
      </c>
      <c r="F136" s="688" t="s">
        <v>5246</v>
      </c>
      <c r="G136" s="798" t="s">
        <v>5289</v>
      </c>
      <c r="H136" s="690" t="s"/>
      <c r="K136" s="412" t="s">
        <v>176</v>
      </c>
      <c r="L136" s="412" t="s">
        <v>5264</v>
      </c>
      <c r="M136" s="691" t="s">
        <v>5265</v>
      </c>
      <c r="N136" s="691" t="s">
        <v>5266</v>
      </c>
      <c r="O136" s="691" t="s">
        <v>5267</v>
      </c>
      <c r="P136" s="691" t="s">
        <v>5290</v>
      </c>
      <c r="U136" s="652" t="s"/>
      <c r="AM136" s="770" t="s"/>
      <c r="AN136" s="770" t="s"/>
      <c r="AO136" s="284" t="s"/>
    </row>
    <row r="137" spans="1:41">
      <c r="A137" s="442" t="s"/>
      <c r="B137" s="412" t="s">
        <v>176</v>
      </c>
      <c r="C137" s="705" t="s">
        <v>5099</v>
      </c>
      <c r="D137" s="412" t="s">
        <v>5100</v>
      </c>
      <c r="E137" s="688" t="s">
        <v>5245</v>
      </c>
      <c r="F137" s="688" t="s">
        <v>5246</v>
      </c>
      <c r="G137" s="798" t="s">
        <v>5291</v>
      </c>
      <c r="H137" s="690" t="s"/>
      <c r="K137" s="412" t="s">
        <v>176</v>
      </c>
      <c r="L137" s="412" t="s">
        <v>5264</v>
      </c>
      <c r="M137" s="691" t="s">
        <v>5265</v>
      </c>
      <c r="N137" s="691" t="s">
        <v>5266</v>
      </c>
      <c r="O137" s="691" t="s">
        <v>5267</v>
      </c>
      <c r="P137" s="691" t="s">
        <v>5292</v>
      </c>
      <c r="U137" s="652" t="s"/>
      <c r="AM137" s="770" t="s"/>
      <c r="AN137" s="770" t="s"/>
      <c r="AO137" s="284" t="s"/>
    </row>
    <row r="138" spans="1:41">
      <c r="A138" s="442" t="s"/>
      <c r="B138" s="412" t="s">
        <v>176</v>
      </c>
      <c r="C138" s="705" t="s">
        <v>5099</v>
      </c>
      <c r="D138" s="412" t="s">
        <v>5100</v>
      </c>
      <c r="E138" s="688" t="s">
        <v>5245</v>
      </c>
      <c r="F138" s="688" t="s">
        <v>5246</v>
      </c>
      <c r="G138" s="798" t="s">
        <v>5293</v>
      </c>
      <c r="H138" s="690" t="s"/>
      <c r="K138" s="412" t="s">
        <v>176</v>
      </c>
      <c r="L138" s="412" t="s">
        <v>5264</v>
      </c>
      <c r="M138" s="691" t="s">
        <v>5265</v>
      </c>
      <c r="N138" s="691" t="s">
        <v>5266</v>
      </c>
      <c r="O138" s="691" t="s">
        <v>5267</v>
      </c>
      <c r="P138" s="691" t="s">
        <v>5294</v>
      </c>
      <c r="U138" s="652" t="s"/>
      <c r="AM138" s="770" t="s"/>
      <c r="AN138" s="770" t="s"/>
      <c r="AO138" s="284" t="s"/>
    </row>
    <row r="139" spans="1:41">
      <c r="A139" s="442" t="s"/>
      <c r="B139" s="412" t="s">
        <v>176</v>
      </c>
      <c r="C139" s="705" t="s">
        <v>5099</v>
      </c>
      <c r="D139" s="412" t="s">
        <v>5100</v>
      </c>
      <c r="E139" s="688" t="s">
        <v>5245</v>
      </c>
      <c r="F139" s="688" t="s">
        <v>5246</v>
      </c>
      <c r="G139" s="798" t="s">
        <v>5295</v>
      </c>
      <c r="H139" s="690" t="s"/>
      <c r="K139" s="412" t="s">
        <v>176</v>
      </c>
      <c r="L139" s="412" t="s">
        <v>5264</v>
      </c>
      <c r="M139" s="691" t="s">
        <v>5265</v>
      </c>
      <c r="N139" s="691" t="s">
        <v>5266</v>
      </c>
      <c r="O139" s="691" t="s">
        <v>5267</v>
      </c>
      <c r="P139" s="691" t="s">
        <v>5296</v>
      </c>
      <c r="U139" s="652" t="s"/>
      <c r="AM139" s="770" t="s"/>
      <c r="AN139" s="770" t="s"/>
      <c r="AO139" s="284" t="s"/>
    </row>
    <row r="140" spans="1:41">
      <c r="A140" s="442" t="s"/>
      <c r="B140" s="412" t="s">
        <v>176</v>
      </c>
      <c r="C140" s="705" t="s">
        <v>5099</v>
      </c>
      <c r="D140" s="412" t="s">
        <v>5100</v>
      </c>
      <c r="E140" s="688" t="s">
        <v>5245</v>
      </c>
      <c r="F140" s="688" t="s">
        <v>5246</v>
      </c>
      <c r="G140" s="798" t="s">
        <v>5297</v>
      </c>
      <c r="H140" s="690" t="s"/>
      <c r="K140" s="412" t="s">
        <v>176</v>
      </c>
      <c r="L140" s="412" t="s">
        <v>5264</v>
      </c>
      <c r="M140" s="691" t="s">
        <v>5265</v>
      </c>
      <c r="N140" s="691" t="s">
        <v>5266</v>
      </c>
      <c r="O140" s="691" t="s">
        <v>5267</v>
      </c>
      <c r="P140" s="691" t="s">
        <v>5298</v>
      </c>
      <c r="U140" s="652" t="s"/>
      <c r="AM140" s="770" t="s"/>
      <c r="AN140" s="770" t="s"/>
      <c r="AO140" s="284" t="s"/>
    </row>
    <row r="141" spans="1:41">
      <c r="A141" s="442" t="s"/>
      <c r="B141" s="412" t="s">
        <v>176</v>
      </c>
      <c r="C141" s="705" t="s">
        <v>5099</v>
      </c>
      <c r="D141" s="412" t="s">
        <v>5100</v>
      </c>
      <c r="E141" s="688" t="s">
        <v>5245</v>
      </c>
      <c r="F141" s="688" t="s">
        <v>5246</v>
      </c>
      <c r="G141" s="798" t="s">
        <v>5299</v>
      </c>
      <c r="H141" s="690" t="s"/>
      <c r="K141" s="412" t="s">
        <v>176</v>
      </c>
      <c r="L141" s="412" t="s">
        <v>5264</v>
      </c>
      <c r="M141" s="691" t="s">
        <v>5265</v>
      </c>
      <c r="N141" s="691" t="s">
        <v>5300</v>
      </c>
      <c r="O141" s="691" t="s">
        <v>5301</v>
      </c>
      <c r="P141" s="691" t="s">
        <v>5302</v>
      </c>
      <c r="U141" s="652" t="s"/>
      <c r="AM141" s="770" t="s"/>
      <c r="AN141" s="770" t="s"/>
      <c r="AO141" s="284" t="s"/>
    </row>
    <row r="142" spans="1:41">
      <c r="A142" s="442" t="s"/>
      <c r="B142" s="412" t="s">
        <v>176</v>
      </c>
      <c r="C142" s="705" t="s">
        <v>5303</v>
      </c>
      <c r="D142" s="412" t="s">
        <v>5265</v>
      </c>
      <c r="E142" s="688" t="s">
        <v>5304</v>
      </c>
      <c r="F142" s="688" t="s">
        <v>5305</v>
      </c>
      <c r="G142" s="798" t="s">
        <v>5306</v>
      </c>
      <c r="H142" s="690" t="s">
        <v>4914</v>
      </c>
      <c r="K142" s="412" t="s">
        <v>176</v>
      </c>
      <c r="L142" s="412" t="s">
        <v>5264</v>
      </c>
      <c r="M142" s="691" t="s">
        <v>5265</v>
      </c>
      <c r="N142" s="691" t="s">
        <v>5300</v>
      </c>
      <c r="O142" s="691" t="s">
        <v>5301</v>
      </c>
      <c r="P142" s="691" t="s">
        <v>5307</v>
      </c>
      <c r="U142" s="652" t="s"/>
      <c r="AM142" s="770" t="s"/>
      <c r="AN142" s="770" t="s"/>
      <c r="AO142" s="284" t="s"/>
    </row>
    <row r="143" spans="1:41">
      <c r="A143" s="442" t="s"/>
      <c r="B143" s="412" t="s">
        <v>176</v>
      </c>
      <c r="C143" s="687" t="s">
        <v>5303</v>
      </c>
      <c r="D143" s="412" t="s">
        <v>5265</v>
      </c>
      <c r="E143" s="688" t="s">
        <v>5304</v>
      </c>
      <c r="F143" s="688" t="s">
        <v>5305</v>
      </c>
      <c r="G143" s="799" t="s">
        <v>5308</v>
      </c>
      <c r="H143" s="795" t="s">
        <v>4914</v>
      </c>
      <c r="K143" s="412" t="s">
        <v>176</v>
      </c>
      <c r="L143" s="412" t="s">
        <v>5264</v>
      </c>
      <c r="M143" s="691" t="s">
        <v>5265</v>
      </c>
      <c r="N143" s="691" t="s">
        <v>5300</v>
      </c>
      <c r="O143" s="691" t="s">
        <v>5301</v>
      </c>
      <c r="P143" s="691" t="s">
        <v>5309</v>
      </c>
      <c r="U143" s="652" t="s"/>
      <c r="AM143" s="779" t="s"/>
      <c r="AN143" s="770" t="s"/>
      <c r="AO143" s="284" t="s"/>
    </row>
    <row r="144" spans="1:41">
      <c r="A144" s="442" t="s"/>
      <c r="B144" s="412" t="s">
        <v>176</v>
      </c>
      <c r="C144" s="687" t="s">
        <v>5303</v>
      </c>
      <c r="D144" s="412" t="s">
        <v>5265</v>
      </c>
      <c r="E144" s="688" t="s">
        <v>5304</v>
      </c>
      <c r="F144" s="688" t="s">
        <v>5305</v>
      </c>
      <c r="G144" s="799" t="s">
        <v>5310</v>
      </c>
      <c r="H144" s="795" t="s">
        <v>4914</v>
      </c>
      <c r="K144" s="412" t="s">
        <v>176</v>
      </c>
      <c r="L144" s="412" t="s">
        <v>5264</v>
      </c>
      <c r="M144" s="691" t="s">
        <v>5265</v>
      </c>
      <c r="N144" s="691" t="s">
        <v>5300</v>
      </c>
      <c r="O144" s="691" t="s">
        <v>5301</v>
      </c>
      <c r="P144" s="691" t="s">
        <v>5311</v>
      </c>
      <c r="U144" s="652" t="s"/>
      <c r="AM144" s="779" t="s"/>
      <c r="AN144" s="770" t="s"/>
      <c r="AO144" s="284" t="s"/>
    </row>
    <row r="145" spans="1:41">
      <c r="A145" s="442" t="s"/>
      <c r="B145" s="412" t="s">
        <v>176</v>
      </c>
      <c r="C145" s="687" t="s">
        <v>5303</v>
      </c>
      <c r="D145" s="412" t="s">
        <v>5265</v>
      </c>
      <c r="E145" s="688" t="s">
        <v>5304</v>
      </c>
      <c r="F145" s="688" t="s">
        <v>5305</v>
      </c>
      <c r="G145" s="794" t="s">
        <v>5312</v>
      </c>
      <c r="H145" s="795" t="s">
        <v>4914</v>
      </c>
      <c r="K145" s="412" t="s">
        <v>176</v>
      </c>
      <c r="L145" s="412" t="s">
        <v>5264</v>
      </c>
      <c r="M145" s="691" t="s">
        <v>5265</v>
      </c>
      <c r="N145" s="691" t="s">
        <v>5300</v>
      </c>
      <c r="O145" s="691" t="s">
        <v>5301</v>
      </c>
      <c r="P145" s="691" t="s">
        <v>5313</v>
      </c>
      <c r="U145" s="652" t="s"/>
      <c r="AM145" s="779" t="s"/>
      <c r="AN145" s="770" t="s"/>
      <c r="AO145" s="284" t="s"/>
    </row>
    <row r="146" spans="1:41">
      <c r="A146" s="442" t="s"/>
      <c r="B146" s="412" t="s">
        <v>176</v>
      </c>
      <c r="C146" s="687" t="s">
        <v>5303</v>
      </c>
      <c r="D146" s="412" t="s">
        <v>5265</v>
      </c>
      <c r="E146" s="688" t="s">
        <v>5304</v>
      </c>
      <c r="F146" s="688" t="s">
        <v>5305</v>
      </c>
      <c r="G146" s="800" t="s">
        <v>5314</v>
      </c>
      <c r="H146" s="795" t="s">
        <v>4914</v>
      </c>
      <c r="K146" s="412" t="s">
        <v>176</v>
      </c>
      <c r="L146" s="412" t="s">
        <v>5264</v>
      </c>
      <c r="M146" s="691" t="s">
        <v>5265</v>
      </c>
      <c r="N146" s="691" t="s">
        <v>5300</v>
      </c>
      <c r="O146" s="691" t="s">
        <v>5301</v>
      </c>
      <c r="P146" s="691" t="s">
        <v>5315</v>
      </c>
      <c r="U146" s="652" t="s"/>
      <c r="AM146" s="779" t="s"/>
      <c r="AN146" s="770" t="s"/>
      <c r="AO146" s="284" t="s"/>
    </row>
    <row r="147" spans="1:41">
      <c r="A147" s="442" t="s"/>
      <c r="B147" s="412" t="s">
        <v>176</v>
      </c>
      <c r="C147" s="687" t="s">
        <v>5303</v>
      </c>
      <c r="D147" s="412" t="s">
        <v>5265</v>
      </c>
      <c r="E147" s="688" t="s">
        <v>5316</v>
      </c>
      <c r="F147" s="688" t="s">
        <v>5317</v>
      </c>
      <c r="G147" s="799" t="s">
        <v>5318</v>
      </c>
      <c r="H147" s="795" t="s">
        <v>4914</v>
      </c>
      <c r="K147" s="412" t="s">
        <v>176</v>
      </c>
      <c r="L147" s="412" t="s">
        <v>5264</v>
      </c>
      <c r="M147" s="691" t="s">
        <v>5265</v>
      </c>
      <c r="N147" s="691" t="s">
        <v>5300</v>
      </c>
      <c r="O147" s="691" t="s">
        <v>5301</v>
      </c>
      <c r="P147" s="691" t="s">
        <v>5319</v>
      </c>
      <c r="U147" s="652" t="s"/>
      <c r="AM147" s="779" t="s"/>
      <c r="AN147" s="770" t="s"/>
      <c r="AO147" s="284" t="s"/>
    </row>
    <row r="148" spans="1:41">
      <c r="A148" s="442" t="s"/>
      <c r="B148" s="412" t="s">
        <v>176</v>
      </c>
      <c r="C148" s="687" t="s">
        <v>5303</v>
      </c>
      <c r="D148" s="412" t="s">
        <v>5265</v>
      </c>
      <c r="E148" s="688" t="s">
        <v>5316</v>
      </c>
      <c r="F148" s="688" t="s">
        <v>5317</v>
      </c>
      <c r="G148" s="799" t="s">
        <v>5320</v>
      </c>
      <c r="H148" s="690" t="s">
        <v>4914</v>
      </c>
      <c r="K148" s="412" t="s">
        <v>176</v>
      </c>
      <c r="L148" s="412" t="s">
        <v>5264</v>
      </c>
      <c r="M148" s="691" t="s">
        <v>5265</v>
      </c>
      <c r="N148" s="691" t="s">
        <v>5300</v>
      </c>
      <c r="O148" s="691" t="s">
        <v>5301</v>
      </c>
      <c r="P148" s="691" t="s">
        <v>5321</v>
      </c>
      <c r="U148" s="652" t="s"/>
      <c r="AM148" s="779" t="s"/>
      <c r="AN148" s="770" t="s"/>
      <c r="AO148" s="284" t="s"/>
    </row>
    <row r="149" spans="1:41">
      <c r="A149" s="442" t="s"/>
      <c r="B149" s="412" t="s">
        <v>176</v>
      </c>
      <c r="C149" s="687" t="s">
        <v>5303</v>
      </c>
      <c r="D149" s="412" t="s">
        <v>5265</v>
      </c>
      <c r="E149" s="688" t="s">
        <v>5316</v>
      </c>
      <c r="F149" s="688" t="s">
        <v>5317</v>
      </c>
      <c r="G149" s="799" t="s">
        <v>5322</v>
      </c>
      <c r="H149" s="690" t="s">
        <v>4914</v>
      </c>
      <c r="K149" s="412" t="s">
        <v>176</v>
      </c>
      <c r="L149" s="412" t="s">
        <v>5264</v>
      </c>
      <c r="M149" s="691" t="s">
        <v>5265</v>
      </c>
      <c r="N149" s="691" t="s">
        <v>5300</v>
      </c>
      <c r="O149" s="792" t="s">
        <v>5301</v>
      </c>
      <c r="P149" s="792" t="s">
        <v>5323</v>
      </c>
      <c r="U149" s="652" t="s"/>
      <c r="AM149" s="779" t="s"/>
      <c r="AN149" s="770" t="s"/>
      <c r="AO149" s="284" t="s"/>
    </row>
    <row r="150" spans="1:41">
      <c r="A150" s="442" t="s"/>
      <c r="B150" s="412" t="s">
        <v>176</v>
      </c>
      <c r="C150" s="687" t="s">
        <v>5303</v>
      </c>
      <c r="D150" s="412" t="s">
        <v>5265</v>
      </c>
      <c r="E150" s="688" t="s">
        <v>5316</v>
      </c>
      <c r="F150" s="688" t="s">
        <v>5317</v>
      </c>
      <c r="G150" s="799" t="s">
        <v>5324</v>
      </c>
      <c r="H150" s="690" t="s">
        <v>4914</v>
      </c>
      <c r="K150" s="412" t="s">
        <v>176</v>
      </c>
      <c r="L150" s="412" t="s">
        <v>5264</v>
      </c>
      <c r="M150" s="691" t="s">
        <v>5265</v>
      </c>
      <c r="N150" s="691" t="s">
        <v>5300</v>
      </c>
      <c r="O150" s="792" t="s">
        <v>5301</v>
      </c>
      <c r="P150" s="792" t="s">
        <v>5325</v>
      </c>
      <c r="U150" s="652" t="s"/>
      <c r="AM150" s="779" t="s"/>
      <c r="AN150" s="770" t="s"/>
      <c r="AO150" s="284" t="s"/>
    </row>
    <row r="151" spans="1:41">
      <c r="A151" s="442" t="s"/>
      <c r="B151" s="412" t="s">
        <v>176</v>
      </c>
      <c r="C151" s="687" t="s">
        <v>5303</v>
      </c>
      <c r="D151" s="412" t="s">
        <v>5265</v>
      </c>
      <c r="E151" s="688" t="s">
        <v>5316</v>
      </c>
      <c r="F151" s="688" t="s">
        <v>5317</v>
      </c>
      <c r="G151" s="799" t="s">
        <v>5326</v>
      </c>
      <c r="H151" s="690" t="s">
        <v>4914</v>
      </c>
      <c r="K151" s="412" t="s">
        <v>176</v>
      </c>
      <c r="L151" s="412" t="s">
        <v>5264</v>
      </c>
      <c r="M151" s="691" t="s">
        <v>5265</v>
      </c>
      <c r="N151" s="691" t="s">
        <v>5300</v>
      </c>
      <c r="O151" s="691" t="s">
        <v>5301</v>
      </c>
      <c r="P151" s="691" t="s">
        <v>5327</v>
      </c>
      <c r="U151" s="652" t="s"/>
      <c r="AM151" s="779" t="s"/>
      <c r="AN151" s="770" t="s"/>
      <c r="AO151" s="284" t="s"/>
    </row>
    <row r="152" spans="1:41">
      <c r="A152" s="442" t="s"/>
      <c r="B152" s="412" t="s">
        <v>176</v>
      </c>
      <c r="C152" s="687" t="s">
        <v>5303</v>
      </c>
      <c r="D152" s="412" t="s">
        <v>5265</v>
      </c>
      <c r="E152" s="688" t="s">
        <v>5316</v>
      </c>
      <c r="F152" s="688" t="s">
        <v>5317</v>
      </c>
      <c r="G152" s="799" t="s">
        <v>5328</v>
      </c>
      <c r="H152" s="690" t="s"/>
      <c r="K152" s="412" t="s">
        <v>176</v>
      </c>
      <c r="L152" s="412" t="s">
        <v>5264</v>
      </c>
      <c r="M152" s="691" t="s">
        <v>5265</v>
      </c>
      <c r="N152" s="691" t="s">
        <v>5300</v>
      </c>
      <c r="O152" s="691" t="s">
        <v>5301</v>
      </c>
      <c r="P152" s="691" t="s">
        <v>5329</v>
      </c>
      <c r="U152" s="652" t="s"/>
      <c r="AM152" s="779" t="s"/>
      <c r="AN152" s="770" t="s"/>
      <c r="AO152" s="284" t="s"/>
    </row>
    <row r="153" spans="1:41">
      <c r="A153" s="442" t="s"/>
      <c r="B153" s="412" t="s">
        <v>176</v>
      </c>
      <c r="C153" s="705" t="s">
        <v>5303</v>
      </c>
      <c r="D153" s="412" t="s">
        <v>5265</v>
      </c>
      <c r="E153" s="688" t="s">
        <v>5316</v>
      </c>
      <c r="F153" s="688" t="s">
        <v>5317</v>
      </c>
      <c r="G153" s="799" t="s">
        <v>5330</v>
      </c>
      <c r="H153" s="690" t="s"/>
      <c r="K153" s="412" t="s">
        <v>176</v>
      </c>
      <c r="L153" s="412" t="s">
        <v>5264</v>
      </c>
      <c r="M153" s="691" t="s">
        <v>5265</v>
      </c>
      <c r="N153" s="691" t="s">
        <v>5331</v>
      </c>
      <c r="O153" s="691" t="s">
        <v>5332</v>
      </c>
      <c r="P153" s="691" t="s">
        <v>5333</v>
      </c>
      <c r="U153" s="652" t="s"/>
      <c r="AM153" s="770" t="s"/>
      <c r="AN153" s="770" t="s"/>
      <c r="AO153" s="284" t="s"/>
    </row>
    <row r="154" spans="1:41">
      <c r="A154" s="442" t="s"/>
      <c r="B154" s="412" t="s">
        <v>176</v>
      </c>
      <c r="C154" s="705" t="s">
        <v>5303</v>
      </c>
      <c r="D154" s="412" t="s">
        <v>5265</v>
      </c>
      <c r="E154" s="688" t="s">
        <v>5316</v>
      </c>
      <c r="F154" s="688" t="s">
        <v>5317</v>
      </c>
      <c r="G154" s="799" t="s">
        <v>5334</v>
      </c>
      <c r="H154" s="690" t="s"/>
      <c r="K154" s="412" t="s">
        <v>176</v>
      </c>
      <c r="L154" s="412" t="s">
        <v>5264</v>
      </c>
      <c r="M154" s="691" t="s">
        <v>5265</v>
      </c>
      <c r="N154" s="691" t="s">
        <v>5331</v>
      </c>
      <c r="O154" s="691" t="s">
        <v>5332</v>
      </c>
      <c r="P154" s="691" t="s">
        <v>5335</v>
      </c>
      <c r="U154" s="652" t="s"/>
      <c r="AM154" s="770" t="s"/>
      <c r="AN154" s="770" t="s"/>
      <c r="AO154" s="284" t="s"/>
    </row>
    <row r="155" spans="1:41">
      <c r="A155" s="442" t="s"/>
      <c r="B155" s="412" t="s">
        <v>176</v>
      </c>
      <c r="C155" s="705" t="s">
        <v>5303</v>
      </c>
      <c r="D155" s="412" t="s">
        <v>5265</v>
      </c>
      <c r="E155" s="688" t="s">
        <v>5316</v>
      </c>
      <c r="F155" s="688" t="s">
        <v>5317</v>
      </c>
      <c r="G155" s="799" t="s">
        <v>5336</v>
      </c>
      <c r="H155" s="690" t="s"/>
      <c r="K155" s="412" t="s">
        <v>176</v>
      </c>
      <c r="L155" s="412" t="s">
        <v>5264</v>
      </c>
      <c r="M155" s="691" t="s">
        <v>5265</v>
      </c>
      <c r="N155" s="691" t="s">
        <v>5331</v>
      </c>
      <c r="O155" s="691" t="s">
        <v>5332</v>
      </c>
      <c r="P155" s="691" t="s">
        <v>5337</v>
      </c>
      <c r="U155" s="652" t="s"/>
      <c r="AM155" s="770" t="s"/>
      <c r="AN155" s="770" t="s"/>
      <c r="AO155" s="284" t="s"/>
    </row>
    <row r="156" spans="1:41">
      <c r="A156" s="442" t="s"/>
      <c r="B156" s="412" t="s">
        <v>176</v>
      </c>
      <c r="C156" s="705" t="s">
        <v>5303</v>
      </c>
      <c r="D156" s="412" t="s">
        <v>5265</v>
      </c>
      <c r="E156" s="688" t="s">
        <v>5316</v>
      </c>
      <c r="F156" s="688" t="s">
        <v>5317</v>
      </c>
      <c r="G156" s="799" t="s">
        <v>5338</v>
      </c>
      <c r="H156" s="690" t="s"/>
      <c r="K156" s="412" t="s">
        <v>176</v>
      </c>
      <c r="L156" s="412" t="s">
        <v>5264</v>
      </c>
      <c r="M156" s="691" t="s">
        <v>5265</v>
      </c>
      <c r="N156" s="691" t="s">
        <v>5331</v>
      </c>
      <c r="O156" s="691" t="s">
        <v>5332</v>
      </c>
      <c r="P156" s="691" t="s">
        <v>5339</v>
      </c>
      <c r="U156" s="652" t="s"/>
      <c r="AM156" s="770" t="s"/>
      <c r="AN156" s="770" t="s"/>
      <c r="AO156" s="284" t="s"/>
    </row>
    <row r="157" spans="1:41">
      <c r="A157" s="442" t="s"/>
      <c r="B157" s="412" t="s">
        <v>176</v>
      </c>
      <c r="C157" s="705" t="s">
        <v>5303</v>
      </c>
      <c r="D157" s="412" t="s">
        <v>5265</v>
      </c>
      <c r="E157" s="688" t="s">
        <v>5316</v>
      </c>
      <c r="F157" s="688" t="s">
        <v>5317</v>
      </c>
      <c r="G157" s="799" t="s">
        <v>5340</v>
      </c>
      <c r="H157" s="690" t="s"/>
      <c r="K157" s="412" t="s">
        <v>176</v>
      </c>
      <c r="L157" s="412" t="s">
        <v>5264</v>
      </c>
      <c r="M157" s="691" t="s">
        <v>5265</v>
      </c>
      <c r="N157" s="691" t="s">
        <v>5331</v>
      </c>
      <c r="O157" s="691" t="s">
        <v>5332</v>
      </c>
      <c r="P157" s="691" t="s">
        <v>5341</v>
      </c>
      <c r="U157" s="652" t="s"/>
      <c r="AM157" s="770" t="s"/>
      <c r="AN157" s="770" t="s"/>
      <c r="AO157" s="284" t="s"/>
    </row>
    <row r="158" spans="1:41">
      <c r="A158" s="442" t="s"/>
      <c r="B158" s="412" t="s">
        <v>176</v>
      </c>
      <c r="C158" s="705" t="s">
        <v>5303</v>
      </c>
      <c r="D158" s="412" t="s">
        <v>5265</v>
      </c>
      <c r="E158" s="688" t="s">
        <v>5316</v>
      </c>
      <c r="F158" s="688" t="s">
        <v>5317</v>
      </c>
      <c r="G158" s="799" t="s">
        <v>5342</v>
      </c>
      <c r="H158" s="690" t="s"/>
      <c r="K158" s="412" t="s">
        <v>176</v>
      </c>
      <c r="L158" s="412" t="s">
        <v>5264</v>
      </c>
      <c r="M158" s="691" t="s">
        <v>5265</v>
      </c>
      <c r="N158" s="691" t="s">
        <v>5331</v>
      </c>
      <c r="O158" s="691" t="s">
        <v>5332</v>
      </c>
      <c r="P158" s="691" t="s">
        <v>5343</v>
      </c>
      <c r="U158" s="652" t="s"/>
      <c r="AM158" s="770" t="s"/>
      <c r="AN158" s="770" t="s"/>
      <c r="AO158" s="284" t="s"/>
    </row>
    <row r="159" spans="1:41">
      <c r="A159" s="442" t="s"/>
      <c r="B159" s="412" t="s">
        <v>176</v>
      </c>
      <c r="C159" s="705" t="s">
        <v>5303</v>
      </c>
      <c r="D159" s="412" t="s">
        <v>5265</v>
      </c>
      <c r="E159" s="688" t="s">
        <v>5316</v>
      </c>
      <c r="F159" s="688" t="s">
        <v>5317</v>
      </c>
      <c r="G159" s="799" t="s">
        <v>5344</v>
      </c>
      <c r="H159" s="690" t="s"/>
      <c r="K159" s="412" t="s">
        <v>176</v>
      </c>
      <c r="L159" s="412" t="s">
        <v>5264</v>
      </c>
      <c r="M159" s="691" t="s">
        <v>5265</v>
      </c>
      <c r="N159" s="691" t="s">
        <v>5331</v>
      </c>
      <c r="O159" s="691" t="s">
        <v>5332</v>
      </c>
      <c r="P159" s="691" t="s">
        <v>5345</v>
      </c>
      <c r="U159" s="652" t="s"/>
      <c r="AM159" s="770" t="s"/>
      <c r="AN159" s="770" t="s"/>
      <c r="AO159" s="284" t="s"/>
    </row>
    <row r="160" spans="1:41">
      <c r="A160" s="442" t="s"/>
      <c r="B160" s="412" t="s">
        <v>176</v>
      </c>
      <c r="C160" s="705" t="s">
        <v>5303</v>
      </c>
      <c r="D160" s="412" t="s">
        <v>5265</v>
      </c>
      <c r="E160" s="688" t="s">
        <v>5346</v>
      </c>
      <c r="F160" s="688" t="s">
        <v>5347</v>
      </c>
      <c r="G160" s="799" t="s">
        <v>5348</v>
      </c>
      <c r="H160" s="690" t="s">
        <v>4914</v>
      </c>
      <c r="K160" s="412" t="s">
        <v>176</v>
      </c>
      <c r="L160" s="412" t="s">
        <v>5264</v>
      </c>
      <c r="M160" s="691" t="s">
        <v>5265</v>
      </c>
      <c r="N160" s="691" t="s">
        <v>5331</v>
      </c>
      <c r="O160" s="691" t="s">
        <v>5332</v>
      </c>
      <c r="P160" s="691" t="s">
        <v>5349</v>
      </c>
      <c r="U160" s="652" t="s"/>
      <c r="AM160" s="770" t="s"/>
      <c r="AN160" s="770" t="s"/>
      <c r="AO160" s="284" t="s"/>
    </row>
    <row r="161" spans="1:41">
      <c r="A161" s="442" t="s"/>
      <c r="B161" s="412" t="s">
        <v>176</v>
      </c>
      <c r="C161" s="687" t="s">
        <v>5303</v>
      </c>
      <c r="D161" s="412" t="s">
        <v>5265</v>
      </c>
      <c r="E161" s="688" t="s">
        <v>5346</v>
      </c>
      <c r="F161" s="688" t="s">
        <v>5347</v>
      </c>
      <c r="G161" s="799" t="s">
        <v>5350</v>
      </c>
      <c r="H161" s="690" t="s">
        <v>4914</v>
      </c>
      <c r="K161" s="412" t="s">
        <v>176</v>
      </c>
      <c r="L161" s="412" t="s">
        <v>5264</v>
      </c>
      <c r="M161" s="691" t="s">
        <v>5265</v>
      </c>
      <c r="N161" s="691" t="s">
        <v>5331</v>
      </c>
      <c r="O161" s="691" t="s">
        <v>5332</v>
      </c>
      <c r="P161" s="691" t="s">
        <v>5351</v>
      </c>
      <c r="U161" s="652" t="s"/>
      <c r="AM161" s="779" t="s"/>
      <c r="AN161" s="770" t="s"/>
      <c r="AO161" s="284" t="s"/>
    </row>
    <row r="162" spans="1:41">
      <c r="A162" s="442" t="s"/>
      <c r="B162" s="412" t="s">
        <v>176</v>
      </c>
      <c r="C162" s="687" t="s">
        <v>5303</v>
      </c>
      <c r="D162" s="412" t="s">
        <v>5265</v>
      </c>
      <c r="E162" s="688" t="s">
        <v>5346</v>
      </c>
      <c r="F162" s="688" t="s">
        <v>5347</v>
      </c>
      <c r="G162" s="799" t="s">
        <v>5352</v>
      </c>
      <c r="H162" s="690" t="s">
        <v>4914</v>
      </c>
      <c r="K162" s="412" t="s">
        <v>176</v>
      </c>
      <c r="L162" s="412" t="s">
        <v>5264</v>
      </c>
      <c r="M162" s="691" t="s">
        <v>5265</v>
      </c>
      <c r="N162" s="691" t="s">
        <v>5331</v>
      </c>
      <c r="O162" s="691" t="s">
        <v>5332</v>
      </c>
      <c r="P162" s="691" t="s">
        <v>5353</v>
      </c>
      <c r="U162" s="652" t="s"/>
      <c r="AM162" s="779" t="s"/>
      <c r="AN162" s="770" t="s"/>
      <c r="AO162" s="284" t="s"/>
    </row>
    <row r="163" spans="1:41">
      <c r="A163" s="442" t="s"/>
      <c r="B163" s="412" t="s">
        <v>176</v>
      </c>
      <c r="C163" s="687" t="s">
        <v>5303</v>
      </c>
      <c r="D163" s="412" t="s">
        <v>5265</v>
      </c>
      <c r="E163" s="688" t="s">
        <v>5346</v>
      </c>
      <c r="F163" s="688" t="s">
        <v>5347</v>
      </c>
      <c r="G163" s="799" t="s">
        <v>5354</v>
      </c>
      <c r="H163" s="690" t="s">
        <v>4914</v>
      </c>
      <c r="K163" s="412" t="s">
        <v>176</v>
      </c>
      <c r="L163" s="412" t="s">
        <v>5264</v>
      </c>
      <c r="M163" s="691" t="s">
        <v>5265</v>
      </c>
      <c r="N163" s="691" t="s">
        <v>5331</v>
      </c>
      <c r="O163" s="691" t="s">
        <v>5332</v>
      </c>
      <c r="P163" s="691" t="s">
        <v>5355</v>
      </c>
      <c r="U163" s="652" t="s"/>
      <c r="AM163" s="779" t="s"/>
      <c r="AN163" s="770" t="s"/>
      <c r="AO163" s="284" t="s"/>
    </row>
    <row r="164" spans="1:41">
      <c r="A164" s="442" t="s"/>
      <c r="B164" s="412" t="s">
        <v>176</v>
      </c>
      <c r="C164" s="687" t="s">
        <v>5303</v>
      </c>
      <c r="D164" s="412" t="s">
        <v>5265</v>
      </c>
      <c r="E164" s="688" t="s">
        <v>5346</v>
      </c>
      <c r="F164" s="688" t="s">
        <v>5347</v>
      </c>
      <c r="G164" s="799" t="s">
        <v>5356</v>
      </c>
      <c r="H164" s="690" t="s"/>
      <c r="K164" s="412" t="s">
        <v>176</v>
      </c>
      <c r="L164" s="412" t="s">
        <v>5264</v>
      </c>
      <c r="M164" s="691" t="s">
        <v>5265</v>
      </c>
      <c r="N164" s="691" t="s">
        <v>5331</v>
      </c>
      <c r="O164" s="691" t="s">
        <v>5332</v>
      </c>
      <c r="P164" s="691" t="s">
        <v>5357</v>
      </c>
      <c r="U164" s="652" t="s"/>
      <c r="AM164" s="779" t="s"/>
      <c r="AN164" s="770" t="s"/>
      <c r="AO164" s="284" t="s"/>
    </row>
    <row r="165" spans="1:41">
      <c r="A165" s="442" t="s"/>
      <c r="B165" s="412" t="s">
        <v>176</v>
      </c>
      <c r="C165" s="705" t="s">
        <v>5303</v>
      </c>
      <c r="D165" s="412" t="s">
        <v>5265</v>
      </c>
      <c r="E165" s="688" t="s">
        <v>5346</v>
      </c>
      <c r="F165" s="688" t="s">
        <v>5347</v>
      </c>
      <c r="G165" s="799" t="s">
        <v>5358</v>
      </c>
      <c r="H165" s="690" t="s"/>
      <c r="K165" s="412" t="s">
        <v>176</v>
      </c>
      <c r="L165" s="412" t="s">
        <v>5264</v>
      </c>
      <c r="M165" s="691" t="s">
        <v>5265</v>
      </c>
      <c r="N165" s="691" t="s">
        <v>5331</v>
      </c>
      <c r="O165" s="691" t="s">
        <v>5332</v>
      </c>
      <c r="P165" s="691" t="s">
        <v>5359</v>
      </c>
      <c r="U165" s="652" t="s"/>
      <c r="AM165" s="770" t="s"/>
      <c r="AN165" s="770" t="s"/>
      <c r="AO165" s="284" t="s"/>
    </row>
    <row r="166" spans="1:41">
      <c r="A166" s="442" t="s"/>
      <c r="B166" s="412" t="s">
        <v>176</v>
      </c>
      <c r="C166" s="705" t="s">
        <v>5303</v>
      </c>
      <c r="D166" s="412" t="s">
        <v>5265</v>
      </c>
      <c r="E166" s="688" t="s">
        <v>5346</v>
      </c>
      <c r="F166" s="688" t="s">
        <v>5347</v>
      </c>
      <c r="G166" s="799" t="s">
        <v>5360</v>
      </c>
      <c r="H166" s="690" t="s"/>
      <c r="K166" s="412" t="s">
        <v>176</v>
      </c>
      <c r="L166" s="412" t="s">
        <v>5264</v>
      </c>
      <c r="M166" s="691" t="s">
        <v>5265</v>
      </c>
      <c r="N166" s="691" t="s">
        <v>5331</v>
      </c>
      <c r="O166" s="691" t="s">
        <v>5332</v>
      </c>
      <c r="P166" s="691" t="s">
        <v>5361</v>
      </c>
      <c r="U166" s="652" t="s"/>
      <c r="AM166" s="770" t="s"/>
      <c r="AN166" s="770" t="s"/>
      <c r="AO166" s="284" t="s"/>
    </row>
    <row r="167" spans="1:41">
      <c r="A167" s="442" t="s"/>
      <c r="B167" s="412" t="s">
        <v>176</v>
      </c>
      <c r="C167" s="705" t="s">
        <v>5303</v>
      </c>
      <c r="D167" s="412" t="s">
        <v>5265</v>
      </c>
      <c r="E167" s="688" t="s">
        <v>5346</v>
      </c>
      <c r="F167" s="688" t="s">
        <v>5347</v>
      </c>
      <c r="G167" s="799" t="s">
        <v>5362</v>
      </c>
      <c r="H167" s="690" t="s"/>
      <c r="K167" s="412" t="s">
        <v>176</v>
      </c>
      <c r="L167" s="412" t="s">
        <v>5264</v>
      </c>
      <c r="M167" s="691" t="s">
        <v>5265</v>
      </c>
      <c r="N167" s="691" t="s">
        <v>5331</v>
      </c>
      <c r="O167" s="691" t="s">
        <v>5332</v>
      </c>
      <c r="P167" s="691" t="s">
        <v>5363</v>
      </c>
      <c r="U167" s="652" t="s"/>
      <c r="AM167" s="770" t="s"/>
      <c r="AN167" s="770" t="s"/>
      <c r="AO167" s="284" t="s"/>
    </row>
    <row r="168" spans="1:41">
      <c r="A168" s="442" t="s"/>
      <c r="B168" s="412" t="s">
        <v>176</v>
      </c>
      <c r="C168" s="705" t="s">
        <v>5303</v>
      </c>
      <c r="D168" s="412" t="s">
        <v>5265</v>
      </c>
      <c r="E168" s="688" t="s">
        <v>5346</v>
      </c>
      <c r="F168" s="688" t="s">
        <v>5347</v>
      </c>
      <c r="G168" s="799" t="s">
        <v>5364</v>
      </c>
      <c r="H168" s="690" t="s"/>
      <c r="K168" s="412" t="s">
        <v>176</v>
      </c>
      <c r="L168" s="412" t="s">
        <v>5264</v>
      </c>
      <c r="M168" s="691" t="s">
        <v>5265</v>
      </c>
      <c r="N168" s="691" t="s">
        <v>5331</v>
      </c>
      <c r="O168" s="691" t="s">
        <v>5332</v>
      </c>
      <c r="P168" s="691" t="s">
        <v>5365</v>
      </c>
      <c r="U168" s="652" t="s"/>
      <c r="AM168" s="770" t="s"/>
      <c r="AN168" s="770" t="s"/>
      <c r="AO168" s="284" t="s"/>
    </row>
    <row r="169" spans="1:41">
      <c r="A169" s="442" t="s"/>
      <c r="B169" s="412" t="s">
        <v>176</v>
      </c>
      <c r="C169" s="705" t="s">
        <v>5303</v>
      </c>
      <c r="D169" s="412" t="s">
        <v>5265</v>
      </c>
      <c r="E169" s="688" t="s">
        <v>5346</v>
      </c>
      <c r="F169" s="688" t="s">
        <v>5347</v>
      </c>
      <c r="G169" s="799" t="s">
        <v>5366</v>
      </c>
      <c r="H169" s="690" t="s"/>
      <c r="K169" s="412" t="s">
        <v>176</v>
      </c>
      <c r="L169" s="412" t="s">
        <v>5264</v>
      </c>
      <c r="M169" s="691" t="s">
        <v>5265</v>
      </c>
      <c r="N169" s="691" t="s">
        <v>5367</v>
      </c>
      <c r="O169" s="691" t="s">
        <v>5368</v>
      </c>
      <c r="P169" s="691" t="s">
        <v>5369</v>
      </c>
      <c r="U169" s="652" t="s"/>
      <c r="AM169" s="770" t="s"/>
      <c r="AN169" s="770" t="s"/>
      <c r="AO169" s="284" t="s"/>
    </row>
    <row r="170" spans="1:41">
      <c r="A170" s="442" t="s"/>
      <c r="B170" s="412" t="s">
        <v>176</v>
      </c>
      <c r="C170" s="705" t="s">
        <v>5303</v>
      </c>
      <c r="D170" s="412" t="s">
        <v>5265</v>
      </c>
      <c r="E170" s="688" t="s">
        <v>5370</v>
      </c>
      <c r="F170" s="688" t="s">
        <v>5371</v>
      </c>
      <c r="G170" s="799" t="s">
        <v>5372</v>
      </c>
      <c r="H170" s="690" t="s">
        <v>4914</v>
      </c>
      <c r="K170" s="412" t="s">
        <v>176</v>
      </c>
      <c r="L170" s="412" t="s">
        <v>5264</v>
      </c>
      <c r="M170" s="691" t="s">
        <v>5265</v>
      </c>
      <c r="N170" s="691" t="s">
        <v>5367</v>
      </c>
      <c r="O170" s="691" t="s">
        <v>5368</v>
      </c>
      <c r="P170" s="691" t="s">
        <v>5373</v>
      </c>
      <c r="U170" s="652" t="s"/>
      <c r="AM170" s="770" t="s"/>
      <c r="AN170" s="770" t="s"/>
      <c r="AO170" s="284" t="s"/>
    </row>
    <row r="171" spans="1:41">
      <c r="A171" s="442" t="s"/>
      <c r="B171" s="412" t="s">
        <v>176</v>
      </c>
      <c r="C171" s="687" t="s">
        <v>5303</v>
      </c>
      <c r="D171" s="412" t="s">
        <v>5265</v>
      </c>
      <c r="E171" s="688" t="s">
        <v>5370</v>
      </c>
      <c r="F171" s="688" t="s">
        <v>5371</v>
      </c>
      <c r="G171" s="798" t="s">
        <v>5374</v>
      </c>
      <c r="H171" s="690" t="s">
        <v>4914</v>
      </c>
      <c r="K171" s="412" t="s">
        <v>176</v>
      </c>
      <c r="L171" s="412" t="s">
        <v>5264</v>
      </c>
      <c r="M171" s="691" t="s">
        <v>5265</v>
      </c>
      <c r="N171" s="691" t="s">
        <v>5367</v>
      </c>
      <c r="O171" s="691" t="s">
        <v>5368</v>
      </c>
      <c r="P171" s="691" t="s">
        <v>5375</v>
      </c>
      <c r="U171" s="652" t="s"/>
      <c r="AM171" s="779" t="s"/>
      <c r="AN171" s="770" t="s"/>
      <c r="AO171" s="284" t="s"/>
    </row>
    <row r="172" spans="1:41">
      <c r="A172" s="442" t="s"/>
      <c r="B172" s="412" t="s">
        <v>176</v>
      </c>
      <c r="C172" s="687" t="s">
        <v>5303</v>
      </c>
      <c r="D172" s="412" t="s">
        <v>5265</v>
      </c>
      <c r="E172" s="688" t="s">
        <v>5370</v>
      </c>
      <c r="F172" s="688" t="s">
        <v>5371</v>
      </c>
      <c r="G172" s="799" t="s">
        <v>5376</v>
      </c>
      <c r="H172" s="690" t="s">
        <v>4914</v>
      </c>
      <c r="K172" s="412" t="s">
        <v>176</v>
      </c>
      <c r="L172" s="412" t="s">
        <v>5264</v>
      </c>
      <c r="M172" s="691" t="s">
        <v>5265</v>
      </c>
      <c r="N172" s="691" t="s">
        <v>5367</v>
      </c>
      <c r="O172" s="691" t="s">
        <v>5368</v>
      </c>
      <c r="P172" s="691" t="s">
        <v>5377</v>
      </c>
      <c r="U172" s="652" t="s"/>
      <c r="AM172" s="779" t="s"/>
      <c r="AN172" s="770" t="s"/>
      <c r="AO172" s="284" t="s"/>
    </row>
    <row r="173" spans="1:41">
      <c r="A173" s="442" t="s"/>
      <c r="B173" s="412" t="s">
        <v>176</v>
      </c>
      <c r="C173" s="687" t="s">
        <v>5303</v>
      </c>
      <c r="D173" s="412" t="s">
        <v>5265</v>
      </c>
      <c r="E173" s="688" t="s">
        <v>5370</v>
      </c>
      <c r="F173" s="688" t="s">
        <v>5371</v>
      </c>
      <c r="G173" s="799" t="s">
        <v>5378</v>
      </c>
      <c r="H173" s="690" t="s">
        <v>4914</v>
      </c>
      <c r="K173" s="412" t="s">
        <v>176</v>
      </c>
      <c r="L173" s="412" t="s">
        <v>5264</v>
      </c>
      <c r="M173" s="691" t="s">
        <v>5265</v>
      </c>
      <c r="N173" s="691" t="s">
        <v>5367</v>
      </c>
      <c r="O173" s="691" t="s">
        <v>5368</v>
      </c>
      <c r="P173" s="691" t="s">
        <v>5379</v>
      </c>
      <c r="U173" s="652" t="s"/>
      <c r="AM173" s="779" t="s"/>
      <c r="AN173" s="770" t="s"/>
      <c r="AO173" s="284" t="s"/>
    </row>
    <row r="174" spans="1:41">
      <c r="A174" s="442" t="s"/>
      <c r="B174" s="412" t="s">
        <v>176</v>
      </c>
      <c r="C174" s="687" t="s">
        <v>5303</v>
      </c>
      <c r="D174" s="412" t="s">
        <v>5265</v>
      </c>
      <c r="E174" s="688" t="s">
        <v>5370</v>
      </c>
      <c r="F174" s="688" t="s">
        <v>5371</v>
      </c>
      <c r="G174" s="799" t="s">
        <v>5380</v>
      </c>
      <c r="H174" s="690" t="s">
        <v>4914</v>
      </c>
      <c r="K174" s="412" t="s">
        <v>176</v>
      </c>
      <c r="L174" s="412" t="s">
        <v>5264</v>
      </c>
      <c r="M174" s="691" t="s">
        <v>5265</v>
      </c>
      <c r="N174" s="691" t="s">
        <v>5367</v>
      </c>
      <c r="O174" s="691" t="s">
        <v>5368</v>
      </c>
      <c r="P174" s="691" t="s">
        <v>5381</v>
      </c>
      <c r="U174" s="652" t="s"/>
      <c r="AM174" s="779" t="s"/>
      <c r="AN174" s="770" t="s"/>
      <c r="AO174" s="284" t="s"/>
    </row>
    <row r="175" spans="1:41">
      <c r="A175" s="442" t="s"/>
      <c r="B175" s="412" t="s">
        <v>176</v>
      </c>
      <c r="C175" s="687" t="s">
        <v>5303</v>
      </c>
      <c r="D175" s="412" t="s">
        <v>5265</v>
      </c>
      <c r="E175" s="688" t="s">
        <v>5370</v>
      </c>
      <c r="F175" s="688" t="s">
        <v>5371</v>
      </c>
      <c r="G175" s="798" t="s">
        <v>5382</v>
      </c>
      <c r="H175" s="690" t="s">
        <v>4914</v>
      </c>
      <c r="K175" s="412" t="s">
        <v>176</v>
      </c>
      <c r="L175" s="412" t="s">
        <v>5264</v>
      </c>
      <c r="M175" s="691" t="s">
        <v>5265</v>
      </c>
      <c r="N175" s="691" t="s">
        <v>5367</v>
      </c>
      <c r="O175" s="691" t="s">
        <v>5368</v>
      </c>
      <c r="P175" s="691" t="s">
        <v>5383</v>
      </c>
      <c r="U175" s="652" t="s"/>
      <c r="AM175" s="779" t="s"/>
      <c r="AN175" s="770" t="s"/>
      <c r="AO175" s="284" t="s"/>
    </row>
    <row r="176" spans="1:41">
      <c r="A176" s="442" t="s"/>
      <c r="B176" s="412" t="s">
        <v>176</v>
      </c>
      <c r="C176" s="687" t="s">
        <v>5303</v>
      </c>
      <c r="D176" s="412" t="s">
        <v>5265</v>
      </c>
      <c r="E176" s="688" t="s">
        <v>5370</v>
      </c>
      <c r="F176" s="688" t="s">
        <v>5371</v>
      </c>
      <c r="G176" s="798" t="s">
        <v>5384</v>
      </c>
      <c r="H176" s="690" t="s">
        <v>4914</v>
      </c>
      <c r="K176" s="412" t="s">
        <v>176</v>
      </c>
      <c r="L176" s="412" t="s">
        <v>5264</v>
      </c>
      <c r="M176" s="691" t="s">
        <v>5265</v>
      </c>
      <c r="N176" s="691" t="s">
        <v>5367</v>
      </c>
      <c r="O176" s="691" t="s">
        <v>5368</v>
      </c>
      <c r="P176" s="691" t="s">
        <v>5385</v>
      </c>
      <c r="U176" s="652" t="s"/>
      <c r="AM176" s="779" t="s"/>
      <c r="AN176" s="770" t="s"/>
      <c r="AO176" s="284" t="s"/>
    </row>
    <row r="177" spans="1:41">
      <c r="A177" s="442" t="s"/>
      <c r="B177" s="412" t="s">
        <v>176</v>
      </c>
      <c r="C177" s="687" t="s">
        <v>5303</v>
      </c>
      <c r="D177" s="412" t="s">
        <v>5265</v>
      </c>
      <c r="E177" s="688" t="s">
        <v>5370</v>
      </c>
      <c r="F177" s="688" t="s">
        <v>5371</v>
      </c>
      <c r="G177" s="799" t="s">
        <v>5386</v>
      </c>
      <c r="H177" s="690" t="s"/>
      <c r="K177" s="412" t="s">
        <v>176</v>
      </c>
      <c r="L177" s="412" t="s">
        <v>5264</v>
      </c>
      <c r="M177" s="691" t="s">
        <v>5265</v>
      </c>
      <c r="N177" s="691" t="s">
        <v>5367</v>
      </c>
      <c r="O177" s="691" t="s">
        <v>5368</v>
      </c>
      <c r="P177" s="691" t="s">
        <v>5387</v>
      </c>
      <c r="U177" s="652" t="s"/>
      <c r="AM177" s="779" t="s"/>
      <c r="AN177" s="770" t="s"/>
      <c r="AO177" s="284" t="s"/>
    </row>
    <row r="178" spans="1:41">
      <c r="A178" s="442" t="s"/>
      <c r="B178" s="412" t="s">
        <v>176</v>
      </c>
      <c r="C178" s="705" t="s">
        <v>5303</v>
      </c>
      <c r="D178" s="412" t="s">
        <v>5265</v>
      </c>
      <c r="E178" s="688" t="s">
        <v>5370</v>
      </c>
      <c r="F178" s="688" t="s">
        <v>5371</v>
      </c>
      <c r="G178" s="799" t="s">
        <v>5388</v>
      </c>
      <c r="H178" s="690" t="s"/>
      <c r="K178" s="412" t="s">
        <v>176</v>
      </c>
      <c r="L178" s="412" t="s">
        <v>5264</v>
      </c>
      <c r="M178" s="691" t="s">
        <v>5265</v>
      </c>
      <c r="N178" s="691" t="s">
        <v>5367</v>
      </c>
      <c r="O178" s="691" t="s">
        <v>5368</v>
      </c>
      <c r="P178" s="691" t="s">
        <v>5389</v>
      </c>
      <c r="U178" s="652" t="s"/>
      <c r="AM178" s="770" t="s"/>
      <c r="AN178" s="770" t="s"/>
      <c r="AO178" s="284" t="s"/>
    </row>
    <row r="179" spans="1:41">
      <c r="A179" s="442" t="s"/>
      <c r="B179" s="412" t="s">
        <v>176</v>
      </c>
      <c r="C179" s="705" t="s">
        <v>5303</v>
      </c>
      <c r="D179" s="412" t="s">
        <v>5265</v>
      </c>
      <c r="E179" s="688" t="s">
        <v>5370</v>
      </c>
      <c r="F179" s="688" t="s">
        <v>5371</v>
      </c>
      <c r="G179" s="799" t="s">
        <v>5390</v>
      </c>
      <c r="H179" s="690" t="s"/>
      <c r="K179" s="412" t="s">
        <v>176</v>
      </c>
      <c r="L179" s="412" t="s">
        <v>5264</v>
      </c>
      <c r="M179" s="691" t="s">
        <v>5265</v>
      </c>
      <c r="N179" s="691" t="s">
        <v>5367</v>
      </c>
      <c r="O179" s="691" t="s">
        <v>5368</v>
      </c>
      <c r="P179" s="691" t="s">
        <v>5391</v>
      </c>
      <c r="U179" s="652" t="s"/>
      <c r="AM179" s="770" t="s"/>
      <c r="AN179" s="770" t="s"/>
      <c r="AO179" s="284" t="s"/>
    </row>
    <row r="180" spans="1:41">
      <c r="A180" s="442" t="s"/>
      <c r="B180" s="412" t="s">
        <v>176</v>
      </c>
      <c r="C180" s="705" t="s">
        <v>5303</v>
      </c>
      <c r="D180" s="412" t="s">
        <v>5265</v>
      </c>
      <c r="E180" s="688" t="s">
        <v>5370</v>
      </c>
      <c r="F180" s="688" t="s">
        <v>5371</v>
      </c>
      <c r="G180" s="799" t="s">
        <v>5392</v>
      </c>
      <c r="H180" s="690" t="s"/>
      <c r="K180" s="412" t="s">
        <v>176</v>
      </c>
      <c r="L180" s="412" t="s">
        <v>5264</v>
      </c>
      <c r="M180" s="691" t="s">
        <v>5265</v>
      </c>
      <c r="N180" s="691" t="s">
        <v>5367</v>
      </c>
      <c r="O180" s="691" t="s">
        <v>5368</v>
      </c>
      <c r="P180" s="691" t="s">
        <v>5393</v>
      </c>
      <c r="U180" s="652" t="s"/>
      <c r="AM180" s="770" t="s"/>
      <c r="AN180" s="770" t="s"/>
      <c r="AO180" s="284" t="s"/>
    </row>
    <row r="181" spans="1:41">
      <c r="A181" s="442" t="s"/>
      <c r="B181" s="412" t="s">
        <v>176</v>
      </c>
      <c r="C181" s="705" t="s">
        <v>5303</v>
      </c>
      <c r="D181" s="412" t="s">
        <v>5265</v>
      </c>
      <c r="E181" s="688" t="s">
        <v>5370</v>
      </c>
      <c r="F181" s="688" t="s">
        <v>5371</v>
      </c>
      <c r="G181" s="799" t="s">
        <v>5394</v>
      </c>
      <c r="H181" s="690" t="s"/>
      <c r="K181" s="412" t="s">
        <v>176</v>
      </c>
      <c r="L181" s="412" t="s">
        <v>5264</v>
      </c>
      <c r="M181" s="691" t="s">
        <v>5265</v>
      </c>
      <c r="N181" s="691" t="s">
        <v>5367</v>
      </c>
      <c r="O181" s="691" t="s">
        <v>5368</v>
      </c>
      <c r="P181" s="691" t="s">
        <v>5395</v>
      </c>
      <c r="U181" s="652" t="s"/>
      <c r="AM181" s="770" t="s"/>
      <c r="AN181" s="770" t="s"/>
      <c r="AO181" s="284" t="s"/>
    </row>
    <row r="182" spans="1:41">
      <c r="A182" s="442" t="s"/>
      <c r="B182" s="412" t="s">
        <v>176</v>
      </c>
      <c r="C182" s="705" t="s">
        <v>5303</v>
      </c>
      <c r="D182" s="412" t="s">
        <v>5265</v>
      </c>
      <c r="E182" s="688" t="s">
        <v>5370</v>
      </c>
      <c r="F182" s="688" t="s">
        <v>5371</v>
      </c>
      <c r="G182" s="799" t="s">
        <v>5396</v>
      </c>
      <c r="H182" s="690" t="s"/>
      <c r="K182" s="412" t="s">
        <v>176</v>
      </c>
      <c r="L182" s="412" t="s">
        <v>5264</v>
      </c>
      <c r="M182" s="691" t="s">
        <v>5265</v>
      </c>
      <c r="N182" s="691" t="s">
        <v>5397</v>
      </c>
      <c r="O182" s="691" t="s">
        <v>5398</v>
      </c>
      <c r="P182" s="691" t="s">
        <v>5399</v>
      </c>
      <c r="U182" s="652" t="s"/>
      <c r="AM182" s="770" t="s"/>
      <c r="AN182" s="770" t="s"/>
      <c r="AO182" s="284" t="s"/>
    </row>
    <row r="183" spans="1:41">
      <c r="A183" s="442" t="s"/>
      <c r="B183" s="412" t="s">
        <v>176</v>
      </c>
      <c r="C183" s="705" t="s">
        <v>5303</v>
      </c>
      <c r="D183" s="412" t="s">
        <v>5265</v>
      </c>
      <c r="E183" s="688" t="s">
        <v>5370</v>
      </c>
      <c r="F183" s="688" t="s">
        <v>5371</v>
      </c>
      <c r="G183" s="799" t="s">
        <v>5400</v>
      </c>
      <c r="H183" s="690" t="s"/>
      <c r="K183" s="412" t="s">
        <v>176</v>
      </c>
      <c r="L183" s="412" t="s">
        <v>5264</v>
      </c>
      <c r="M183" s="691" t="s">
        <v>5265</v>
      </c>
      <c r="N183" s="691" t="s">
        <v>5397</v>
      </c>
      <c r="O183" s="691" t="s">
        <v>5398</v>
      </c>
      <c r="P183" s="691" t="s">
        <v>5401</v>
      </c>
      <c r="U183" s="652" t="s"/>
      <c r="AM183" s="770" t="s"/>
      <c r="AN183" s="770" t="s"/>
      <c r="AO183" s="284" t="s"/>
    </row>
    <row r="184" spans="1:41">
      <c r="A184" s="442" t="s"/>
      <c r="B184" s="412" t="s">
        <v>176</v>
      </c>
      <c r="C184" s="705" t="s">
        <v>5303</v>
      </c>
      <c r="D184" s="412" t="s">
        <v>5265</v>
      </c>
      <c r="E184" s="688" t="s">
        <v>5370</v>
      </c>
      <c r="F184" s="688" t="s">
        <v>5371</v>
      </c>
      <c r="G184" s="799" t="s">
        <v>5402</v>
      </c>
      <c r="H184" s="690" t="s"/>
      <c r="K184" s="412" t="s">
        <v>176</v>
      </c>
      <c r="L184" s="412" t="s">
        <v>5264</v>
      </c>
      <c r="M184" s="691" t="s">
        <v>5265</v>
      </c>
      <c r="N184" s="691" t="s">
        <v>5397</v>
      </c>
      <c r="O184" s="691" t="s">
        <v>5398</v>
      </c>
      <c r="P184" s="691" t="s">
        <v>5403</v>
      </c>
      <c r="U184" s="652" t="s"/>
      <c r="AM184" s="770" t="s"/>
      <c r="AN184" s="770" t="s"/>
      <c r="AO184" s="284" t="s"/>
    </row>
    <row r="185" spans="1:41">
      <c r="A185" s="442" t="s"/>
      <c r="B185" s="412" t="s">
        <v>176</v>
      </c>
      <c r="C185" s="705" t="s">
        <v>5303</v>
      </c>
      <c r="D185" s="412" t="s">
        <v>5265</v>
      </c>
      <c r="E185" s="688" t="s">
        <v>5370</v>
      </c>
      <c r="F185" s="688" t="s">
        <v>5371</v>
      </c>
      <c r="G185" s="799" t="s">
        <v>5404</v>
      </c>
      <c r="H185" s="690" t="s"/>
      <c r="K185" s="412" t="s">
        <v>176</v>
      </c>
      <c r="L185" s="412" t="s">
        <v>5264</v>
      </c>
      <c r="M185" s="691" t="s">
        <v>5265</v>
      </c>
      <c r="N185" s="691" t="s">
        <v>5397</v>
      </c>
      <c r="O185" s="691" t="s">
        <v>5398</v>
      </c>
      <c r="P185" s="691" t="s">
        <v>5405</v>
      </c>
      <c r="U185" s="652" t="s"/>
      <c r="AM185" s="770" t="s"/>
      <c r="AN185" s="770" t="s"/>
      <c r="AO185" s="284" t="s"/>
    </row>
    <row r="186" spans="1:41">
      <c r="A186" s="442" t="s"/>
      <c r="B186" s="412" t="s">
        <v>176</v>
      </c>
      <c r="C186" s="705" t="s">
        <v>5303</v>
      </c>
      <c r="D186" s="412" t="s">
        <v>5265</v>
      </c>
      <c r="E186" s="688" t="s">
        <v>5406</v>
      </c>
      <c r="F186" s="688" t="s">
        <v>5407</v>
      </c>
      <c r="G186" s="799" t="s">
        <v>5408</v>
      </c>
      <c r="H186" s="690" t="s">
        <v>4914</v>
      </c>
      <c r="K186" s="412" t="s">
        <v>176</v>
      </c>
      <c r="L186" s="412" t="s">
        <v>5264</v>
      </c>
      <c r="M186" s="691" t="s">
        <v>5265</v>
      </c>
      <c r="N186" s="691" t="s">
        <v>5409</v>
      </c>
      <c r="O186" s="691" t="s">
        <v>5410</v>
      </c>
      <c r="P186" s="691" t="s">
        <v>5411</v>
      </c>
      <c r="U186" s="652" t="s"/>
      <c r="AM186" s="770" t="s"/>
      <c r="AN186" s="770" t="s"/>
      <c r="AO186" s="284" t="s"/>
    </row>
    <row r="187" spans="1:41">
      <c r="A187" s="442" t="s"/>
      <c r="B187" s="412" t="s">
        <v>176</v>
      </c>
      <c r="C187" s="687" t="s">
        <v>5303</v>
      </c>
      <c r="D187" s="412" t="s">
        <v>5265</v>
      </c>
      <c r="E187" s="688" t="s">
        <v>5406</v>
      </c>
      <c r="F187" s="688" t="s">
        <v>5407</v>
      </c>
      <c r="G187" s="799" t="s">
        <v>5412</v>
      </c>
      <c r="H187" s="690" t="s">
        <v>4914</v>
      </c>
      <c r="K187" s="412" t="s">
        <v>176</v>
      </c>
      <c r="L187" s="412" t="s">
        <v>5264</v>
      </c>
      <c r="M187" s="691" t="s">
        <v>5265</v>
      </c>
      <c r="N187" s="691" t="s">
        <v>5409</v>
      </c>
      <c r="O187" s="691" t="s">
        <v>5410</v>
      </c>
      <c r="P187" s="691" t="s">
        <v>5413</v>
      </c>
      <c r="U187" s="652" t="s"/>
      <c r="AM187" s="779" t="s"/>
      <c r="AN187" s="770" t="s"/>
      <c r="AO187" s="284" t="s"/>
    </row>
    <row r="188" spans="1:41">
      <c r="A188" s="442" t="s"/>
      <c r="B188" s="412" t="s">
        <v>176</v>
      </c>
      <c r="C188" s="687" t="s">
        <v>5303</v>
      </c>
      <c r="D188" s="412" t="s">
        <v>5265</v>
      </c>
      <c r="E188" s="688" t="s">
        <v>5406</v>
      </c>
      <c r="F188" s="688" t="s">
        <v>5407</v>
      </c>
      <c r="G188" s="799" t="s">
        <v>5414</v>
      </c>
      <c r="H188" s="690" t="s">
        <v>4914</v>
      </c>
      <c r="K188" s="412" t="s">
        <v>176</v>
      </c>
      <c r="L188" s="412" t="s">
        <v>5264</v>
      </c>
      <c r="M188" s="691" t="s">
        <v>5265</v>
      </c>
      <c r="N188" s="691" t="s">
        <v>5409</v>
      </c>
      <c r="O188" s="691" t="s">
        <v>5410</v>
      </c>
      <c r="P188" s="691" t="s">
        <v>5415</v>
      </c>
      <c r="U188" s="652" t="s"/>
      <c r="AM188" s="779" t="s"/>
      <c r="AN188" s="770" t="s"/>
      <c r="AO188" s="284" t="s"/>
    </row>
    <row r="189" spans="1:41">
      <c r="A189" s="442" t="s"/>
      <c r="B189" s="412" t="s">
        <v>176</v>
      </c>
      <c r="C189" s="687" t="s">
        <v>5303</v>
      </c>
      <c r="D189" s="412" t="s">
        <v>5265</v>
      </c>
      <c r="E189" s="688" t="s">
        <v>5406</v>
      </c>
      <c r="F189" s="688" t="s">
        <v>5407</v>
      </c>
      <c r="G189" s="799" t="s">
        <v>5416</v>
      </c>
      <c r="H189" s="690" t="s">
        <v>4914</v>
      </c>
      <c r="K189" s="412" t="s">
        <v>176</v>
      </c>
      <c r="L189" s="412" t="s">
        <v>5264</v>
      </c>
      <c r="M189" s="691" t="s">
        <v>5265</v>
      </c>
      <c r="N189" s="691" t="s">
        <v>5409</v>
      </c>
      <c r="O189" s="691" t="s">
        <v>5410</v>
      </c>
      <c r="P189" s="691" t="s">
        <v>5417</v>
      </c>
      <c r="U189" s="652" t="s"/>
      <c r="AM189" s="779" t="s"/>
      <c r="AN189" s="770" t="s"/>
      <c r="AO189" s="284" t="s"/>
    </row>
    <row r="190" spans="1:41">
      <c r="A190" s="442" t="s"/>
      <c r="B190" s="412" t="s"/>
      <c r="C190" s="687" t="s"/>
      <c r="D190" s="412" t="s"/>
      <c r="E190" s="688" t="s"/>
      <c r="F190" s="688" t="s"/>
      <c r="G190" s="800" t="s"/>
      <c r="H190" s="690" t="s"/>
      <c r="K190" s="412" t="s"/>
      <c r="L190" s="412" t="s"/>
      <c r="M190" s="691" t="s"/>
      <c r="N190" s="691" t="s"/>
      <c r="O190" s="691" t="s"/>
      <c r="P190" s="691" t="s"/>
      <c r="U190" s="652" t="s"/>
      <c r="AM190" s="779" t="s"/>
      <c r="AN190" s="770" t="s"/>
      <c r="AO190" s="284" t="s"/>
    </row>
    <row r="191" spans="1:41">
      <c r="A191" s="442" t="s"/>
      <c r="B191" s="412" t="s">
        <v>176</v>
      </c>
      <c r="C191" s="687" t="s">
        <v>5303</v>
      </c>
      <c r="D191" s="412" t="s">
        <v>5265</v>
      </c>
      <c r="E191" s="688" t="s">
        <v>5406</v>
      </c>
      <c r="F191" s="688" t="s">
        <v>5407</v>
      </c>
      <c r="G191" s="799" t="s">
        <v>5418</v>
      </c>
      <c r="H191" s="690" t="s">
        <v>4914</v>
      </c>
      <c r="K191" s="412" t="s">
        <v>176</v>
      </c>
      <c r="L191" s="412" t="s">
        <v>5419</v>
      </c>
      <c r="M191" s="691" t="s">
        <v>5420</v>
      </c>
      <c r="N191" s="691" t="s">
        <v>5421</v>
      </c>
      <c r="O191" s="691" t="s">
        <v>5422</v>
      </c>
      <c r="P191" s="691" t="s">
        <v>5423</v>
      </c>
      <c r="U191" s="652" t="s"/>
      <c r="AM191" s="779" t="s"/>
      <c r="AN191" s="770" t="s"/>
      <c r="AO191" s="284" t="s"/>
    </row>
    <row r="192" spans="1:41">
      <c r="A192" s="442" t="s"/>
      <c r="B192" s="412" t="s">
        <v>176</v>
      </c>
      <c r="C192" s="687" t="s">
        <v>5303</v>
      </c>
      <c r="D192" s="412" t="s">
        <v>5265</v>
      </c>
      <c r="E192" s="688" t="s">
        <v>5406</v>
      </c>
      <c r="F192" s="688" t="s">
        <v>5407</v>
      </c>
      <c r="G192" s="799" t="s">
        <v>5424</v>
      </c>
      <c r="H192" s="690" t="s">
        <v>4914</v>
      </c>
      <c r="K192" s="412" t="s">
        <v>176</v>
      </c>
      <c r="L192" s="412" t="s">
        <v>5419</v>
      </c>
      <c r="M192" s="691" t="s">
        <v>5420</v>
      </c>
      <c r="N192" s="691" t="s">
        <v>5421</v>
      </c>
      <c r="O192" s="691" t="s">
        <v>5422</v>
      </c>
      <c r="P192" s="691" t="s">
        <v>5425</v>
      </c>
      <c r="U192" s="652" t="s"/>
      <c r="AM192" s="779" t="s"/>
      <c r="AN192" s="770" t="s"/>
      <c r="AO192" s="284" t="s"/>
    </row>
    <row r="193" spans="1:41">
      <c r="A193" s="442" t="s"/>
      <c r="B193" s="412" t="s">
        <v>176</v>
      </c>
      <c r="C193" s="687" t="s">
        <v>5303</v>
      </c>
      <c r="D193" s="412" t="s">
        <v>5265</v>
      </c>
      <c r="E193" s="688" t="s">
        <v>5406</v>
      </c>
      <c r="F193" s="688" t="s">
        <v>5407</v>
      </c>
      <c r="G193" s="800" t="s">
        <v>5426</v>
      </c>
      <c r="H193" s="690" t="s">
        <v>4914</v>
      </c>
      <c r="K193" s="412" t="s">
        <v>176</v>
      </c>
      <c r="L193" s="412" t="s">
        <v>5419</v>
      </c>
      <c r="M193" s="691" t="s">
        <v>5420</v>
      </c>
      <c r="N193" s="691" t="s">
        <v>5421</v>
      </c>
      <c r="O193" s="691" t="s">
        <v>5422</v>
      </c>
      <c r="P193" s="691" t="s">
        <v>5427</v>
      </c>
      <c r="U193" s="652" t="s"/>
      <c r="AM193" s="779" t="s"/>
      <c r="AN193" s="770" t="s"/>
      <c r="AO193" s="284" t="s"/>
    </row>
    <row r="194" spans="1:41">
      <c r="A194" s="442" t="s"/>
      <c r="B194" s="412" t="s">
        <v>176</v>
      </c>
      <c r="C194" s="687" t="s">
        <v>5303</v>
      </c>
      <c r="D194" s="412" t="s">
        <v>5265</v>
      </c>
      <c r="E194" s="688" t="s">
        <v>5406</v>
      </c>
      <c r="F194" s="688" t="s">
        <v>5407</v>
      </c>
      <c r="G194" s="798" t="s">
        <v>5428</v>
      </c>
      <c r="H194" s="690" t="s">
        <v>4914</v>
      </c>
      <c r="K194" s="412" t="s">
        <v>176</v>
      </c>
      <c r="L194" s="412" t="s">
        <v>5419</v>
      </c>
      <c r="M194" s="691" t="s">
        <v>5420</v>
      </c>
      <c r="N194" s="691" t="s">
        <v>5421</v>
      </c>
      <c r="O194" s="691" t="s">
        <v>5422</v>
      </c>
      <c r="P194" s="691" t="s">
        <v>5429</v>
      </c>
      <c r="U194" s="652" t="s"/>
      <c r="AM194" s="779" t="s"/>
      <c r="AN194" s="770" t="s"/>
      <c r="AO194" s="284" t="s"/>
    </row>
    <row r="195" spans="1:41">
      <c r="A195" s="442" t="s"/>
      <c r="B195" s="412" t="s">
        <v>176</v>
      </c>
      <c r="C195" s="687" t="s">
        <v>5303</v>
      </c>
      <c r="D195" s="412" t="s">
        <v>5265</v>
      </c>
      <c r="E195" s="688" t="s">
        <v>5406</v>
      </c>
      <c r="F195" s="688" t="s">
        <v>5407</v>
      </c>
      <c r="G195" s="798" t="s">
        <v>5430</v>
      </c>
      <c r="H195" s="690" t="s">
        <v>4914</v>
      </c>
      <c r="K195" s="412" t="s">
        <v>176</v>
      </c>
      <c r="L195" s="412" t="s">
        <v>5419</v>
      </c>
      <c r="M195" s="691" t="s">
        <v>5420</v>
      </c>
      <c r="N195" s="691" t="s">
        <v>5421</v>
      </c>
      <c r="O195" s="691" t="s">
        <v>5422</v>
      </c>
      <c r="P195" s="691" t="s">
        <v>5431</v>
      </c>
      <c r="U195" s="652" t="s"/>
      <c r="AM195" s="779" t="s"/>
      <c r="AN195" s="770" t="s"/>
      <c r="AO195" s="284" t="s"/>
    </row>
    <row r="196" spans="1:41">
      <c r="A196" s="442" t="s"/>
      <c r="B196" s="412" t="s">
        <v>176</v>
      </c>
      <c r="C196" s="687" t="s">
        <v>5303</v>
      </c>
      <c r="D196" s="412" t="s">
        <v>5265</v>
      </c>
      <c r="E196" s="688" t="s">
        <v>5406</v>
      </c>
      <c r="F196" s="688" t="s">
        <v>5407</v>
      </c>
      <c r="G196" s="798" t="s">
        <v>5432</v>
      </c>
      <c r="H196" s="690" t="s"/>
      <c r="K196" s="412" t="s">
        <v>176</v>
      </c>
      <c r="L196" s="412" t="s">
        <v>5419</v>
      </c>
      <c r="M196" s="691" t="s">
        <v>5420</v>
      </c>
      <c r="N196" s="691" t="s">
        <v>5421</v>
      </c>
      <c r="O196" s="691" t="s">
        <v>5422</v>
      </c>
      <c r="P196" s="691" t="s">
        <v>5433</v>
      </c>
      <c r="U196" s="652" t="s"/>
      <c r="AM196" s="779" t="s"/>
      <c r="AN196" s="770" t="s"/>
      <c r="AO196" s="284" t="s"/>
    </row>
    <row r="197" spans="1:41">
      <c r="A197" s="442" t="s"/>
      <c r="B197" s="412" t="s">
        <v>176</v>
      </c>
      <c r="C197" s="705" t="s">
        <v>5303</v>
      </c>
      <c r="D197" s="412" t="s">
        <v>5265</v>
      </c>
      <c r="E197" s="688" t="s">
        <v>5406</v>
      </c>
      <c r="F197" s="688" t="s">
        <v>5407</v>
      </c>
      <c r="G197" s="798" t="s">
        <v>5434</v>
      </c>
      <c r="H197" s="690" t="s"/>
      <c r="K197" s="412" t="s">
        <v>176</v>
      </c>
      <c r="L197" s="412" t="s">
        <v>5419</v>
      </c>
      <c r="M197" s="691" t="s">
        <v>5420</v>
      </c>
      <c r="N197" s="691" t="s">
        <v>5421</v>
      </c>
      <c r="O197" s="691" t="s">
        <v>5422</v>
      </c>
      <c r="P197" s="691" t="s">
        <v>5435</v>
      </c>
      <c r="U197" s="652" t="s"/>
      <c r="AM197" s="770" t="s"/>
      <c r="AN197" s="770" t="s"/>
      <c r="AO197" s="284" t="s"/>
    </row>
    <row r="198" spans="1:41">
      <c r="A198" s="442" t="s"/>
      <c r="B198" s="412" t="s">
        <v>176</v>
      </c>
      <c r="C198" s="705" t="s">
        <v>5303</v>
      </c>
      <c r="D198" s="412" t="s">
        <v>5265</v>
      </c>
      <c r="E198" s="688" t="s">
        <v>5406</v>
      </c>
      <c r="F198" s="688" t="s">
        <v>5407</v>
      </c>
      <c r="G198" s="798" t="s">
        <v>5436</v>
      </c>
      <c r="H198" s="690" t="s"/>
      <c r="K198" s="412" t="s">
        <v>176</v>
      </c>
      <c r="L198" s="412" t="s">
        <v>5419</v>
      </c>
      <c r="M198" s="691" t="s">
        <v>5420</v>
      </c>
      <c r="N198" s="691" t="s">
        <v>5421</v>
      </c>
      <c r="O198" s="691" t="s">
        <v>5422</v>
      </c>
      <c r="P198" s="691" t="s">
        <v>5437</v>
      </c>
      <c r="U198" s="652" t="s"/>
      <c r="AM198" s="770" t="s"/>
      <c r="AN198" s="770" t="s"/>
      <c r="AO198" s="284" t="s"/>
    </row>
    <row r="199" spans="1:41">
      <c r="A199" s="442" t="s"/>
      <c r="B199" s="412" t="s">
        <v>176</v>
      </c>
      <c r="C199" s="705" t="s">
        <v>5303</v>
      </c>
      <c r="D199" s="412" t="s">
        <v>5265</v>
      </c>
      <c r="E199" s="688" t="s">
        <v>5406</v>
      </c>
      <c r="F199" s="688" t="s">
        <v>5407</v>
      </c>
      <c r="G199" s="798" t="s">
        <v>5438</v>
      </c>
      <c r="H199" s="690" t="s"/>
      <c r="K199" s="412" t="s">
        <v>176</v>
      </c>
      <c r="L199" s="412" t="s">
        <v>5419</v>
      </c>
      <c r="M199" s="691" t="s">
        <v>5420</v>
      </c>
      <c r="N199" s="691" t="s">
        <v>5421</v>
      </c>
      <c r="O199" s="691" t="s">
        <v>5422</v>
      </c>
      <c r="P199" s="691" t="s">
        <v>5439</v>
      </c>
      <c r="U199" s="652" t="s"/>
      <c r="AM199" s="770" t="s"/>
      <c r="AN199" s="770" t="s"/>
      <c r="AO199" s="284" t="s"/>
    </row>
    <row r="200" spans="1:41">
      <c r="A200" s="442" t="s"/>
      <c r="B200" s="412" t="s">
        <v>176</v>
      </c>
      <c r="C200" s="705" t="s">
        <v>5303</v>
      </c>
      <c r="D200" s="412" t="s">
        <v>5265</v>
      </c>
      <c r="E200" s="688" t="s">
        <v>5406</v>
      </c>
      <c r="F200" s="688" t="s">
        <v>5407</v>
      </c>
      <c r="G200" s="798" t="s">
        <v>5440</v>
      </c>
      <c r="H200" s="690" t="s"/>
      <c r="K200" s="412" t="s">
        <v>176</v>
      </c>
      <c r="L200" s="412" t="s">
        <v>5419</v>
      </c>
      <c r="M200" s="691" t="s">
        <v>5420</v>
      </c>
      <c r="N200" s="691" t="s">
        <v>5421</v>
      </c>
      <c r="O200" s="691" t="s">
        <v>5422</v>
      </c>
      <c r="P200" s="691" t="s">
        <v>5441</v>
      </c>
      <c r="U200" s="652" t="s"/>
      <c r="AM200" s="770" t="s"/>
      <c r="AN200" s="770" t="s"/>
      <c r="AO200" s="284" t="s"/>
    </row>
    <row r="201" spans="1:41">
      <c r="A201" s="442" t="s"/>
      <c r="B201" s="412" t="s">
        <v>176</v>
      </c>
      <c r="C201" s="705" t="s">
        <v>5303</v>
      </c>
      <c r="D201" s="412" t="s">
        <v>5265</v>
      </c>
      <c r="E201" s="688" t="s">
        <v>5406</v>
      </c>
      <c r="F201" s="688" t="s">
        <v>5407</v>
      </c>
      <c r="G201" s="798" t="s">
        <v>5442</v>
      </c>
      <c r="H201" s="690" t="s"/>
      <c r="K201" s="412" t="s">
        <v>176</v>
      </c>
      <c r="L201" s="412" t="s">
        <v>5419</v>
      </c>
      <c r="M201" s="691" t="s">
        <v>5420</v>
      </c>
      <c r="N201" s="691" t="s">
        <v>5421</v>
      </c>
      <c r="O201" s="691" t="s">
        <v>5422</v>
      </c>
      <c r="P201" s="691" t="s">
        <v>5443</v>
      </c>
      <c r="U201" s="652" t="s"/>
      <c r="AM201" s="770" t="s"/>
      <c r="AN201" s="770" t="s"/>
      <c r="AO201" s="284" t="s"/>
    </row>
    <row r="202" spans="1:41">
      <c r="A202" s="442" t="s"/>
      <c r="B202" s="412" t="s">
        <v>176</v>
      </c>
      <c r="C202" s="705" t="s">
        <v>5303</v>
      </c>
      <c r="D202" s="412" t="s">
        <v>5265</v>
      </c>
      <c r="E202" s="688" t="s">
        <v>5406</v>
      </c>
      <c r="F202" s="688" t="s">
        <v>5407</v>
      </c>
      <c r="G202" s="798" t="s">
        <v>5444</v>
      </c>
      <c r="H202" s="690" t="s"/>
      <c r="K202" s="412" t="s">
        <v>176</v>
      </c>
      <c r="L202" s="412" t="s">
        <v>5419</v>
      </c>
      <c r="M202" s="691" t="s">
        <v>5420</v>
      </c>
      <c r="N202" s="691" t="s">
        <v>5421</v>
      </c>
      <c r="O202" s="691" t="s">
        <v>5422</v>
      </c>
      <c r="P202" s="792" t="s">
        <v>5445</v>
      </c>
      <c r="U202" s="652" t="s"/>
      <c r="AM202" s="801" t="s"/>
      <c r="AN202" s="801" t="s"/>
      <c r="AO202" s="284" t="s"/>
    </row>
    <row r="203" spans="1:41">
      <c r="A203" s="442" t="s"/>
      <c r="B203" s="412" t="s">
        <v>176</v>
      </c>
      <c r="C203" s="705" t="s">
        <v>5303</v>
      </c>
      <c r="D203" s="412" t="s">
        <v>5265</v>
      </c>
      <c r="E203" s="688" t="s">
        <v>5446</v>
      </c>
      <c r="F203" s="688" t="s">
        <v>5447</v>
      </c>
      <c r="G203" s="798" t="s">
        <v>5448</v>
      </c>
      <c r="H203" s="690" t="s">
        <v>4914</v>
      </c>
      <c r="K203" s="412" t="s">
        <v>176</v>
      </c>
      <c r="L203" s="412" t="s">
        <v>5419</v>
      </c>
      <c r="M203" s="691" t="s">
        <v>5420</v>
      </c>
      <c r="N203" s="691" t="s">
        <v>5421</v>
      </c>
      <c r="O203" s="691" t="s">
        <v>5422</v>
      </c>
      <c r="P203" s="792" t="s">
        <v>5449</v>
      </c>
      <c r="U203" s="652" t="s"/>
      <c r="AM203" s="801" t="s"/>
      <c r="AN203" s="801" t="s"/>
      <c r="AO203" s="284" t="s"/>
    </row>
    <row r="204" spans="1:41">
      <c r="A204" s="442" t="s"/>
      <c r="B204" s="412" t="s">
        <v>176</v>
      </c>
      <c r="C204" s="687" t="s">
        <v>5303</v>
      </c>
      <c r="D204" s="412" t="s">
        <v>5265</v>
      </c>
      <c r="E204" s="688" t="s">
        <v>5446</v>
      </c>
      <c r="F204" s="688" t="s">
        <v>5447</v>
      </c>
      <c r="G204" s="798" t="s">
        <v>5450</v>
      </c>
      <c r="H204" s="690" t="s">
        <v>4914</v>
      </c>
      <c r="K204" s="412" t="s">
        <v>176</v>
      </c>
      <c r="L204" s="412" t="s">
        <v>5419</v>
      </c>
      <c r="M204" s="691" t="s">
        <v>5420</v>
      </c>
      <c r="N204" s="691" t="s">
        <v>5421</v>
      </c>
      <c r="O204" s="691" t="s">
        <v>5422</v>
      </c>
      <c r="P204" s="691" t="s">
        <v>5451</v>
      </c>
      <c r="U204" s="652" t="s"/>
      <c r="AM204" s="802" t="s"/>
      <c r="AN204" s="801" t="s"/>
      <c r="AO204" s="284" t="s"/>
    </row>
    <row r="205" spans="1:41">
      <c r="A205" s="442" t="s"/>
      <c r="B205" s="412" t="s">
        <v>176</v>
      </c>
      <c r="C205" s="687" t="s">
        <v>5303</v>
      </c>
      <c r="D205" s="412" t="s">
        <v>5265</v>
      </c>
      <c r="E205" s="688" t="s">
        <v>5446</v>
      </c>
      <c r="F205" s="688" t="s">
        <v>5447</v>
      </c>
      <c r="G205" s="798" t="s">
        <v>5452</v>
      </c>
      <c r="H205" s="690" t="s">
        <v>4914</v>
      </c>
      <c r="K205" s="412" t="s">
        <v>176</v>
      </c>
      <c r="L205" s="412" t="s">
        <v>5419</v>
      </c>
      <c r="M205" s="691" t="s">
        <v>5420</v>
      </c>
      <c r="N205" s="691" t="s">
        <v>5421</v>
      </c>
      <c r="O205" s="691" t="s">
        <v>5422</v>
      </c>
      <c r="P205" s="691" t="s">
        <v>5453</v>
      </c>
      <c r="U205" s="652" t="s"/>
      <c r="AM205" s="802" t="s"/>
      <c r="AN205" s="801" t="s"/>
      <c r="AO205" s="284" t="s"/>
    </row>
    <row r="206" spans="1:41">
      <c r="A206" s="442" t="s"/>
      <c r="B206" s="412" t="s">
        <v>176</v>
      </c>
      <c r="C206" s="687" t="s">
        <v>5303</v>
      </c>
      <c r="D206" s="412" t="s">
        <v>5265</v>
      </c>
      <c r="E206" s="688" t="s">
        <v>5446</v>
      </c>
      <c r="F206" s="688" t="s">
        <v>5447</v>
      </c>
      <c r="G206" s="798" t="s">
        <v>5454</v>
      </c>
      <c r="H206" s="690" t="s">
        <v>4914</v>
      </c>
      <c r="K206" s="412" t="s">
        <v>176</v>
      </c>
      <c r="L206" s="412" t="s">
        <v>5419</v>
      </c>
      <c r="M206" s="691" t="s">
        <v>5420</v>
      </c>
      <c r="N206" s="691" t="s">
        <v>5421</v>
      </c>
      <c r="O206" s="691" t="s">
        <v>5422</v>
      </c>
      <c r="P206" s="691" t="s">
        <v>5455</v>
      </c>
      <c r="U206" s="652" t="s"/>
      <c r="AM206" s="802" t="s"/>
      <c r="AN206" s="801" t="s"/>
      <c r="AO206" s="284" t="s"/>
    </row>
    <row r="207" spans="1:41">
      <c r="A207" s="442" t="s"/>
      <c r="B207" s="412" t="s">
        <v>176</v>
      </c>
      <c r="C207" s="687" t="s">
        <v>5303</v>
      </c>
      <c r="D207" s="412" t="s">
        <v>5265</v>
      </c>
      <c r="E207" s="688" t="s">
        <v>5446</v>
      </c>
      <c r="F207" s="688" t="s">
        <v>5447</v>
      </c>
      <c r="G207" s="798" t="s">
        <v>5456</v>
      </c>
      <c r="H207" s="690" t="s">
        <v>4914</v>
      </c>
      <c r="K207" s="412" t="s">
        <v>176</v>
      </c>
      <c r="L207" s="412" t="s">
        <v>5419</v>
      </c>
      <c r="M207" s="691" t="s">
        <v>5420</v>
      </c>
      <c r="N207" s="691" t="s">
        <v>5421</v>
      </c>
      <c r="O207" s="691" t="s">
        <v>5422</v>
      </c>
      <c r="P207" s="691" t="s">
        <v>5457</v>
      </c>
      <c r="U207" s="652" t="s"/>
      <c r="AM207" s="802" t="s"/>
      <c r="AN207" s="801" t="s"/>
      <c r="AO207" s="284" t="s"/>
    </row>
    <row r="208" spans="1:41">
      <c r="A208" s="442" t="s"/>
      <c r="B208" s="412" t="s">
        <v>176</v>
      </c>
      <c r="C208" s="687" t="s">
        <v>5303</v>
      </c>
      <c r="D208" s="412" t="s">
        <v>5265</v>
      </c>
      <c r="E208" s="688" t="s">
        <v>5446</v>
      </c>
      <c r="F208" s="688" t="s">
        <v>5447</v>
      </c>
      <c r="G208" s="798" t="s">
        <v>5458</v>
      </c>
      <c r="H208" s="690" t="s">
        <v>4914</v>
      </c>
      <c r="K208" s="412" t="s">
        <v>176</v>
      </c>
      <c r="L208" s="412" t="s">
        <v>5419</v>
      </c>
      <c r="M208" s="691" t="s">
        <v>5420</v>
      </c>
      <c r="N208" s="691" t="s">
        <v>5459</v>
      </c>
      <c r="O208" s="691" t="s">
        <v>5460</v>
      </c>
      <c r="P208" s="691" t="s">
        <v>5461</v>
      </c>
      <c r="U208" s="652" t="s"/>
      <c r="AM208" s="802" t="s"/>
      <c r="AN208" s="801" t="s"/>
      <c r="AO208" s="284" t="s"/>
    </row>
    <row r="209" spans="1:41">
      <c r="A209" s="442" t="s"/>
      <c r="B209" s="412" t="s">
        <v>176</v>
      </c>
      <c r="C209" s="687" t="s">
        <v>5303</v>
      </c>
      <c r="D209" s="412" t="s">
        <v>5265</v>
      </c>
      <c r="E209" s="688" t="s">
        <v>5446</v>
      </c>
      <c r="F209" s="688" t="s">
        <v>5447</v>
      </c>
      <c r="G209" s="798" t="s">
        <v>5462</v>
      </c>
      <c r="H209" s="690" t="s">
        <v>4914</v>
      </c>
      <c r="K209" s="412" t="s">
        <v>176</v>
      </c>
      <c r="L209" s="412" t="s">
        <v>5419</v>
      </c>
      <c r="M209" s="691" t="s">
        <v>5420</v>
      </c>
      <c r="N209" s="691" t="s">
        <v>5459</v>
      </c>
      <c r="O209" s="691" t="s">
        <v>5460</v>
      </c>
      <c r="P209" s="691" t="s">
        <v>5463</v>
      </c>
      <c r="U209" s="652" t="s"/>
      <c r="AM209" s="802" t="s"/>
      <c r="AN209" s="801" t="s"/>
      <c r="AO209" s="284" t="s"/>
    </row>
    <row r="210" spans="1:41">
      <c r="A210" s="442" t="s"/>
      <c r="B210" s="412" t="s">
        <v>176</v>
      </c>
      <c r="C210" s="687" t="s">
        <v>5303</v>
      </c>
      <c r="D210" s="412" t="s">
        <v>5265</v>
      </c>
      <c r="E210" s="688" t="s">
        <v>5446</v>
      </c>
      <c r="F210" s="688" t="s">
        <v>5447</v>
      </c>
      <c r="G210" s="798" t="s">
        <v>5464</v>
      </c>
      <c r="H210" s="690" t="s">
        <v>4914</v>
      </c>
      <c r="K210" s="412" t="s">
        <v>176</v>
      </c>
      <c r="L210" s="412" t="s">
        <v>5419</v>
      </c>
      <c r="M210" s="691" t="s">
        <v>5420</v>
      </c>
      <c r="N210" s="691" t="s">
        <v>5459</v>
      </c>
      <c r="O210" s="691" t="s">
        <v>5460</v>
      </c>
      <c r="P210" s="691" t="s">
        <v>5465</v>
      </c>
      <c r="U210" s="652" t="s"/>
      <c r="AM210" s="802" t="s"/>
      <c r="AN210" s="801" t="s"/>
      <c r="AO210" s="284" t="s"/>
    </row>
    <row r="211" spans="1:41">
      <c r="A211" s="442" t="s"/>
      <c r="B211" s="412" t="s">
        <v>176</v>
      </c>
      <c r="C211" s="687" t="s">
        <v>5303</v>
      </c>
      <c r="D211" s="412" t="s">
        <v>5265</v>
      </c>
      <c r="E211" s="688" t="s">
        <v>5446</v>
      </c>
      <c r="F211" s="688" t="s">
        <v>5447</v>
      </c>
      <c r="G211" s="798" t="s">
        <v>5466</v>
      </c>
      <c r="H211" s="690" t="s">
        <v>4914</v>
      </c>
      <c r="K211" s="412" t="s">
        <v>176</v>
      </c>
      <c r="L211" s="412" t="s">
        <v>5419</v>
      </c>
      <c r="M211" s="691" t="s">
        <v>5420</v>
      </c>
      <c r="N211" s="691" t="s">
        <v>5459</v>
      </c>
      <c r="O211" s="691" t="s">
        <v>5460</v>
      </c>
      <c r="P211" s="691" t="s">
        <v>5467</v>
      </c>
      <c r="U211" s="652" t="s"/>
      <c r="AM211" s="802" t="s"/>
      <c r="AN211" s="801" t="s"/>
      <c r="AO211" s="284" t="s"/>
    </row>
    <row r="212" spans="1:41">
      <c r="A212" s="442" t="s"/>
      <c r="B212" s="412" t="s">
        <v>176</v>
      </c>
      <c r="C212" s="687" t="s">
        <v>5303</v>
      </c>
      <c r="D212" s="412" t="s">
        <v>5265</v>
      </c>
      <c r="E212" s="688" t="s">
        <v>5446</v>
      </c>
      <c r="F212" s="688" t="s">
        <v>5447</v>
      </c>
      <c r="G212" s="798" t="s">
        <v>5468</v>
      </c>
      <c r="H212" s="690" t="s">
        <v>4914</v>
      </c>
      <c r="K212" s="412" t="s">
        <v>176</v>
      </c>
      <c r="L212" s="412" t="s">
        <v>5419</v>
      </c>
      <c r="M212" s="691" t="s">
        <v>5420</v>
      </c>
      <c r="N212" s="691" t="s">
        <v>5459</v>
      </c>
      <c r="O212" s="691" t="s">
        <v>5460</v>
      </c>
      <c r="P212" s="691" t="s">
        <v>5469</v>
      </c>
      <c r="U212" s="652" t="s"/>
      <c r="AM212" s="802" t="s"/>
      <c r="AN212" s="801" t="s"/>
      <c r="AO212" s="284" t="s"/>
    </row>
    <row r="213" spans="1:41">
      <c r="A213" s="442" t="s"/>
      <c r="B213" s="412" t="s">
        <v>176</v>
      </c>
      <c r="C213" s="687" t="s">
        <v>5303</v>
      </c>
      <c r="D213" s="412" t="s">
        <v>5265</v>
      </c>
      <c r="E213" s="688" t="s">
        <v>5446</v>
      </c>
      <c r="F213" s="688" t="s">
        <v>5447</v>
      </c>
      <c r="G213" s="798" t="s">
        <v>5470</v>
      </c>
      <c r="H213" s="690" t="s">
        <v>4914</v>
      </c>
      <c r="K213" s="412" t="s">
        <v>176</v>
      </c>
      <c r="L213" s="412" t="s">
        <v>5419</v>
      </c>
      <c r="M213" s="691" t="s">
        <v>5420</v>
      </c>
      <c r="N213" s="691" t="s">
        <v>5459</v>
      </c>
      <c r="O213" s="691" t="s">
        <v>5460</v>
      </c>
      <c r="P213" s="691" t="s">
        <v>5471</v>
      </c>
      <c r="U213" s="652" t="s"/>
      <c r="AM213" s="802" t="s"/>
      <c r="AN213" s="801" t="s"/>
      <c r="AO213" s="284" t="s"/>
    </row>
    <row r="214" spans="1:41">
      <c r="A214" s="442" t="s"/>
      <c r="B214" s="412" t="s">
        <v>176</v>
      </c>
      <c r="C214" s="687" t="s">
        <v>5303</v>
      </c>
      <c r="D214" s="412" t="s">
        <v>5265</v>
      </c>
      <c r="E214" s="688" t="s">
        <v>5446</v>
      </c>
      <c r="F214" s="688" t="s">
        <v>5447</v>
      </c>
      <c r="G214" s="799" t="s">
        <v>5472</v>
      </c>
      <c r="H214" s="690" t="s">
        <v>4914</v>
      </c>
      <c r="K214" s="412" t="s">
        <v>176</v>
      </c>
      <c r="L214" s="412" t="s">
        <v>5419</v>
      </c>
      <c r="M214" s="691" t="s">
        <v>5420</v>
      </c>
      <c r="N214" s="691" t="s">
        <v>5459</v>
      </c>
      <c r="O214" s="691" t="s">
        <v>5460</v>
      </c>
      <c r="P214" s="691" t="s">
        <v>5473</v>
      </c>
      <c r="U214" s="652" t="s"/>
      <c r="AM214" s="802" t="s"/>
      <c r="AN214" s="801" t="s"/>
      <c r="AO214" s="284" t="s"/>
    </row>
    <row r="215" spans="1:41">
      <c r="A215" s="442" t="s"/>
      <c r="B215" s="412" t="s">
        <v>176</v>
      </c>
      <c r="C215" s="687" t="s">
        <v>5303</v>
      </c>
      <c r="D215" s="412" t="s">
        <v>5265</v>
      </c>
      <c r="E215" s="688" t="s">
        <v>5446</v>
      </c>
      <c r="F215" s="688" t="s">
        <v>5447</v>
      </c>
      <c r="G215" s="799" t="s">
        <v>5474</v>
      </c>
      <c r="H215" s="690" t="s"/>
      <c r="K215" s="412" t="s">
        <v>176</v>
      </c>
      <c r="L215" s="412" t="s">
        <v>5419</v>
      </c>
      <c r="M215" s="691" t="s">
        <v>5420</v>
      </c>
      <c r="N215" s="691" t="s">
        <v>5459</v>
      </c>
      <c r="O215" s="691" t="s">
        <v>5460</v>
      </c>
      <c r="P215" s="691" t="s">
        <v>5475</v>
      </c>
      <c r="U215" s="652" t="s"/>
      <c r="AM215" s="802" t="s"/>
      <c r="AN215" s="801" t="s"/>
      <c r="AO215" s="284" t="s"/>
    </row>
    <row r="216" spans="1:41">
      <c r="A216" s="442" t="s"/>
      <c r="B216" s="412" t="s">
        <v>176</v>
      </c>
      <c r="C216" s="705" t="s">
        <v>5303</v>
      </c>
      <c r="D216" s="412" t="s">
        <v>5265</v>
      </c>
      <c r="E216" s="688" t="s">
        <v>5446</v>
      </c>
      <c r="F216" s="688" t="s">
        <v>5447</v>
      </c>
      <c r="G216" s="799" t="s">
        <v>5476</v>
      </c>
      <c r="H216" s="690" t="s"/>
      <c r="K216" s="412" t="s">
        <v>176</v>
      </c>
      <c r="L216" s="412" t="s">
        <v>5419</v>
      </c>
      <c r="M216" s="691" t="s">
        <v>5420</v>
      </c>
      <c r="N216" s="691" t="s">
        <v>5459</v>
      </c>
      <c r="O216" s="691" t="s">
        <v>5460</v>
      </c>
      <c r="P216" s="691" t="s">
        <v>5477</v>
      </c>
      <c r="U216" s="652" t="s"/>
      <c r="AM216" s="801" t="s"/>
      <c r="AN216" s="801" t="s"/>
      <c r="AO216" s="284" t="s"/>
    </row>
    <row r="217" spans="1:41">
      <c r="A217" s="442" t="s"/>
      <c r="B217" s="412" t="s">
        <v>176</v>
      </c>
      <c r="C217" s="705" t="s">
        <v>5303</v>
      </c>
      <c r="D217" s="412" t="s">
        <v>5265</v>
      </c>
      <c r="E217" s="688" t="s">
        <v>5446</v>
      </c>
      <c r="F217" s="688" t="s">
        <v>5447</v>
      </c>
      <c r="G217" s="799" t="s">
        <v>5478</v>
      </c>
      <c r="H217" s="690" t="s"/>
      <c r="K217" s="412" t="s">
        <v>176</v>
      </c>
      <c r="L217" s="412" t="s">
        <v>5419</v>
      </c>
      <c r="M217" s="691" t="s">
        <v>5420</v>
      </c>
      <c r="N217" s="691" t="s">
        <v>5459</v>
      </c>
      <c r="O217" s="691" t="s">
        <v>5460</v>
      </c>
      <c r="P217" s="691" t="s">
        <v>5479</v>
      </c>
      <c r="U217" s="652" t="s"/>
      <c r="AM217" s="801" t="s"/>
      <c r="AN217" s="801" t="s"/>
      <c r="AO217" s="284" t="s"/>
    </row>
    <row r="218" spans="1:41">
      <c r="A218" s="442" t="s"/>
      <c r="B218" s="412" t="s">
        <v>176</v>
      </c>
      <c r="C218" s="705" t="s">
        <v>5303</v>
      </c>
      <c r="D218" s="412" t="s">
        <v>5265</v>
      </c>
      <c r="E218" s="688" t="s">
        <v>5446</v>
      </c>
      <c r="F218" s="688" t="s">
        <v>5447</v>
      </c>
      <c r="G218" s="799" t="s">
        <v>5480</v>
      </c>
      <c r="H218" s="690" t="s"/>
      <c r="K218" s="412" t="s">
        <v>176</v>
      </c>
      <c r="L218" s="412" t="s">
        <v>5419</v>
      </c>
      <c r="M218" s="691" t="s">
        <v>5420</v>
      </c>
      <c r="N218" s="691" t="s">
        <v>5459</v>
      </c>
      <c r="O218" s="691" t="s">
        <v>5460</v>
      </c>
      <c r="P218" s="691" t="s">
        <v>5481</v>
      </c>
      <c r="U218" s="652" t="s"/>
      <c r="AM218" s="801" t="s"/>
      <c r="AN218" s="801" t="s"/>
      <c r="AO218" s="284" t="s"/>
    </row>
    <row r="219" spans="1:41">
      <c r="A219" s="442" t="s"/>
      <c r="B219" s="412" t="s">
        <v>176</v>
      </c>
      <c r="C219" s="705" t="s">
        <v>5303</v>
      </c>
      <c r="D219" s="412" t="s">
        <v>5265</v>
      </c>
      <c r="E219" s="688" t="s">
        <v>5446</v>
      </c>
      <c r="F219" s="688" t="s">
        <v>5447</v>
      </c>
      <c r="G219" s="799" t="s">
        <v>5482</v>
      </c>
      <c r="H219" s="690" t="s"/>
      <c r="K219" s="412" t="s">
        <v>176</v>
      </c>
      <c r="L219" s="412" t="s">
        <v>5419</v>
      </c>
      <c r="M219" s="691" t="s">
        <v>5420</v>
      </c>
      <c r="N219" s="691" t="s">
        <v>5459</v>
      </c>
      <c r="O219" s="691" t="s">
        <v>5460</v>
      </c>
      <c r="P219" s="691" t="s">
        <v>5483</v>
      </c>
      <c r="U219" s="652" t="s"/>
      <c r="AM219" s="801" t="s"/>
      <c r="AN219" s="801" t="s"/>
      <c r="AO219" s="284" t="s"/>
    </row>
    <row r="220" spans="1:41">
      <c r="A220" s="442" t="s"/>
      <c r="B220" s="412" t="s">
        <v>176</v>
      </c>
      <c r="C220" s="705" t="s">
        <v>5303</v>
      </c>
      <c r="D220" s="412" t="s">
        <v>5265</v>
      </c>
      <c r="E220" s="688" t="s">
        <v>5446</v>
      </c>
      <c r="F220" s="688" t="s">
        <v>5447</v>
      </c>
      <c r="G220" s="799" t="s">
        <v>5484</v>
      </c>
      <c r="H220" s="690" t="s"/>
      <c r="K220" s="412" t="s">
        <v>176</v>
      </c>
      <c r="L220" s="412" t="s">
        <v>5419</v>
      </c>
      <c r="M220" s="691" t="s">
        <v>5420</v>
      </c>
      <c r="N220" s="691" t="s">
        <v>5459</v>
      </c>
      <c r="O220" s="691" t="s">
        <v>5460</v>
      </c>
      <c r="P220" s="691" t="s">
        <v>5485</v>
      </c>
      <c r="U220" s="652" t="s"/>
      <c r="AM220" s="801" t="s"/>
      <c r="AN220" s="801" t="s"/>
      <c r="AO220" s="284" t="s"/>
    </row>
    <row r="221" spans="1:41">
      <c r="A221" s="442" t="s"/>
      <c r="B221" s="412" t="s">
        <v>176</v>
      </c>
      <c r="C221" s="705" t="s">
        <v>5303</v>
      </c>
      <c r="D221" s="412" t="s">
        <v>5265</v>
      </c>
      <c r="E221" s="688" t="s">
        <v>5446</v>
      </c>
      <c r="F221" s="688" t="s">
        <v>5447</v>
      </c>
      <c r="G221" s="799" t="s">
        <v>5486</v>
      </c>
      <c r="H221" s="690" t="s"/>
      <c r="K221" s="412" t="s">
        <v>176</v>
      </c>
      <c r="L221" s="412" t="s">
        <v>5419</v>
      </c>
      <c r="M221" s="691" t="s">
        <v>5420</v>
      </c>
      <c r="N221" s="691" t="s">
        <v>5459</v>
      </c>
      <c r="O221" s="691" t="s">
        <v>5460</v>
      </c>
      <c r="P221" s="691" t="s">
        <v>5487</v>
      </c>
      <c r="U221" s="652" t="s"/>
      <c r="AM221" s="801" t="s"/>
      <c r="AN221" s="801" t="s"/>
      <c r="AO221" s="284" t="s"/>
    </row>
    <row r="222" spans="1:41">
      <c r="A222" s="442" t="s"/>
      <c r="B222" s="412" t="s">
        <v>176</v>
      </c>
      <c r="C222" s="687" t="s">
        <v>5303</v>
      </c>
      <c r="D222" s="412" t="s">
        <v>5265</v>
      </c>
      <c r="E222" s="688" t="s">
        <v>5446</v>
      </c>
      <c r="F222" s="688" t="s">
        <v>5447</v>
      </c>
      <c r="G222" s="798" t="s">
        <v>5488</v>
      </c>
      <c r="H222" s="690" t="s"/>
      <c r="K222" s="412" t="s">
        <v>176</v>
      </c>
      <c r="L222" s="412" t="s">
        <v>5419</v>
      </c>
      <c r="M222" s="691" t="s">
        <v>5420</v>
      </c>
      <c r="N222" s="691" t="s">
        <v>5459</v>
      </c>
      <c r="O222" s="691" t="s">
        <v>5460</v>
      </c>
      <c r="P222" s="691" t="s">
        <v>5489</v>
      </c>
      <c r="U222" s="652" t="s"/>
      <c r="AM222" s="801" t="s"/>
      <c r="AN222" s="801" t="s"/>
      <c r="AO222" s="284" t="s"/>
    </row>
    <row r="223" spans="1:41">
      <c r="A223" s="442" t="s"/>
      <c r="B223" s="803" t="s">
        <v>176</v>
      </c>
      <c r="C223" s="803" t="s">
        <v>5490</v>
      </c>
      <c r="D223" s="803" t="s">
        <v>4909</v>
      </c>
      <c r="E223" s="803" t="s">
        <v>4911</v>
      </c>
      <c r="F223" s="803" t="s">
        <v>5491</v>
      </c>
      <c r="G223" s="803" t="s">
        <v>5492</v>
      </c>
      <c r="H223" s="804" t="s">
        <v>4965</v>
      </c>
      <c r="K223" s="412" t="s">
        <v>176</v>
      </c>
      <c r="L223" s="412" t="s">
        <v>5419</v>
      </c>
      <c r="M223" s="691" t="s">
        <v>5420</v>
      </c>
      <c r="N223" s="691" t="s">
        <v>5459</v>
      </c>
      <c r="O223" s="691" t="s">
        <v>5460</v>
      </c>
      <c r="P223" s="691" t="s">
        <v>5493</v>
      </c>
      <c r="U223" s="652" t="s"/>
      <c r="AM223" s="801" t="s"/>
      <c r="AN223" s="801" t="s"/>
      <c r="AO223" s="284" t="s"/>
    </row>
    <row r="224" spans="1:41">
      <c r="A224" s="805" t="s"/>
      <c r="B224" s="803" t="s">
        <v>176</v>
      </c>
      <c r="C224" s="803" t="s">
        <v>5490</v>
      </c>
      <c r="D224" s="803" t="s">
        <v>4909</v>
      </c>
      <c r="E224" s="803" t="s">
        <v>4911</v>
      </c>
      <c r="F224" s="803" t="s">
        <v>5494</v>
      </c>
      <c r="G224" s="803" t="s">
        <v>5495</v>
      </c>
      <c r="H224" s="804" t="s">
        <v>4965</v>
      </c>
      <c r="K224" s="412" t="s">
        <v>176</v>
      </c>
      <c r="L224" s="412" t="s">
        <v>5419</v>
      </c>
      <c r="M224" s="691" t="s">
        <v>5420</v>
      </c>
      <c r="N224" s="691" t="s">
        <v>5459</v>
      </c>
      <c r="O224" s="691" t="s">
        <v>5460</v>
      </c>
      <c r="P224" s="691" t="s">
        <v>5496</v>
      </c>
      <c r="U224" s="652" t="s"/>
      <c r="AM224" s="802" t="s"/>
      <c r="AN224" s="801" t="s"/>
      <c r="AO224" s="284" t="s"/>
    </row>
    <row r="225" spans="1:41">
      <c r="A225" s="805" t="s"/>
      <c r="B225" s="803" t="s">
        <v>176</v>
      </c>
      <c r="C225" s="803" t="s">
        <v>5490</v>
      </c>
      <c r="D225" s="803" t="s">
        <v>4909</v>
      </c>
      <c r="E225" s="803" t="s">
        <v>4939</v>
      </c>
      <c r="F225" s="803" t="s">
        <v>5497</v>
      </c>
      <c r="G225" s="803" t="s">
        <v>5498</v>
      </c>
      <c r="H225" s="804" t="s">
        <v>4965</v>
      </c>
      <c r="K225" s="412" t="s">
        <v>176</v>
      </c>
      <c r="L225" s="412" t="s">
        <v>5419</v>
      </c>
      <c r="M225" s="691" t="s">
        <v>5420</v>
      </c>
      <c r="N225" s="691" t="s">
        <v>5459</v>
      </c>
      <c r="O225" s="691" t="s">
        <v>5460</v>
      </c>
      <c r="P225" s="691" t="s">
        <v>5499</v>
      </c>
      <c r="U225" s="652" t="s"/>
      <c r="AM225" s="802" t="s"/>
      <c r="AN225" s="801" t="s"/>
      <c r="AO225" s="284" t="s"/>
    </row>
    <row r="226" spans="1:41">
      <c r="A226" s="805" t="s"/>
      <c r="B226" s="803" t="s">
        <v>176</v>
      </c>
      <c r="C226" s="803" t="s">
        <v>5490</v>
      </c>
      <c r="D226" s="803" t="s">
        <v>4909</v>
      </c>
      <c r="E226" s="803" t="s">
        <v>4939</v>
      </c>
      <c r="F226" s="803" t="s">
        <v>5500</v>
      </c>
      <c r="G226" s="803" t="s">
        <v>5501</v>
      </c>
      <c r="H226" s="804" t="s">
        <v>4965</v>
      </c>
      <c r="K226" s="412" t="s">
        <v>176</v>
      </c>
      <c r="L226" s="412" t="s">
        <v>5419</v>
      </c>
      <c r="M226" s="691" t="s">
        <v>5420</v>
      </c>
      <c r="N226" s="691" t="s">
        <v>5502</v>
      </c>
      <c r="O226" s="691" t="s">
        <v>5503</v>
      </c>
      <c r="P226" s="691" t="s">
        <v>5504</v>
      </c>
      <c r="U226" s="652" t="s"/>
      <c r="AM226" s="802" t="s"/>
      <c r="AN226" s="801" t="s"/>
      <c r="AO226" s="284" t="s"/>
    </row>
    <row r="227" spans="1:41">
      <c r="A227" s="805" t="s"/>
      <c r="B227" s="803" t="s">
        <v>176</v>
      </c>
      <c r="C227" s="803" t="s">
        <v>5490</v>
      </c>
      <c r="D227" s="803" t="s">
        <v>4909</v>
      </c>
      <c r="E227" s="803" t="s">
        <v>4959</v>
      </c>
      <c r="F227" s="803" t="s">
        <v>5505</v>
      </c>
      <c r="G227" s="803" t="s">
        <v>3865</v>
      </c>
      <c r="H227" s="804" t="s">
        <v>4965</v>
      </c>
      <c r="K227" s="412" t="s">
        <v>176</v>
      </c>
      <c r="L227" s="412" t="s">
        <v>5419</v>
      </c>
      <c r="M227" s="691" t="s">
        <v>5420</v>
      </c>
      <c r="N227" s="691" t="s">
        <v>5502</v>
      </c>
      <c r="O227" s="691" t="s">
        <v>5503</v>
      </c>
      <c r="P227" s="691" t="s">
        <v>5506</v>
      </c>
      <c r="U227" s="652" t="s"/>
      <c r="AM227" s="802" t="s"/>
      <c r="AN227" s="801" t="s"/>
      <c r="AO227" s="284" t="s"/>
    </row>
    <row r="228" spans="1:41">
      <c r="A228" s="805" t="s"/>
      <c r="B228" s="803" t="s">
        <v>176</v>
      </c>
      <c r="C228" s="803" t="s">
        <v>5490</v>
      </c>
      <c r="D228" s="803" t="s">
        <v>4909</v>
      </c>
      <c r="E228" s="803" t="s">
        <v>4959</v>
      </c>
      <c r="F228" s="803" t="s">
        <v>5507</v>
      </c>
      <c r="G228" s="803" t="s">
        <v>3870</v>
      </c>
      <c r="H228" s="804" t="s">
        <v>4965</v>
      </c>
      <c r="K228" s="412" t="s">
        <v>176</v>
      </c>
      <c r="L228" s="412" t="s">
        <v>5419</v>
      </c>
      <c r="M228" s="691" t="s">
        <v>5420</v>
      </c>
      <c r="N228" s="691" t="s">
        <v>5502</v>
      </c>
      <c r="O228" s="691" t="s">
        <v>5503</v>
      </c>
      <c r="P228" s="691" t="s">
        <v>5508</v>
      </c>
      <c r="U228" s="652" t="s"/>
      <c r="AM228" s="802" t="s"/>
      <c r="AN228" s="801" t="s"/>
      <c r="AO228" s="284" t="s"/>
    </row>
    <row r="229" spans="1:41">
      <c r="A229" s="805" t="s"/>
      <c r="B229" s="803" t="s">
        <v>176</v>
      </c>
      <c r="C229" s="803" t="s">
        <v>5490</v>
      </c>
      <c r="D229" s="803" t="s">
        <v>4909</v>
      </c>
      <c r="E229" s="803" t="s">
        <v>4977</v>
      </c>
      <c r="F229" s="803" t="s">
        <v>5509</v>
      </c>
      <c r="G229" s="803" t="s">
        <v>3875</v>
      </c>
      <c r="H229" s="804" t="s">
        <v>4965</v>
      </c>
      <c r="K229" s="412" t="s">
        <v>176</v>
      </c>
      <c r="L229" s="412" t="s">
        <v>5419</v>
      </c>
      <c r="M229" s="691" t="s">
        <v>5420</v>
      </c>
      <c r="N229" s="691" t="s">
        <v>5502</v>
      </c>
      <c r="O229" s="691" t="s">
        <v>5503</v>
      </c>
      <c r="P229" s="691" t="s">
        <v>5510</v>
      </c>
      <c r="U229" s="652" t="s"/>
      <c r="AM229" s="802" t="s"/>
      <c r="AN229" s="801" t="s"/>
      <c r="AO229" s="284" t="s"/>
    </row>
    <row r="230" spans="1:41">
      <c r="A230" s="805" t="s"/>
      <c r="B230" s="803" t="s">
        <v>176</v>
      </c>
      <c r="C230" s="803" t="s">
        <v>5490</v>
      </c>
      <c r="D230" s="803" t="s">
        <v>4909</v>
      </c>
      <c r="E230" s="803" t="s">
        <v>4977</v>
      </c>
      <c r="F230" s="803" t="s">
        <v>5511</v>
      </c>
      <c r="G230" s="803" t="s">
        <v>3880</v>
      </c>
      <c r="H230" s="804" t="s">
        <v>4965</v>
      </c>
      <c r="K230" s="412" t="s">
        <v>176</v>
      </c>
      <c r="L230" s="412" t="s">
        <v>5419</v>
      </c>
      <c r="M230" s="691" t="s">
        <v>5420</v>
      </c>
      <c r="N230" s="691" t="s">
        <v>5502</v>
      </c>
      <c r="O230" s="691" t="s">
        <v>5503</v>
      </c>
      <c r="P230" s="691" t="s">
        <v>5512</v>
      </c>
      <c r="U230" s="652" t="s"/>
      <c r="AM230" s="802" t="s"/>
      <c r="AN230" s="801" t="s"/>
      <c r="AO230" s="284" t="s"/>
    </row>
    <row r="231" spans="1:41">
      <c r="A231" s="805" t="s"/>
      <c r="B231" s="803" t="s">
        <v>176</v>
      </c>
      <c r="C231" s="803" t="s">
        <v>5490</v>
      </c>
      <c r="D231" s="803" t="s">
        <v>4909</v>
      </c>
      <c r="E231" s="803" t="s">
        <v>4990</v>
      </c>
      <c r="F231" s="803" t="s">
        <v>5513</v>
      </c>
      <c r="G231" s="803" t="s">
        <v>5514</v>
      </c>
      <c r="H231" s="804" t="s">
        <v>4965</v>
      </c>
      <c r="K231" s="412" t="s">
        <v>176</v>
      </c>
      <c r="L231" s="412" t="s">
        <v>5419</v>
      </c>
      <c r="M231" s="691" t="s">
        <v>5420</v>
      </c>
      <c r="N231" s="691" t="s">
        <v>5502</v>
      </c>
      <c r="O231" s="691" t="s">
        <v>5503</v>
      </c>
      <c r="P231" s="691" t="s">
        <v>5515</v>
      </c>
      <c r="U231" s="652" t="s"/>
      <c r="AM231" s="802" t="s"/>
      <c r="AN231" s="801" t="s"/>
      <c r="AO231" s="284" t="s"/>
    </row>
    <row r="232" spans="1:41">
      <c r="A232" s="805" t="s"/>
      <c r="B232" s="803" t="s">
        <v>176</v>
      </c>
      <c r="C232" s="803" t="s">
        <v>5490</v>
      </c>
      <c r="D232" s="803" t="s">
        <v>4909</v>
      </c>
      <c r="E232" s="803" t="s">
        <v>4990</v>
      </c>
      <c r="F232" s="803" t="s">
        <v>5516</v>
      </c>
      <c r="G232" s="803" t="s">
        <v>5517</v>
      </c>
      <c r="H232" s="804" t="s">
        <v>4965</v>
      </c>
      <c r="K232" s="412" t="s">
        <v>176</v>
      </c>
      <c r="L232" s="412" t="s">
        <v>5419</v>
      </c>
      <c r="M232" s="691" t="s">
        <v>5420</v>
      </c>
      <c r="N232" s="691" t="s">
        <v>5502</v>
      </c>
      <c r="O232" s="691" t="s">
        <v>5503</v>
      </c>
      <c r="P232" s="691" t="s">
        <v>5518</v>
      </c>
      <c r="U232" s="652" t="s"/>
      <c r="AM232" s="802" t="s"/>
      <c r="AN232" s="801" t="s"/>
      <c r="AO232" s="284" t="s"/>
    </row>
    <row r="233" spans="1:41">
      <c r="A233" s="805" t="s"/>
      <c r="B233" s="803" t="s">
        <v>176</v>
      </c>
      <c r="C233" s="803" t="s">
        <v>5490</v>
      </c>
      <c r="D233" s="803" t="s">
        <v>4909</v>
      </c>
      <c r="E233" s="803" t="s">
        <v>5004</v>
      </c>
      <c r="F233" s="803" t="s">
        <v>5519</v>
      </c>
      <c r="G233" s="803" t="s">
        <v>5520</v>
      </c>
      <c r="H233" s="804" t="s">
        <v>4965</v>
      </c>
      <c r="K233" s="412" t="s">
        <v>176</v>
      </c>
      <c r="L233" s="412" t="s">
        <v>5419</v>
      </c>
      <c r="M233" s="691" t="s">
        <v>5420</v>
      </c>
      <c r="N233" s="691" t="s">
        <v>5502</v>
      </c>
      <c r="O233" s="691" t="s">
        <v>5503</v>
      </c>
      <c r="P233" s="691" t="s">
        <v>5521</v>
      </c>
      <c r="U233" s="652" t="s"/>
      <c r="AM233" s="802" t="s"/>
      <c r="AN233" s="801" t="s"/>
      <c r="AO233" s="284" t="s"/>
    </row>
    <row r="234" spans="1:41">
      <c r="A234" s="805" t="s"/>
      <c r="B234" s="803" t="s">
        <v>176</v>
      </c>
      <c r="C234" s="803" t="s">
        <v>5490</v>
      </c>
      <c r="D234" s="803" t="s">
        <v>4909</v>
      </c>
      <c r="E234" s="803" t="s">
        <v>5004</v>
      </c>
      <c r="F234" s="803" t="s">
        <v>5522</v>
      </c>
      <c r="G234" s="803" t="s">
        <v>5523</v>
      </c>
      <c r="H234" s="804" t="s">
        <v>4965</v>
      </c>
      <c r="K234" s="412" t="s">
        <v>176</v>
      </c>
      <c r="L234" s="412" t="s">
        <v>5419</v>
      </c>
      <c r="M234" s="691" t="s">
        <v>5420</v>
      </c>
      <c r="N234" s="691" t="s">
        <v>5502</v>
      </c>
      <c r="O234" s="691" t="s">
        <v>5503</v>
      </c>
      <c r="P234" s="691" t="s">
        <v>5524</v>
      </c>
      <c r="U234" s="652" t="s"/>
      <c r="AM234" s="802" t="s"/>
      <c r="AN234" s="801" t="s"/>
      <c r="AO234" s="284" t="s"/>
    </row>
    <row r="235" spans="1:41">
      <c r="A235" s="805" t="s"/>
      <c r="B235" s="803" t="s">
        <v>176</v>
      </c>
      <c r="C235" s="803" t="s">
        <v>5490</v>
      </c>
      <c r="D235" s="803" t="s">
        <v>4909</v>
      </c>
      <c r="E235" s="803" t="s">
        <v>5004</v>
      </c>
      <c r="F235" s="803" t="s">
        <v>5525</v>
      </c>
      <c r="G235" s="803" t="s">
        <v>5526</v>
      </c>
      <c r="H235" s="804" t="s">
        <v>4965</v>
      </c>
      <c r="K235" s="412" t="s">
        <v>176</v>
      </c>
      <c r="L235" s="412" t="s">
        <v>5419</v>
      </c>
      <c r="M235" s="691" t="s">
        <v>5420</v>
      </c>
      <c r="N235" s="691" t="s">
        <v>5502</v>
      </c>
      <c r="O235" s="691" t="s">
        <v>5503</v>
      </c>
      <c r="P235" s="691" t="s">
        <v>5527</v>
      </c>
      <c r="U235" s="652" t="s"/>
      <c r="AM235" s="802" t="s"/>
      <c r="AN235" s="801" t="s"/>
      <c r="AO235" s="284" t="s"/>
    </row>
    <row r="236" spans="1:41">
      <c r="A236" s="805" t="s"/>
      <c r="B236" s="803" t="s">
        <v>176</v>
      </c>
      <c r="C236" s="803" t="s">
        <v>5490</v>
      </c>
      <c r="D236" s="803" t="s">
        <v>4909</v>
      </c>
      <c r="E236" s="803" t="s">
        <v>5004</v>
      </c>
      <c r="F236" s="803" t="s">
        <v>5525</v>
      </c>
      <c r="G236" s="803" t="s">
        <v>5528</v>
      </c>
      <c r="H236" s="804" t="s">
        <v>4965</v>
      </c>
      <c r="K236" s="412" t="s">
        <v>176</v>
      </c>
      <c r="L236" s="412" t="s">
        <v>5419</v>
      </c>
      <c r="M236" s="691" t="s">
        <v>5420</v>
      </c>
      <c r="N236" s="691" t="s">
        <v>5529</v>
      </c>
      <c r="O236" s="691" t="s">
        <v>5530</v>
      </c>
      <c r="P236" s="806" t="s">
        <v>5531</v>
      </c>
      <c r="U236" s="652" t="s"/>
      <c r="AM236" s="802" t="s"/>
      <c r="AN236" s="801" t="s"/>
      <c r="AO236" s="284" t="s"/>
    </row>
    <row r="237" spans="1:41">
      <c r="A237" s="805" t="s"/>
      <c r="B237" s="803" t="s">
        <v>176</v>
      </c>
      <c r="C237" s="803" t="s">
        <v>5490</v>
      </c>
      <c r="D237" s="803" t="s">
        <v>4909</v>
      </c>
      <c r="E237" s="803" t="s">
        <v>5532</v>
      </c>
      <c r="F237" s="803" t="s">
        <v>62</v>
      </c>
      <c r="G237" s="803" t="s">
        <v>62</v>
      </c>
      <c r="H237" s="804" t="s">
        <v>4965</v>
      </c>
      <c r="K237" s="412" t="s">
        <v>176</v>
      </c>
      <c r="L237" s="412" t="s">
        <v>5419</v>
      </c>
      <c r="M237" s="691" t="s">
        <v>5420</v>
      </c>
      <c r="N237" s="691" t="s">
        <v>5529</v>
      </c>
      <c r="O237" s="691" t="s">
        <v>5530</v>
      </c>
      <c r="P237" s="806" t="s">
        <v>5533</v>
      </c>
      <c r="U237" s="652" t="s"/>
      <c r="AM237" s="802" t="s"/>
      <c r="AN237" s="801" t="s"/>
      <c r="AO237" s="284" t="s"/>
    </row>
    <row r="238" spans="1:41">
      <c r="A238" s="805" t="s"/>
      <c r="B238" s="803" t="s">
        <v>176</v>
      </c>
      <c r="C238" s="803" t="s">
        <v>5490</v>
      </c>
      <c r="D238" s="803" t="s">
        <v>5019</v>
      </c>
      <c r="E238" s="803" t="s">
        <v>5021</v>
      </c>
      <c r="F238" s="803" t="s">
        <v>5534</v>
      </c>
      <c r="G238" s="803" t="s">
        <v>5535</v>
      </c>
      <c r="H238" s="804" t="s">
        <v>4965</v>
      </c>
      <c r="K238" s="412" t="s">
        <v>176</v>
      </c>
      <c r="L238" s="412" t="s">
        <v>5419</v>
      </c>
      <c r="M238" s="691" t="s">
        <v>5420</v>
      </c>
      <c r="N238" s="691" t="s">
        <v>5529</v>
      </c>
      <c r="O238" s="691" t="s">
        <v>5530</v>
      </c>
      <c r="P238" s="806" t="s">
        <v>5536</v>
      </c>
      <c r="U238" s="652" t="s"/>
      <c r="AM238" s="802" t="s"/>
      <c r="AN238" s="801" t="s"/>
      <c r="AO238" s="284" t="s"/>
    </row>
    <row r="239" spans="1:41">
      <c r="A239" s="805" t="s"/>
      <c r="B239" s="803" t="s">
        <v>176</v>
      </c>
      <c r="C239" s="803" t="s">
        <v>5490</v>
      </c>
      <c r="D239" s="803" t="s">
        <v>5019</v>
      </c>
      <c r="E239" s="803" t="s">
        <v>5021</v>
      </c>
      <c r="F239" s="803" t="s">
        <v>5537</v>
      </c>
      <c r="G239" s="803" t="s">
        <v>5538</v>
      </c>
      <c r="H239" s="804" t="s">
        <v>4965</v>
      </c>
      <c r="K239" s="412" t="s">
        <v>176</v>
      </c>
      <c r="L239" s="412" t="s">
        <v>5419</v>
      </c>
      <c r="M239" s="691" t="s">
        <v>5420</v>
      </c>
      <c r="N239" s="691" t="s">
        <v>5529</v>
      </c>
      <c r="O239" s="691" t="s">
        <v>5530</v>
      </c>
      <c r="P239" s="806" t="s">
        <v>5539</v>
      </c>
      <c r="U239" s="652" t="s"/>
      <c r="AM239" s="802" t="s"/>
      <c r="AN239" s="801" t="s"/>
      <c r="AO239" s="284" t="s"/>
    </row>
    <row r="240" spans="1:41">
      <c r="A240" s="805" t="s"/>
      <c r="B240" s="803" t="s">
        <v>176</v>
      </c>
      <c r="C240" s="803" t="s">
        <v>5490</v>
      </c>
      <c r="D240" s="803" t="s">
        <v>5019</v>
      </c>
      <c r="E240" s="803" t="s">
        <v>5031</v>
      </c>
      <c r="F240" s="803" t="s">
        <v>5540</v>
      </c>
      <c r="G240" s="803" t="s">
        <v>5541</v>
      </c>
      <c r="H240" s="804" t="s">
        <v>4965</v>
      </c>
      <c r="K240" s="412" t="s">
        <v>176</v>
      </c>
      <c r="L240" s="412" t="s">
        <v>5419</v>
      </c>
      <c r="M240" s="691" t="s">
        <v>5420</v>
      </c>
      <c r="N240" s="691" t="s">
        <v>5529</v>
      </c>
      <c r="O240" s="691" t="s">
        <v>5530</v>
      </c>
      <c r="P240" s="806" t="s">
        <v>5542</v>
      </c>
      <c r="U240" s="652" t="s"/>
      <c r="AM240" s="802" t="s"/>
      <c r="AN240" s="801" t="s"/>
      <c r="AO240" s="284" t="s"/>
    </row>
    <row r="241" spans="1:41">
      <c r="A241" s="805" t="s"/>
      <c r="B241" s="803" t="s">
        <v>176</v>
      </c>
      <c r="C241" s="803" t="s">
        <v>5490</v>
      </c>
      <c r="D241" s="803" t="s">
        <v>5019</v>
      </c>
      <c r="E241" s="803" t="s">
        <v>5031</v>
      </c>
      <c r="F241" s="803" t="s">
        <v>5543</v>
      </c>
      <c r="G241" s="803" t="s">
        <v>5544</v>
      </c>
      <c r="H241" s="804" t="s">
        <v>4965</v>
      </c>
      <c r="K241" s="412" t="s">
        <v>176</v>
      </c>
      <c r="L241" s="412" t="s">
        <v>5419</v>
      </c>
      <c r="M241" s="691" t="s">
        <v>5420</v>
      </c>
      <c r="N241" s="691" t="s">
        <v>5529</v>
      </c>
      <c r="O241" s="691" t="s">
        <v>5530</v>
      </c>
      <c r="P241" s="806" t="s">
        <v>5545</v>
      </c>
      <c r="U241" s="652" t="s"/>
      <c r="AM241" s="802" t="s"/>
      <c r="AN241" s="801" t="s"/>
      <c r="AO241" s="284" t="s"/>
    </row>
    <row r="242" spans="1:41">
      <c r="A242" s="805" t="s"/>
      <c r="B242" s="803" t="s">
        <v>176</v>
      </c>
      <c r="C242" s="803" t="s">
        <v>5490</v>
      </c>
      <c r="D242" s="803" t="s">
        <v>5019</v>
      </c>
      <c r="E242" s="803" t="s">
        <v>5044</v>
      </c>
      <c r="F242" s="803" t="s">
        <v>5546</v>
      </c>
      <c r="G242" s="803" t="s">
        <v>5547</v>
      </c>
      <c r="H242" s="804" t="s">
        <v>4965</v>
      </c>
      <c r="K242" s="412" t="s">
        <v>176</v>
      </c>
      <c r="L242" s="412" t="s">
        <v>5419</v>
      </c>
      <c r="M242" s="691" t="s">
        <v>5420</v>
      </c>
      <c r="N242" s="691" t="s">
        <v>5548</v>
      </c>
      <c r="O242" s="692" t="s"/>
      <c r="P242" s="691" t="s"/>
      <c r="U242" s="652" t="s"/>
      <c r="AM242" s="802" t="s"/>
      <c r="AN242" s="801" t="s"/>
      <c r="AO242" s="284" t="s"/>
    </row>
    <row r="243" spans="1:41">
      <c r="A243" s="805" t="s"/>
      <c r="B243" s="803" t="s">
        <v>176</v>
      </c>
      <c r="C243" s="803" t="s">
        <v>5490</v>
      </c>
      <c r="D243" s="803" t="s">
        <v>5019</v>
      </c>
      <c r="E243" s="803" t="s">
        <v>5044</v>
      </c>
      <c r="F243" s="803" t="s">
        <v>5549</v>
      </c>
      <c r="G243" s="803" t="s">
        <v>5550</v>
      </c>
      <c r="H243" s="804" t="s">
        <v>4965</v>
      </c>
      <c r="K243" s="412" t="s">
        <v>176</v>
      </c>
      <c r="L243" s="412" t="s">
        <v>5419</v>
      </c>
      <c r="M243" s="691" t="s">
        <v>5420</v>
      </c>
      <c r="N243" s="691" t="s">
        <v>5551</v>
      </c>
      <c r="O243" s="691" t="s"/>
      <c r="P243" s="691" t="s"/>
      <c r="U243" s="652" t="s"/>
      <c r="AM243" s="802" t="s"/>
      <c r="AN243" s="801" t="s"/>
      <c r="AO243" s="284" t="s"/>
    </row>
    <row r="244" spans="1:41">
      <c r="A244" s="805" t="s"/>
      <c r="B244" s="803" t="s">
        <v>176</v>
      </c>
      <c r="C244" s="803" t="s">
        <v>5490</v>
      </c>
      <c r="D244" s="803" t="s">
        <v>5019</v>
      </c>
      <c r="E244" s="803" t="s">
        <v>5056</v>
      </c>
      <c r="F244" s="803" t="s">
        <v>5552</v>
      </c>
      <c r="G244" s="803" t="s">
        <v>5553</v>
      </c>
      <c r="H244" s="804" t="s">
        <v>4965</v>
      </c>
      <c r="K244" s="412" t="s">
        <v>176</v>
      </c>
      <c r="L244" s="412" t="s">
        <v>5419</v>
      </c>
      <c r="M244" s="691" t="s">
        <v>5420</v>
      </c>
      <c r="N244" s="691" t="s">
        <v>5554</v>
      </c>
      <c r="O244" s="691" t="s"/>
      <c r="P244" s="691" t="s"/>
      <c r="U244" s="652" t="s"/>
      <c r="AM244" s="802" t="s"/>
      <c r="AN244" s="801" t="s"/>
      <c r="AO244" s="284" t="s"/>
    </row>
    <row r="245" spans="1:41">
      <c r="A245" s="805" t="s"/>
      <c r="B245" s="803" t="s">
        <v>176</v>
      </c>
      <c r="C245" s="803" t="s">
        <v>5490</v>
      </c>
      <c r="D245" s="803" t="s">
        <v>5019</v>
      </c>
      <c r="E245" s="803" t="s">
        <v>5056</v>
      </c>
      <c r="F245" s="803" t="s">
        <v>5555</v>
      </c>
      <c r="G245" s="803" t="s">
        <v>5556</v>
      </c>
      <c r="H245" s="804" t="s">
        <v>4965</v>
      </c>
      <c r="K245" s="412" t="s">
        <v>176</v>
      </c>
      <c r="L245" s="412" t="s">
        <v>5419</v>
      </c>
      <c r="M245" s="691" t="s">
        <v>5420</v>
      </c>
      <c r="N245" s="691" t="s">
        <v>5557</v>
      </c>
      <c r="O245" s="691" t="s"/>
      <c r="P245" s="691" t="s"/>
      <c r="U245" s="652" t="s"/>
      <c r="AM245" s="802" t="s"/>
      <c r="AN245" s="801" t="s"/>
      <c r="AO245" s="284" t="s"/>
    </row>
    <row r="246" spans="1:41">
      <c r="A246" s="805" t="s"/>
      <c r="B246" s="803" t="s"/>
      <c r="C246" s="803" t="s"/>
      <c r="D246" s="803" t="s"/>
      <c r="E246" s="803" t="s"/>
      <c r="F246" s="803" t="s"/>
      <c r="G246" s="803" t="s"/>
      <c r="H246" s="804" t="s"/>
      <c r="K246" s="412" t="s"/>
      <c r="L246" s="412" t="s"/>
      <c r="M246" s="691" t="s"/>
      <c r="N246" s="691" t="s"/>
      <c r="O246" s="691" t="s"/>
      <c r="P246" s="691" t="s"/>
      <c r="U246" s="652" t="s"/>
      <c r="AM246" s="802" t="s"/>
      <c r="AN246" s="801" t="s"/>
      <c r="AO246" s="284" t="s"/>
    </row>
    <row r="247" spans="1:41">
      <c r="A247" s="805" t="s"/>
      <c r="B247" s="803" t="s">
        <v>176</v>
      </c>
      <c r="C247" s="803" t="s">
        <v>5490</v>
      </c>
      <c r="D247" s="803" t="s">
        <v>5019</v>
      </c>
      <c r="E247" s="803" t="s">
        <v>5069</v>
      </c>
      <c r="F247" s="803" t="s">
        <v>5558</v>
      </c>
      <c r="G247" s="803" t="s">
        <v>5559</v>
      </c>
      <c r="H247" s="804" t="s">
        <v>4965</v>
      </c>
      <c r="K247" s="412" t="s">
        <v>176</v>
      </c>
      <c r="L247" s="412" t="s">
        <v>5560</v>
      </c>
      <c r="M247" s="691" t="s">
        <v>5561</v>
      </c>
      <c r="N247" s="691" t="s">
        <v>5562</v>
      </c>
      <c r="O247" s="691" t="s">
        <v>5563</v>
      </c>
      <c r="P247" s="691" t="s">
        <v>5564</v>
      </c>
      <c r="U247" s="652" t="s"/>
      <c r="AM247" s="802" t="s"/>
      <c r="AN247" s="801" t="s"/>
      <c r="AO247" s="284" t="s"/>
    </row>
    <row r="248" spans="1:41">
      <c r="A248" s="805" t="s"/>
      <c r="B248" s="803" t="s">
        <v>176</v>
      </c>
      <c r="C248" s="803" t="s">
        <v>5490</v>
      </c>
      <c r="D248" s="803" t="s">
        <v>5019</v>
      </c>
      <c r="E248" s="803" t="s">
        <v>5069</v>
      </c>
      <c r="F248" s="803" t="s">
        <v>5565</v>
      </c>
      <c r="G248" s="803" t="s">
        <v>5566</v>
      </c>
      <c r="H248" s="804" t="s">
        <v>4965</v>
      </c>
      <c r="K248" s="412" t="s">
        <v>176</v>
      </c>
      <c r="L248" s="412" t="s">
        <v>5560</v>
      </c>
      <c r="M248" s="691" t="s">
        <v>5561</v>
      </c>
      <c r="N248" s="691" t="s">
        <v>5562</v>
      </c>
      <c r="O248" s="691" t="s">
        <v>5563</v>
      </c>
      <c r="P248" s="691" t="s">
        <v>5567</v>
      </c>
      <c r="U248" s="652" t="s"/>
      <c r="AM248" s="802" t="s"/>
      <c r="AN248" s="801" t="s"/>
      <c r="AO248" s="284" t="s"/>
    </row>
    <row r="249" spans="1:41">
      <c r="A249" s="805" t="s"/>
      <c r="B249" s="803" t="s">
        <v>176</v>
      </c>
      <c r="C249" s="803" t="s">
        <v>5490</v>
      </c>
      <c r="D249" s="803" t="s">
        <v>5019</v>
      </c>
      <c r="E249" s="803" t="s">
        <v>5081</v>
      </c>
      <c r="F249" s="803" t="s">
        <v>5568</v>
      </c>
      <c r="G249" s="807" t="s">
        <v>5569</v>
      </c>
      <c r="H249" s="804" t="s">
        <v>4965</v>
      </c>
      <c r="K249" s="412" t="s">
        <v>176</v>
      </c>
      <c r="L249" s="412" t="s">
        <v>5560</v>
      </c>
      <c r="M249" s="691" t="s">
        <v>5561</v>
      </c>
      <c r="N249" s="691" t="s">
        <v>5562</v>
      </c>
      <c r="O249" s="691" t="s">
        <v>5563</v>
      </c>
      <c r="P249" s="691" t="s">
        <v>5570</v>
      </c>
      <c r="U249" s="652" t="s"/>
      <c r="AM249" s="802" t="s"/>
      <c r="AN249" s="801" t="s"/>
      <c r="AO249" s="284" t="s"/>
    </row>
    <row r="250" spans="1:41">
      <c r="A250" s="805" t="s"/>
      <c r="B250" s="803" t="s">
        <v>176</v>
      </c>
      <c r="C250" s="803" t="s">
        <v>5490</v>
      </c>
      <c r="D250" s="803" t="s">
        <v>5019</v>
      </c>
      <c r="E250" s="803" t="s">
        <v>5081</v>
      </c>
      <c r="F250" s="803" t="s">
        <v>5571</v>
      </c>
      <c r="G250" s="803" t="s">
        <v>5572</v>
      </c>
      <c r="H250" s="804" t="s">
        <v>4965</v>
      </c>
      <c r="K250" s="412" t="s">
        <v>176</v>
      </c>
      <c r="L250" s="412" t="s">
        <v>5560</v>
      </c>
      <c r="M250" s="691" t="s">
        <v>5561</v>
      </c>
      <c r="N250" s="691" t="s">
        <v>5562</v>
      </c>
      <c r="O250" s="691" t="s">
        <v>5563</v>
      </c>
      <c r="P250" s="691" t="s">
        <v>5573</v>
      </c>
      <c r="U250" s="652" t="s"/>
      <c r="AM250" s="802" t="s"/>
      <c r="AN250" s="801" t="s"/>
      <c r="AO250" s="284" t="s"/>
    </row>
    <row r="251" spans="1:41">
      <c r="A251" s="805" t="s"/>
      <c r="B251" s="803" t="s">
        <v>176</v>
      </c>
      <c r="C251" s="803" t="s">
        <v>5490</v>
      </c>
      <c r="D251" s="803" t="s">
        <v>5019</v>
      </c>
      <c r="E251" s="803" t="s">
        <v>5081</v>
      </c>
      <c r="F251" s="803" t="s">
        <v>5574</v>
      </c>
      <c r="G251" s="803" t="s">
        <v>5575</v>
      </c>
      <c r="H251" s="804" t="s">
        <v>4965</v>
      </c>
      <c r="K251" s="412" t="s">
        <v>176</v>
      </c>
      <c r="L251" s="412" t="s">
        <v>5560</v>
      </c>
      <c r="M251" s="691" t="s">
        <v>5561</v>
      </c>
      <c r="N251" s="691" t="s">
        <v>5562</v>
      </c>
      <c r="O251" s="691" t="s">
        <v>5563</v>
      </c>
      <c r="P251" s="691" t="s">
        <v>5576</v>
      </c>
      <c r="U251" s="652" t="s"/>
      <c r="AM251" s="802" t="s"/>
      <c r="AN251" s="801" t="s"/>
      <c r="AO251" s="284" t="s"/>
    </row>
    <row r="252" spans="1:41">
      <c r="A252" s="805" t="s"/>
      <c r="B252" s="803" t="s">
        <v>176</v>
      </c>
      <c r="C252" s="803" t="s">
        <v>5490</v>
      </c>
      <c r="D252" s="803" t="s">
        <v>5019</v>
      </c>
      <c r="E252" s="803" t="s">
        <v>5081</v>
      </c>
      <c r="F252" s="803" t="s">
        <v>5574</v>
      </c>
      <c r="G252" s="803" t="s">
        <v>5577</v>
      </c>
      <c r="H252" s="804" t="s">
        <v>4965</v>
      </c>
      <c r="K252" s="412" t="s">
        <v>176</v>
      </c>
      <c r="L252" s="412" t="s">
        <v>5560</v>
      </c>
      <c r="M252" s="691" t="s">
        <v>5561</v>
      </c>
      <c r="N252" s="691" t="s">
        <v>5562</v>
      </c>
      <c r="O252" s="691" t="s">
        <v>5563</v>
      </c>
      <c r="P252" s="691" t="s">
        <v>5578</v>
      </c>
      <c r="U252" s="652" t="s"/>
      <c r="AM252" s="802" t="s"/>
      <c r="AN252" s="801" t="s"/>
      <c r="AO252" s="284" t="s"/>
    </row>
    <row r="253" spans="1:41">
      <c r="A253" s="805" t="s"/>
      <c r="B253" s="803" t="s">
        <v>176</v>
      </c>
      <c r="C253" s="803" t="s">
        <v>5490</v>
      </c>
      <c r="D253" s="803" t="s">
        <v>5019</v>
      </c>
      <c r="E253" s="803" t="s">
        <v>5579</v>
      </c>
      <c r="F253" s="803" t="s">
        <v>62</v>
      </c>
      <c r="G253" s="803" t="s">
        <v>62</v>
      </c>
      <c r="H253" s="804" t="s">
        <v>4965</v>
      </c>
      <c r="K253" s="412" t="s">
        <v>176</v>
      </c>
      <c r="L253" s="412" t="s">
        <v>5560</v>
      </c>
      <c r="M253" s="691" t="s">
        <v>5561</v>
      </c>
      <c r="N253" s="691" t="s">
        <v>5562</v>
      </c>
      <c r="O253" s="691" t="s">
        <v>5563</v>
      </c>
      <c r="P253" s="691" t="s">
        <v>5580</v>
      </c>
      <c r="U253" s="652" t="s"/>
      <c r="AM253" s="802" t="s"/>
      <c r="AN253" s="801" t="s"/>
      <c r="AO253" s="284" t="s"/>
    </row>
    <row r="254" spans="1:41">
      <c r="A254" s="805" t="s"/>
      <c r="B254" s="803" t="s">
        <v>176</v>
      </c>
      <c r="C254" s="803" t="s">
        <v>5490</v>
      </c>
      <c r="D254" s="803" t="s">
        <v>5099</v>
      </c>
      <c r="E254" s="803" t="s">
        <v>5101</v>
      </c>
      <c r="F254" s="803" t="s">
        <v>5581</v>
      </c>
      <c r="G254" s="803" t="s">
        <v>5582</v>
      </c>
      <c r="H254" s="804" t="s">
        <v>4965</v>
      </c>
      <c r="K254" s="412" t="s">
        <v>176</v>
      </c>
      <c r="L254" s="412" t="s">
        <v>5560</v>
      </c>
      <c r="M254" s="691" t="s">
        <v>5561</v>
      </c>
      <c r="N254" s="691" t="s">
        <v>5562</v>
      </c>
      <c r="O254" s="691" t="s">
        <v>5563</v>
      </c>
      <c r="P254" s="691" t="s">
        <v>5583</v>
      </c>
      <c r="U254" s="652" t="s"/>
      <c r="AM254" s="802" t="s"/>
      <c r="AN254" s="801" t="s"/>
      <c r="AO254" s="284" t="s"/>
    </row>
    <row r="255" spans="1:41">
      <c r="A255" s="805" t="s"/>
      <c r="B255" s="803" t="s">
        <v>176</v>
      </c>
      <c r="C255" s="803" t="s">
        <v>5490</v>
      </c>
      <c r="D255" s="803" t="s">
        <v>5099</v>
      </c>
      <c r="E255" s="803" t="s">
        <v>5101</v>
      </c>
      <c r="F255" s="803" t="s">
        <v>5584</v>
      </c>
      <c r="G255" s="803" t="s">
        <v>5585</v>
      </c>
      <c r="H255" s="804" t="s">
        <v>4965</v>
      </c>
      <c r="K255" s="412" t="s">
        <v>176</v>
      </c>
      <c r="L255" s="412" t="s">
        <v>5560</v>
      </c>
      <c r="M255" s="691" t="s">
        <v>5561</v>
      </c>
      <c r="N255" s="691" t="s">
        <v>5562</v>
      </c>
      <c r="O255" s="691" t="s">
        <v>5563</v>
      </c>
      <c r="P255" s="691" t="s">
        <v>5586</v>
      </c>
      <c r="U255" s="652" t="s"/>
      <c r="AM255" s="802" t="s"/>
      <c r="AN255" s="801" t="s"/>
      <c r="AO255" s="284" t="s"/>
    </row>
    <row r="256" spans="1:41">
      <c r="A256" s="805" t="s"/>
      <c r="B256" s="803" t="s">
        <v>176</v>
      </c>
      <c r="C256" s="803" t="s">
        <v>5490</v>
      </c>
      <c r="D256" s="803" t="s">
        <v>5099</v>
      </c>
      <c r="E256" s="803" t="s">
        <v>5101</v>
      </c>
      <c r="F256" s="803" t="s">
        <v>5587</v>
      </c>
      <c r="G256" s="803" t="s">
        <v>5588</v>
      </c>
      <c r="H256" s="804" t="s">
        <v>4965</v>
      </c>
      <c r="K256" s="412" t="s">
        <v>176</v>
      </c>
      <c r="L256" s="412" t="s">
        <v>5560</v>
      </c>
      <c r="M256" s="691" t="s">
        <v>5561</v>
      </c>
      <c r="N256" s="691" t="s">
        <v>5562</v>
      </c>
      <c r="O256" s="691" t="s">
        <v>5563</v>
      </c>
      <c r="P256" s="691" t="s">
        <v>5589</v>
      </c>
      <c r="U256" s="652" t="s"/>
      <c r="AM256" s="802" t="s"/>
      <c r="AN256" s="801" t="s"/>
      <c r="AO256" s="284" t="s"/>
    </row>
    <row r="257" spans="1:41">
      <c r="A257" s="805" t="s"/>
      <c r="B257" s="803" t="s">
        <v>176</v>
      </c>
      <c r="C257" s="803" t="s">
        <v>5490</v>
      </c>
      <c r="D257" s="803" t="s">
        <v>5099</v>
      </c>
      <c r="E257" s="803" t="s">
        <v>5101</v>
      </c>
      <c r="F257" s="803" t="s">
        <v>5590</v>
      </c>
      <c r="G257" s="803" t="s">
        <v>5591</v>
      </c>
      <c r="H257" s="804" t="s">
        <v>4965</v>
      </c>
      <c r="K257" s="412" t="s">
        <v>176</v>
      </c>
      <c r="L257" s="412" t="s">
        <v>5560</v>
      </c>
      <c r="M257" s="691" t="s">
        <v>5561</v>
      </c>
      <c r="N257" s="691" t="s">
        <v>5562</v>
      </c>
      <c r="O257" s="691" t="s">
        <v>5563</v>
      </c>
      <c r="P257" s="691" t="s">
        <v>5592</v>
      </c>
      <c r="U257" s="652" t="s"/>
      <c r="AM257" s="802" t="s"/>
      <c r="AN257" s="801" t="s"/>
      <c r="AO257" s="284" t="s"/>
    </row>
    <row r="258" spans="1:41">
      <c r="A258" s="805" t="s"/>
      <c r="B258" s="803" t="s">
        <v>176</v>
      </c>
      <c r="C258" s="803" t="s">
        <v>5490</v>
      </c>
      <c r="D258" s="803" t="s">
        <v>5099</v>
      </c>
      <c r="E258" s="803" t="s">
        <v>5101</v>
      </c>
      <c r="F258" s="803" t="s">
        <v>5593</v>
      </c>
      <c r="G258" s="803" t="s">
        <v>5594</v>
      </c>
      <c r="H258" s="804" t="s">
        <v>4965</v>
      </c>
      <c r="K258" s="412" t="s">
        <v>176</v>
      </c>
      <c r="L258" s="412" t="s">
        <v>5560</v>
      </c>
      <c r="M258" s="691" t="s">
        <v>5561</v>
      </c>
      <c r="N258" s="691" t="s">
        <v>5562</v>
      </c>
      <c r="O258" s="691" t="s">
        <v>5563</v>
      </c>
      <c r="P258" s="691" t="s">
        <v>5595</v>
      </c>
      <c r="U258" s="652" t="s"/>
      <c r="AM258" s="802" t="s"/>
      <c r="AN258" s="801" t="s"/>
      <c r="AO258" s="284" t="s"/>
    </row>
    <row r="259" spans="1:41">
      <c r="A259" s="805" t="s"/>
      <c r="B259" s="803" t="s">
        <v>176</v>
      </c>
      <c r="C259" s="803" t="s">
        <v>5490</v>
      </c>
      <c r="D259" s="803" t="s">
        <v>5099</v>
      </c>
      <c r="E259" s="803" t="s">
        <v>5115</v>
      </c>
      <c r="F259" s="803" t="s">
        <v>5596</v>
      </c>
      <c r="G259" s="803" t="s">
        <v>3917</v>
      </c>
      <c r="H259" s="804" t="s">
        <v>4965</v>
      </c>
      <c r="K259" s="412" t="s">
        <v>176</v>
      </c>
      <c r="L259" s="412" t="s">
        <v>5560</v>
      </c>
      <c r="M259" s="691" t="s">
        <v>5561</v>
      </c>
      <c r="N259" s="691" t="s">
        <v>5562</v>
      </c>
      <c r="O259" s="691" t="s">
        <v>5563</v>
      </c>
      <c r="P259" s="691" t="s">
        <v>5597</v>
      </c>
      <c r="U259" s="652" t="s"/>
      <c r="AM259" s="802" t="s"/>
      <c r="AN259" s="801" t="s"/>
      <c r="AO259" s="284" t="s"/>
    </row>
    <row r="260" spans="1:41">
      <c r="A260" s="805" t="s"/>
      <c r="B260" s="803" t="s">
        <v>176</v>
      </c>
      <c r="C260" s="803" t="s">
        <v>5490</v>
      </c>
      <c r="D260" s="803" t="s">
        <v>5099</v>
      </c>
      <c r="E260" s="803" t="s">
        <v>5115</v>
      </c>
      <c r="F260" s="803" t="s">
        <v>5598</v>
      </c>
      <c r="G260" s="803" t="s">
        <v>3918</v>
      </c>
      <c r="H260" s="804" t="s">
        <v>4965</v>
      </c>
      <c r="K260" s="412" t="s">
        <v>176</v>
      </c>
      <c r="L260" s="412" t="s">
        <v>5560</v>
      </c>
      <c r="M260" s="691" t="s">
        <v>5561</v>
      </c>
      <c r="N260" s="691" t="s">
        <v>5562</v>
      </c>
      <c r="O260" s="691" t="s">
        <v>5563</v>
      </c>
      <c r="P260" s="691" t="s">
        <v>5599</v>
      </c>
      <c r="U260" s="652" t="s"/>
      <c r="AM260" s="802" t="s"/>
      <c r="AN260" s="801" t="s"/>
      <c r="AO260" s="284" t="s"/>
    </row>
    <row r="261" spans="1:41">
      <c r="A261" s="805" t="s"/>
      <c r="B261" s="803" t="s">
        <v>176</v>
      </c>
      <c r="C261" s="803" t="s">
        <v>5490</v>
      </c>
      <c r="D261" s="803" t="s">
        <v>5099</v>
      </c>
      <c r="E261" s="803" t="s">
        <v>5115</v>
      </c>
      <c r="F261" s="803" t="s">
        <v>5600</v>
      </c>
      <c r="G261" s="803" t="s">
        <v>3919</v>
      </c>
      <c r="H261" s="804" t="s">
        <v>4965</v>
      </c>
      <c r="K261" s="412" t="s">
        <v>176</v>
      </c>
      <c r="L261" s="412" t="s">
        <v>5560</v>
      </c>
      <c r="M261" s="691" t="s">
        <v>5561</v>
      </c>
      <c r="N261" s="691" t="s">
        <v>5562</v>
      </c>
      <c r="O261" s="691" t="s">
        <v>5563</v>
      </c>
      <c r="P261" s="691" t="s">
        <v>5601</v>
      </c>
      <c r="U261" s="652" t="s"/>
      <c r="AM261" s="802" t="s"/>
      <c r="AN261" s="801" t="s"/>
      <c r="AO261" s="284" t="s"/>
    </row>
    <row r="262" spans="1:41">
      <c r="A262" s="805" t="s"/>
      <c r="B262" s="803" t="s">
        <v>176</v>
      </c>
      <c r="C262" s="803" t="s">
        <v>5490</v>
      </c>
      <c r="D262" s="803" t="s">
        <v>5099</v>
      </c>
      <c r="E262" s="803" t="s">
        <v>5115</v>
      </c>
      <c r="F262" s="803" t="s">
        <v>5602</v>
      </c>
      <c r="G262" s="803" t="s">
        <v>5603</v>
      </c>
      <c r="H262" s="804" t="s">
        <v>4965</v>
      </c>
      <c r="K262" s="412" t="s">
        <v>176</v>
      </c>
      <c r="L262" s="412" t="s">
        <v>5560</v>
      </c>
      <c r="M262" s="691" t="s">
        <v>5561</v>
      </c>
      <c r="N262" s="691" t="s">
        <v>5562</v>
      </c>
      <c r="O262" s="691" t="s">
        <v>5563</v>
      </c>
      <c r="P262" s="691" t="s">
        <v>5604</v>
      </c>
      <c r="U262" s="652" t="s"/>
      <c r="AM262" s="802" t="s"/>
      <c r="AN262" s="801" t="s"/>
      <c r="AO262" s="284" t="s"/>
    </row>
    <row r="263" spans="1:41">
      <c r="A263" s="805" t="s"/>
      <c r="B263" s="803" t="s">
        <v>176</v>
      </c>
      <c r="C263" s="803" t="s">
        <v>5490</v>
      </c>
      <c r="D263" s="803" t="s">
        <v>5099</v>
      </c>
      <c r="E263" s="803" t="s">
        <v>5115</v>
      </c>
      <c r="F263" s="803" t="s">
        <v>5605</v>
      </c>
      <c r="G263" s="803" t="s">
        <v>3920</v>
      </c>
      <c r="H263" s="804" t="s">
        <v>4965</v>
      </c>
      <c r="K263" s="412" t="s">
        <v>176</v>
      </c>
      <c r="L263" s="412" t="s">
        <v>5560</v>
      </c>
      <c r="M263" s="691" t="s">
        <v>5561</v>
      </c>
      <c r="N263" s="691" t="s">
        <v>5562</v>
      </c>
      <c r="O263" s="691" t="s">
        <v>5563</v>
      </c>
      <c r="P263" s="691" t="s">
        <v>5606</v>
      </c>
      <c r="U263" s="652" t="s"/>
      <c r="AM263" s="802" t="s"/>
      <c r="AN263" s="801" t="s"/>
      <c r="AO263" s="284" t="s"/>
    </row>
    <row r="264" spans="1:41">
      <c r="A264" s="805" t="s"/>
      <c r="B264" s="803" t="s">
        <v>176</v>
      </c>
      <c r="C264" s="803" t="s">
        <v>5490</v>
      </c>
      <c r="D264" s="803" t="s">
        <v>5099</v>
      </c>
      <c r="E264" s="803" t="s">
        <v>5152</v>
      </c>
      <c r="F264" s="803" t="s">
        <v>5607</v>
      </c>
      <c r="G264" s="803" t="s">
        <v>3921</v>
      </c>
      <c r="H264" s="804" t="s">
        <v>4965</v>
      </c>
      <c r="K264" s="412" t="s">
        <v>176</v>
      </c>
      <c r="L264" s="412" t="s">
        <v>5560</v>
      </c>
      <c r="M264" s="691" t="s">
        <v>5561</v>
      </c>
      <c r="N264" s="691" t="s">
        <v>5562</v>
      </c>
      <c r="O264" s="691" t="s">
        <v>5563</v>
      </c>
      <c r="P264" s="691" t="s">
        <v>5608</v>
      </c>
      <c r="U264" s="652" t="s"/>
      <c r="AM264" s="802" t="s"/>
      <c r="AN264" s="801" t="s"/>
      <c r="AO264" s="284" t="s"/>
    </row>
    <row r="265" spans="1:41">
      <c r="A265" s="805" t="s"/>
      <c r="B265" s="803" t="s">
        <v>176</v>
      </c>
      <c r="C265" s="803" t="s">
        <v>5490</v>
      </c>
      <c r="D265" s="803" t="s">
        <v>5099</v>
      </c>
      <c r="E265" s="803" t="s">
        <v>5152</v>
      </c>
      <c r="F265" s="803" t="s">
        <v>5609</v>
      </c>
      <c r="G265" s="803" t="s">
        <v>3922</v>
      </c>
      <c r="H265" s="804" t="s">
        <v>4965</v>
      </c>
      <c r="K265" s="412" t="s">
        <v>176</v>
      </c>
      <c r="L265" s="412" t="s">
        <v>5560</v>
      </c>
      <c r="M265" s="691" t="s">
        <v>5561</v>
      </c>
      <c r="N265" s="691" t="s">
        <v>5562</v>
      </c>
      <c r="O265" s="691" t="s">
        <v>5563</v>
      </c>
      <c r="P265" s="691" t="s">
        <v>5610</v>
      </c>
      <c r="U265" s="652" t="s"/>
      <c r="AM265" s="802" t="s"/>
      <c r="AN265" s="801" t="s"/>
      <c r="AO265" s="284" t="s"/>
    </row>
    <row r="266" spans="1:41">
      <c r="A266" s="805" t="s"/>
      <c r="B266" s="803" t="s">
        <v>176</v>
      </c>
      <c r="C266" s="803" t="s">
        <v>5490</v>
      </c>
      <c r="D266" s="803" t="s">
        <v>5099</v>
      </c>
      <c r="E266" s="803" t="s">
        <v>5152</v>
      </c>
      <c r="F266" s="803" t="s">
        <v>5611</v>
      </c>
      <c r="G266" s="803" t="s">
        <v>3923</v>
      </c>
      <c r="H266" s="804" t="s">
        <v>4965</v>
      </c>
      <c r="K266" s="412" t="s">
        <v>176</v>
      </c>
      <c r="L266" s="412" t="s">
        <v>5560</v>
      </c>
      <c r="M266" s="691" t="s">
        <v>5561</v>
      </c>
      <c r="N266" s="691" t="s">
        <v>5562</v>
      </c>
      <c r="O266" s="691" t="s">
        <v>5563</v>
      </c>
      <c r="P266" s="691" t="s">
        <v>5612</v>
      </c>
      <c r="U266" s="652" t="s"/>
      <c r="AM266" s="802" t="s"/>
      <c r="AN266" s="801" t="s"/>
      <c r="AO266" s="284" t="s"/>
    </row>
    <row r="267" spans="1:41">
      <c r="A267" s="805" t="s"/>
      <c r="B267" s="803" t="s">
        <v>176</v>
      </c>
      <c r="C267" s="803" t="s">
        <v>5490</v>
      </c>
      <c r="D267" s="803" t="s">
        <v>5099</v>
      </c>
      <c r="E267" s="803" t="s">
        <v>5152</v>
      </c>
      <c r="F267" s="803" t="s">
        <v>5611</v>
      </c>
      <c r="G267" s="803" t="s">
        <v>3924</v>
      </c>
      <c r="H267" s="804" t="s">
        <v>4965</v>
      </c>
      <c r="K267" s="412" t="s">
        <v>176</v>
      </c>
      <c r="L267" s="412" t="s">
        <v>5560</v>
      </c>
      <c r="M267" s="691" t="s">
        <v>5561</v>
      </c>
      <c r="N267" s="691" t="s">
        <v>5562</v>
      </c>
      <c r="O267" s="691" t="s">
        <v>5563</v>
      </c>
      <c r="P267" s="691" t="s">
        <v>5613</v>
      </c>
      <c r="U267" s="652" t="s"/>
      <c r="AM267" s="802" t="s"/>
      <c r="AN267" s="801" t="s"/>
      <c r="AO267" s="284" t="s"/>
    </row>
    <row r="268" spans="1:41">
      <c r="A268" s="805" t="s"/>
      <c r="B268" s="803" t="s">
        <v>176</v>
      </c>
      <c r="C268" s="803" t="s">
        <v>5490</v>
      </c>
      <c r="D268" s="803" t="s">
        <v>5099</v>
      </c>
      <c r="E268" s="803" t="s">
        <v>5175</v>
      </c>
      <c r="F268" s="803" t="s">
        <v>5614</v>
      </c>
      <c r="G268" s="803" t="s">
        <v>5615</v>
      </c>
      <c r="H268" s="804" t="s">
        <v>4965</v>
      </c>
      <c r="K268" s="412" t="s">
        <v>176</v>
      </c>
      <c r="L268" s="412" t="s">
        <v>5560</v>
      </c>
      <c r="M268" s="691" t="s">
        <v>5561</v>
      </c>
      <c r="N268" s="691" t="s">
        <v>5616</v>
      </c>
      <c r="O268" s="691" t="s">
        <v>5617</v>
      </c>
      <c r="P268" s="691" t="s">
        <v>5618</v>
      </c>
      <c r="U268" s="652" t="s"/>
      <c r="AM268" s="802" t="s"/>
      <c r="AN268" s="801" t="s"/>
      <c r="AO268" s="284" t="s"/>
    </row>
    <row r="269" spans="1:41">
      <c r="A269" s="805" t="s"/>
      <c r="B269" s="803" t="s">
        <v>176</v>
      </c>
      <c r="C269" s="803" t="s">
        <v>5490</v>
      </c>
      <c r="D269" s="803" t="s">
        <v>5099</v>
      </c>
      <c r="E269" s="803" t="s">
        <v>5175</v>
      </c>
      <c r="F269" s="803" t="s">
        <v>5619</v>
      </c>
      <c r="G269" s="803" t="s">
        <v>3925</v>
      </c>
      <c r="H269" s="804" t="s">
        <v>4965</v>
      </c>
      <c r="K269" s="412" t="s">
        <v>176</v>
      </c>
      <c r="L269" s="412" t="s">
        <v>5560</v>
      </c>
      <c r="M269" s="691" t="s">
        <v>5561</v>
      </c>
      <c r="N269" s="691" t="s">
        <v>5616</v>
      </c>
      <c r="O269" s="691" t="s">
        <v>5617</v>
      </c>
      <c r="P269" s="691" t="s">
        <v>5620</v>
      </c>
      <c r="U269" s="652" t="s"/>
      <c r="AM269" s="802" t="s"/>
      <c r="AN269" s="801" t="s"/>
      <c r="AO269" s="284" t="s"/>
    </row>
    <row r="270" spans="1:41">
      <c r="A270" s="805" t="s"/>
      <c r="B270" s="803" t="s">
        <v>176</v>
      </c>
      <c r="C270" s="803" t="s">
        <v>5490</v>
      </c>
      <c r="D270" s="803" t="s">
        <v>5099</v>
      </c>
      <c r="E270" s="803" t="s">
        <v>5175</v>
      </c>
      <c r="F270" s="803" t="s">
        <v>5621</v>
      </c>
      <c r="G270" s="803" t="s">
        <v>3926</v>
      </c>
      <c r="H270" s="804" t="s">
        <v>4965</v>
      </c>
      <c r="K270" s="412" t="s">
        <v>176</v>
      </c>
      <c r="L270" s="412" t="s">
        <v>5560</v>
      </c>
      <c r="M270" s="691" t="s">
        <v>5561</v>
      </c>
      <c r="N270" s="691" t="s">
        <v>5616</v>
      </c>
      <c r="O270" s="691" t="s">
        <v>5617</v>
      </c>
      <c r="P270" s="691" t="s">
        <v>5622</v>
      </c>
      <c r="U270" s="652" t="s"/>
      <c r="AM270" s="802" t="s"/>
      <c r="AN270" s="801" t="s"/>
      <c r="AO270" s="284" t="s"/>
    </row>
    <row r="271" spans="1:41">
      <c r="A271" s="805" t="s"/>
      <c r="B271" s="803" t="s">
        <v>176</v>
      </c>
      <c r="C271" s="803" t="s">
        <v>5490</v>
      </c>
      <c r="D271" s="803" t="s">
        <v>5099</v>
      </c>
      <c r="E271" s="803" t="s">
        <v>5175</v>
      </c>
      <c r="F271" s="803" t="s">
        <v>5621</v>
      </c>
      <c r="G271" s="803" t="s">
        <v>3927</v>
      </c>
      <c r="H271" s="804" t="s">
        <v>4965</v>
      </c>
      <c r="K271" s="412" t="s">
        <v>176</v>
      </c>
      <c r="L271" s="412" t="s">
        <v>5560</v>
      </c>
      <c r="M271" s="691" t="s">
        <v>5561</v>
      </c>
      <c r="N271" s="691" t="s">
        <v>5616</v>
      </c>
      <c r="O271" s="691" t="s">
        <v>5617</v>
      </c>
      <c r="P271" s="691" t="s">
        <v>5623</v>
      </c>
      <c r="U271" s="652" t="s"/>
      <c r="AM271" s="802" t="s"/>
      <c r="AN271" s="801" t="s"/>
      <c r="AO271" s="284" t="s"/>
    </row>
    <row r="272" spans="1:41">
      <c r="A272" s="805" t="s"/>
      <c r="B272" s="803" t="s">
        <v>176</v>
      </c>
      <c r="C272" s="803" t="s">
        <v>5490</v>
      </c>
      <c r="D272" s="803" t="s">
        <v>5099</v>
      </c>
      <c r="E272" s="803" t="s">
        <v>5175</v>
      </c>
      <c r="F272" s="803" t="s">
        <v>5624</v>
      </c>
      <c r="G272" s="803" t="s">
        <v>3934</v>
      </c>
      <c r="H272" s="804" t="s">
        <v>4965</v>
      </c>
      <c r="K272" s="412" t="s">
        <v>176</v>
      </c>
      <c r="L272" s="412" t="s">
        <v>5560</v>
      </c>
      <c r="M272" s="691" t="s">
        <v>5561</v>
      </c>
      <c r="N272" s="691" t="s">
        <v>5616</v>
      </c>
      <c r="O272" s="691" t="s">
        <v>5617</v>
      </c>
      <c r="P272" s="691" t="s">
        <v>5625</v>
      </c>
      <c r="U272" s="652" t="s"/>
      <c r="AM272" s="802" t="s"/>
      <c r="AN272" s="801" t="s"/>
      <c r="AO272" s="284" t="s"/>
    </row>
    <row r="273" spans="1:41">
      <c r="A273" s="805" t="s"/>
      <c r="B273" s="803" t="s">
        <v>176</v>
      </c>
      <c r="C273" s="803" t="s">
        <v>5490</v>
      </c>
      <c r="D273" s="803" t="s">
        <v>5099</v>
      </c>
      <c r="E273" s="803" t="s">
        <v>5175</v>
      </c>
      <c r="F273" s="803" t="s">
        <v>5624</v>
      </c>
      <c r="G273" s="803" t="s">
        <v>3935</v>
      </c>
      <c r="H273" s="804" t="s">
        <v>4965</v>
      </c>
      <c r="K273" s="412" t="s">
        <v>176</v>
      </c>
      <c r="L273" s="412" t="s">
        <v>5560</v>
      </c>
      <c r="M273" s="691" t="s">
        <v>5561</v>
      </c>
      <c r="N273" s="691" t="s">
        <v>5616</v>
      </c>
      <c r="O273" s="691" t="s">
        <v>5617</v>
      </c>
      <c r="P273" s="691" t="s">
        <v>5626</v>
      </c>
      <c r="U273" s="652" t="s"/>
      <c r="AM273" s="802" t="s"/>
      <c r="AN273" s="801" t="s"/>
      <c r="AO273" s="284" t="s"/>
    </row>
    <row r="274" spans="1:41">
      <c r="A274" s="805" t="s"/>
      <c r="B274" s="803" t="s">
        <v>176</v>
      </c>
      <c r="C274" s="803" t="s">
        <v>5490</v>
      </c>
      <c r="D274" s="803" t="s">
        <v>5099</v>
      </c>
      <c r="E274" s="803" t="s">
        <v>5175</v>
      </c>
      <c r="F274" s="803" t="s">
        <v>5624</v>
      </c>
      <c r="G274" s="803" t="s">
        <v>5627</v>
      </c>
      <c r="H274" s="804" t="s">
        <v>4965</v>
      </c>
      <c r="K274" s="412" t="s">
        <v>176</v>
      </c>
      <c r="L274" s="412" t="s">
        <v>5560</v>
      </c>
      <c r="M274" s="691" t="s">
        <v>5561</v>
      </c>
      <c r="N274" s="691" t="s">
        <v>5616</v>
      </c>
      <c r="O274" s="691" t="s">
        <v>5617</v>
      </c>
      <c r="P274" s="691" t="s">
        <v>5628</v>
      </c>
      <c r="U274" s="652" t="s"/>
      <c r="AM274" s="802" t="s"/>
      <c r="AN274" s="801" t="s"/>
      <c r="AO274" s="284" t="s"/>
    </row>
    <row r="275" spans="1:41">
      <c r="A275" s="805" t="s"/>
      <c r="B275" s="803" t="s">
        <v>176</v>
      </c>
      <c r="C275" s="803" t="s">
        <v>5490</v>
      </c>
      <c r="D275" s="803" t="s">
        <v>5099</v>
      </c>
      <c r="E275" s="803" t="s">
        <v>5213</v>
      </c>
      <c r="F275" s="803" t="s">
        <v>5629</v>
      </c>
      <c r="G275" s="803" t="s">
        <v>5630</v>
      </c>
      <c r="H275" s="804" t="s">
        <v>4965</v>
      </c>
      <c r="K275" s="412" t="s">
        <v>176</v>
      </c>
      <c r="L275" s="412" t="s">
        <v>5560</v>
      </c>
      <c r="M275" s="691" t="s">
        <v>5561</v>
      </c>
      <c r="N275" s="691" t="s">
        <v>5616</v>
      </c>
      <c r="O275" s="691" t="s">
        <v>5617</v>
      </c>
      <c r="P275" s="691" t="s">
        <v>5631</v>
      </c>
      <c r="U275" s="652" t="s"/>
      <c r="AM275" s="802" t="s"/>
      <c r="AN275" s="801" t="s"/>
      <c r="AO275" s="284" t="s"/>
    </row>
    <row r="276" spans="1:41">
      <c r="A276" s="805" t="s"/>
      <c r="B276" s="803" t="s">
        <v>176</v>
      </c>
      <c r="C276" s="803" t="s">
        <v>5490</v>
      </c>
      <c r="D276" s="803" t="s">
        <v>5099</v>
      </c>
      <c r="E276" s="803" t="s">
        <v>5213</v>
      </c>
      <c r="F276" s="803" t="s">
        <v>5629</v>
      </c>
      <c r="G276" s="803" t="s">
        <v>5632</v>
      </c>
      <c r="H276" s="804" t="s">
        <v>4965</v>
      </c>
      <c r="K276" s="412" t="s">
        <v>176</v>
      </c>
      <c r="L276" s="412" t="s">
        <v>5560</v>
      </c>
      <c r="M276" s="691" t="s">
        <v>5561</v>
      </c>
      <c r="N276" s="691" t="s">
        <v>5616</v>
      </c>
      <c r="O276" s="691" t="s">
        <v>5617</v>
      </c>
      <c r="P276" s="792" t="s">
        <v>5633</v>
      </c>
      <c r="U276" s="652" t="s"/>
      <c r="AM276" s="802" t="s"/>
      <c r="AN276" s="801" t="s"/>
      <c r="AO276" s="284" t="s"/>
    </row>
    <row r="277" spans="1:41">
      <c r="A277" s="805" t="s"/>
      <c r="B277" s="803" t="s">
        <v>176</v>
      </c>
      <c r="C277" s="803" t="s">
        <v>5490</v>
      </c>
      <c r="D277" s="803" t="s">
        <v>5099</v>
      </c>
      <c r="E277" s="803" t="s">
        <v>5213</v>
      </c>
      <c r="F277" s="803" t="s">
        <v>5634</v>
      </c>
      <c r="G277" s="803" t="s">
        <v>5635</v>
      </c>
      <c r="H277" s="804" t="s">
        <v>4965</v>
      </c>
      <c r="K277" s="412" t="s">
        <v>176</v>
      </c>
      <c r="L277" s="412" t="s">
        <v>5560</v>
      </c>
      <c r="M277" s="691" t="s">
        <v>5561</v>
      </c>
      <c r="N277" s="691" t="s">
        <v>5616</v>
      </c>
      <c r="O277" s="691" t="s">
        <v>5617</v>
      </c>
      <c r="P277" s="792" t="s">
        <v>5636</v>
      </c>
      <c r="U277" s="652" t="s"/>
      <c r="AM277" s="802" t="s"/>
      <c r="AN277" s="801" t="s"/>
      <c r="AO277" s="284" t="s"/>
    </row>
    <row r="278" spans="1:41">
      <c r="A278" s="805" t="s"/>
      <c r="B278" s="803" t="s">
        <v>176</v>
      </c>
      <c r="C278" s="803" t="s">
        <v>5490</v>
      </c>
      <c r="D278" s="803" t="s">
        <v>5099</v>
      </c>
      <c r="E278" s="803" t="s">
        <v>5213</v>
      </c>
      <c r="F278" s="803" t="s">
        <v>5637</v>
      </c>
      <c r="G278" s="803" t="s">
        <v>3942</v>
      </c>
      <c r="H278" s="804" t="s">
        <v>4965</v>
      </c>
      <c r="K278" s="412" t="s">
        <v>176</v>
      </c>
      <c r="L278" s="412" t="s">
        <v>5560</v>
      </c>
      <c r="M278" s="691" t="s">
        <v>5561</v>
      </c>
      <c r="N278" s="691" t="s">
        <v>5616</v>
      </c>
      <c r="O278" s="691" t="s">
        <v>5617</v>
      </c>
      <c r="P278" s="691" t="s">
        <v>5638</v>
      </c>
      <c r="U278" s="652" t="s"/>
      <c r="AM278" s="802" t="s"/>
      <c r="AN278" s="801" t="s"/>
      <c r="AO278" s="284" t="s"/>
    </row>
    <row r="279" spans="1:41">
      <c r="A279" s="805" t="s"/>
      <c r="B279" s="803" t="s">
        <v>176</v>
      </c>
      <c r="C279" s="803" t="s">
        <v>5490</v>
      </c>
      <c r="D279" s="803" t="s">
        <v>5099</v>
      </c>
      <c r="E279" s="803" t="s">
        <v>5213</v>
      </c>
      <c r="F279" s="803" t="s">
        <v>5637</v>
      </c>
      <c r="G279" s="803" t="s">
        <v>3928</v>
      </c>
      <c r="H279" s="804" t="s">
        <v>4965</v>
      </c>
      <c r="K279" s="412" t="s">
        <v>176</v>
      </c>
      <c r="L279" s="412" t="s">
        <v>5560</v>
      </c>
      <c r="M279" s="691" t="s">
        <v>5561</v>
      </c>
      <c r="N279" s="691" t="s">
        <v>5616</v>
      </c>
      <c r="O279" s="691" t="s">
        <v>5617</v>
      </c>
      <c r="P279" s="691" t="s">
        <v>5639</v>
      </c>
      <c r="U279" s="652" t="s"/>
      <c r="AM279" s="802" t="s"/>
      <c r="AN279" s="801" t="s"/>
      <c r="AO279" s="284" t="s"/>
    </row>
    <row r="280" spans="1:41">
      <c r="A280" s="805" t="s"/>
      <c r="B280" s="803" t="s">
        <v>176</v>
      </c>
      <c r="C280" s="803" t="s">
        <v>5490</v>
      </c>
      <c r="D280" s="803" t="s">
        <v>5099</v>
      </c>
      <c r="E280" s="803" t="s">
        <v>5213</v>
      </c>
      <c r="F280" s="803" t="s">
        <v>5640</v>
      </c>
      <c r="G280" s="803" t="s">
        <v>3929</v>
      </c>
      <c r="H280" s="804" t="s">
        <v>4965</v>
      </c>
      <c r="K280" s="412" t="s">
        <v>176</v>
      </c>
      <c r="L280" s="412" t="s">
        <v>5560</v>
      </c>
      <c r="M280" s="691" t="s">
        <v>5561</v>
      </c>
      <c r="N280" s="691" t="s">
        <v>5616</v>
      </c>
      <c r="O280" s="691" t="s">
        <v>5617</v>
      </c>
      <c r="P280" s="691" t="s">
        <v>5641</v>
      </c>
      <c r="U280" s="652" t="s"/>
      <c r="AM280" s="802" t="s"/>
      <c r="AN280" s="801" t="s"/>
      <c r="AO280" s="284" t="s"/>
    </row>
    <row r="281" spans="1:41">
      <c r="A281" s="805" t="s"/>
      <c r="B281" s="803" t="s">
        <v>176</v>
      </c>
      <c r="C281" s="803" t="s">
        <v>5490</v>
      </c>
      <c r="D281" s="803" t="s">
        <v>5099</v>
      </c>
      <c r="E281" s="803" t="s">
        <v>5213</v>
      </c>
      <c r="F281" s="803" t="s">
        <v>5642</v>
      </c>
      <c r="G281" s="803" t="s">
        <v>3930</v>
      </c>
      <c r="H281" s="804" t="s">
        <v>4965</v>
      </c>
      <c r="K281" s="412" t="s">
        <v>176</v>
      </c>
      <c r="L281" s="412" t="s">
        <v>5560</v>
      </c>
      <c r="M281" s="691" t="s">
        <v>5561</v>
      </c>
      <c r="N281" s="691" t="s">
        <v>5616</v>
      </c>
      <c r="O281" s="691" t="s">
        <v>5617</v>
      </c>
      <c r="P281" s="792" t="s">
        <v>5643</v>
      </c>
      <c r="U281" s="652" t="s"/>
      <c r="AM281" s="802" t="s"/>
      <c r="AN281" s="801" t="s"/>
      <c r="AO281" s="284" t="s"/>
    </row>
    <row r="282" spans="1:41">
      <c r="A282" s="805" t="s"/>
      <c r="B282" s="803" t="s">
        <v>176</v>
      </c>
      <c r="C282" s="803" t="s">
        <v>5490</v>
      </c>
      <c r="D282" s="803" t="s">
        <v>5099</v>
      </c>
      <c r="E282" s="803" t="s">
        <v>5213</v>
      </c>
      <c r="F282" s="803" t="s">
        <v>5642</v>
      </c>
      <c r="G282" s="803" t="s">
        <v>5644</v>
      </c>
      <c r="H282" s="804" t="s">
        <v>4965</v>
      </c>
      <c r="K282" s="412" t="s">
        <v>176</v>
      </c>
      <c r="L282" s="412" t="s">
        <v>5560</v>
      </c>
      <c r="M282" s="691" t="s">
        <v>5561</v>
      </c>
      <c r="N282" s="691" t="s">
        <v>5645</v>
      </c>
      <c r="O282" s="691" t="s">
        <v>5646</v>
      </c>
      <c r="P282" s="792" t="s">
        <v>5647</v>
      </c>
      <c r="U282" s="652" t="s"/>
      <c r="AM282" s="802" t="s"/>
      <c r="AN282" s="801" t="s"/>
      <c r="AO282" s="284" t="s"/>
    </row>
    <row r="283" spans="1:41">
      <c r="A283" s="805" t="s"/>
      <c r="B283" s="803" t="s">
        <v>176</v>
      </c>
      <c r="C283" s="803" t="s">
        <v>5490</v>
      </c>
      <c r="D283" s="803" t="s">
        <v>5099</v>
      </c>
      <c r="E283" s="803" t="s">
        <v>5245</v>
      </c>
      <c r="F283" s="803" t="s">
        <v>5648</v>
      </c>
      <c r="G283" s="803" t="s">
        <v>5649</v>
      </c>
      <c r="H283" s="804" t="s">
        <v>4965</v>
      </c>
      <c r="K283" s="412" t="s">
        <v>176</v>
      </c>
      <c r="L283" s="412" t="s">
        <v>5560</v>
      </c>
      <c r="M283" s="691" t="s">
        <v>5561</v>
      </c>
      <c r="N283" s="691" t="s">
        <v>5645</v>
      </c>
      <c r="O283" s="691" t="s">
        <v>5646</v>
      </c>
      <c r="P283" s="691" t="s">
        <v>5650</v>
      </c>
      <c r="U283" s="652" t="s"/>
      <c r="AM283" s="802" t="s"/>
      <c r="AN283" s="801" t="s"/>
      <c r="AO283" s="284" t="s"/>
    </row>
    <row r="284" spans="1:41">
      <c r="A284" s="805" t="s"/>
      <c r="B284" s="803" t="s">
        <v>176</v>
      </c>
      <c r="C284" s="803" t="s">
        <v>5490</v>
      </c>
      <c r="D284" s="803" t="s">
        <v>5099</v>
      </c>
      <c r="E284" s="803" t="s">
        <v>5245</v>
      </c>
      <c r="F284" s="803" t="s">
        <v>5651</v>
      </c>
      <c r="G284" s="803" t="s">
        <v>5652</v>
      </c>
      <c r="H284" s="804" t="s">
        <v>4965</v>
      </c>
      <c r="K284" s="412" t="s">
        <v>176</v>
      </c>
      <c r="L284" s="412" t="s">
        <v>5560</v>
      </c>
      <c r="M284" s="691" t="s">
        <v>5561</v>
      </c>
      <c r="N284" s="691" t="s">
        <v>5645</v>
      </c>
      <c r="O284" s="691" t="s">
        <v>5646</v>
      </c>
      <c r="P284" s="691" t="s">
        <v>5653</v>
      </c>
      <c r="U284" s="652" t="s"/>
      <c r="AM284" s="802" t="s"/>
      <c r="AN284" s="801" t="s"/>
      <c r="AO284" s="284" t="s"/>
    </row>
    <row r="285" spans="1:41">
      <c r="A285" s="805" t="s"/>
      <c r="B285" s="803" t="s">
        <v>176</v>
      </c>
      <c r="C285" s="803" t="s">
        <v>5490</v>
      </c>
      <c r="D285" s="803" t="s">
        <v>5099</v>
      </c>
      <c r="E285" s="803" t="s">
        <v>5245</v>
      </c>
      <c r="F285" s="803" t="s">
        <v>5651</v>
      </c>
      <c r="G285" s="803" t="s">
        <v>5654</v>
      </c>
      <c r="H285" s="804" t="s">
        <v>4965</v>
      </c>
      <c r="K285" s="412" t="s">
        <v>176</v>
      </c>
      <c r="L285" s="412" t="s">
        <v>5560</v>
      </c>
      <c r="M285" s="691" t="s">
        <v>5561</v>
      </c>
      <c r="N285" s="691" t="s">
        <v>5645</v>
      </c>
      <c r="O285" s="691" t="s">
        <v>5646</v>
      </c>
      <c r="P285" s="691" t="s">
        <v>5655</v>
      </c>
      <c r="U285" s="652" t="s"/>
      <c r="AM285" s="802" t="s"/>
      <c r="AN285" s="801" t="s"/>
      <c r="AO285" s="284" t="s"/>
    </row>
    <row r="286" spans="1:41">
      <c r="A286" s="805" t="s"/>
      <c r="B286" s="803" t="s">
        <v>176</v>
      </c>
      <c r="C286" s="803" t="s">
        <v>5490</v>
      </c>
      <c r="D286" s="803" t="s">
        <v>5099</v>
      </c>
      <c r="E286" s="803" t="s">
        <v>5245</v>
      </c>
      <c r="F286" s="803" t="s">
        <v>5656</v>
      </c>
      <c r="G286" s="803" t="s">
        <v>5657</v>
      </c>
      <c r="H286" s="804" t="s">
        <v>4965</v>
      </c>
      <c r="K286" s="412" t="s">
        <v>176</v>
      </c>
      <c r="L286" s="412" t="s">
        <v>5560</v>
      </c>
      <c r="M286" s="691" t="s">
        <v>5561</v>
      </c>
      <c r="N286" s="691" t="s">
        <v>5645</v>
      </c>
      <c r="O286" s="691" t="s">
        <v>5646</v>
      </c>
      <c r="P286" s="691" t="s">
        <v>5658</v>
      </c>
      <c r="U286" s="652" t="s"/>
      <c r="AM286" s="802" t="s"/>
      <c r="AN286" s="801" t="s"/>
      <c r="AO286" s="284" t="s"/>
    </row>
    <row r="287" spans="1:41">
      <c r="A287" s="805" t="s"/>
      <c r="B287" s="803" t="s">
        <v>176</v>
      </c>
      <c r="C287" s="803" t="s">
        <v>5490</v>
      </c>
      <c r="D287" s="803" t="s">
        <v>5099</v>
      </c>
      <c r="E287" s="803" t="s">
        <v>5245</v>
      </c>
      <c r="F287" s="803" t="s">
        <v>5656</v>
      </c>
      <c r="G287" s="803" t="s">
        <v>5659</v>
      </c>
      <c r="H287" s="804" t="s">
        <v>4965</v>
      </c>
      <c r="K287" s="412" t="s">
        <v>176</v>
      </c>
      <c r="L287" s="412" t="s">
        <v>5560</v>
      </c>
      <c r="M287" s="691" t="s">
        <v>5561</v>
      </c>
      <c r="N287" s="691" t="s">
        <v>5645</v>
      </c>
      <c r="O287" s="691" t="s">
        <v>5646</v>
      </c>
      <c r="P287" s="691" t="s">
        <v>5660</v>
      </c>
      <c r="U287" s="652" t="s"/>
      <c r="AM287" s="802" t="s"/>
      <c r="AN287" s="801" t="s"/>
      <c r="AO287" s="284" t="s"/>
    </row>
    <row r="288" spans="1:41">
      <c r="A288" s="805" t="s"/>
      <c r="B288" s="803" t="s">
        <v>176</v>
      </c>
      <c r="C288" s="803" t="s">
        <v>5490</v>
      </c>
      <c r="D288" s="803" t="s">
        <v>5099</v>
      </c>
      <c r="E288" s="803" t="s">
        <v>5245</v>
      </c>
      <c r="F288" s="803" t="s">
        <v>5656</v>
      </c>
      <c r="G288" s="803" t="s">
        <v>5661</v>
      </c>
      <c r="H288" s="804" t="s">
        <v>4965</v>
      </c>
      <c r="K288" s="412" t="s">
        <v>176</v>
      </c>
      <c r="L288" s="412" t="s">
        <v>5560</v>
      </c>
      <c r="M288" s="691" t="s">
        <v>5561</v>
      </c>
      <c r="N288" s="691" t="s">
        <v>5645</v>
      </c>
      <c r="O288" s="691" t="s">
        <v>5646</v>
      </c>
      <c r="P288" s="691" t="s">
        <v>5662</v>
      </c>
      <c r="U288" s="652" t="s"/>
      <c r="AM288" s="802" t="s"/>
      <c r="AN288" s="801" t="s"/>
      <c r="AO288" s="284" t="s"/>
    </row>
    <row r="289" spans="1:41">
      <c r="A289" s="805" t="s"/>
      <c r="B289" s="803" t="s">
        <v>176</v>
      </c>
      <c r="C289" s="803" t="s">
        <v>5490</v>
      </c>
      <c r="D289" s="803" t="s">
        <v>5099</v>
      </c>
      <c r="E289" s="803" t="s">
        <v>5245</v>
      </c>
      <c r="F289" s="803" t="s">
        <v>5663</v>
      </c>
      <c r="G289" s="803" t="s">
        <v>5664</v>
      </c>
      <c r="H289" s="804" t="s">
        <v>4965</v>
      </c>
      <c r="K289" s="412" t="s">
        <v>176</v>
      </c>
      <c r="L289" s="412" t="s">
        <v>5560</v>
      </c>
      <c r="M289" s="691" t="s">
        <v>5561</v>
      </c>
      <c r="N289" s="691" t="s">
        <v>5645</v>
      </c>
      <c r="O289" s="691" t="s">
        <v>5646</v>
      </c>
      <c r="P289" s="691" t="s">
        <v>5665</v>
      </c>
      <c r="U289" s="652" t="s"/>
      <c r="AM289" s="802" t="s"/>
      <c r="AN289" s="801" t="s"/>
      <c r="AO289" s="284" t="s"/>
    </row>
    <row r="290" spans="1:41">
      <c r="A290" s="805" t="s"/>
      <c r="B290" s="803" t="s">
        <v>176</v>
      </c>
      <c r="C290" s="803" t="s">
        <v>5490</v>
      </c>
      <c r="D290" s="803" t="s">
        <v>5099</v>
      </c>
      <c r="E290" s="803" t="s">
        <v>5245</v>
      </c>
      <c r="F290" s="803" t="s">
        <v>5663</v>
      </c>
      <c r="G290" s="803" t="s">
        <v>5666</v>
      </c>
      <c r="H290" s="804" t="s">
        <v>4965</v>
      </c>
      <c r="K290" s="412" t="s">
        <v>176</v>
      </c>
      <c r="L290" s="412" t="s">
        <v>5560</v>
      </c>
      <c r="M290" s="691" t="s">
        <v>5561</v>
      </c>
      <c r="N290" s="691" t="s">
        <v>5645</v>
      </c>
      <c r="O290" s="691" t="s">
        <v>5646</v>
      </c>
      <c r="P290" s="691" t="s">
        <v>5667</v>
      </c>
      <c r="U290" s="652" t="s"/>
      <c r="AM290" s="802" t="s"/>
      <c r="AN290" s="801" t="s"/>
      <c r="AO290" s="284" t="s"/>
    </row>
    <row r="291" spans="1:41">
      <c r="A291" s="805" t="s"/>
      <c r="B291" s="803" t="s">
        <v>176</v>
      </c>
      <c r="C291" s="803" t="s">
        <v>5490</v>
      </c>
      <c r="D291" s="803" t="s">
        <v>5099</v>
      </c>
      <c r="E291" s="803" t="s">
        <v>5245</v>
      </c>
      <c r="F291" s="803" t="s">
        <v>5663</v>
      </c>
      <c r="G291" s="803" t="s">
        <v>5668</v>
      </c>
      <c r="H291" s="804" t="s">
        <v>4965</v>
      </c>
      <c r="K291" s="412" t="s">
        <v>176</v>
      </c>
      <c r="L291" s="412" t="s">
        <v>5560</v>
      </c>
      <c r="M291" s="691" t="s">
        <v>5561</v>
      </c>
      <c r="N291" s="691" t="s">
        <v>5645</v>
      </c>
      <c r="O291" s="691" t="s">
        <v>5646</v>
      </c>
      <c r="P291" s="691" t="s">
        <v>5669</v>
      </c>
      <c r="U291" s="652" t="s"/>
      <c r="AM291" s="802" t="s"/>
      <c r="AN291" s="801" t="s"/>
      <c r="AO291" s="284" t="s"/>
    </row>
    <row r="292" spans="1:41">
      <c r="A292" s="805" t="s"/>
      <c r="B292" s="803" t="s">
        <v>176</v>
      </c>
      <c r="C292" s="803" t="s">
        <v>5490</v>
      </c>
      <c r="D292" s="803" t="s">
        <v>5099</v>
      </c>
      <c r="E292" s="803" t="s">
        <v>5245</v>
      </c>
      <c r="F292" s="803" t="s">
        <v>5663</v>
      </c>
      <c r="G292" s="803" t="s">
        <v>5670</v>
      </c>
      <c r="H292" s="804" t="s">
        <v>4965</v>
      </c>
      <c r="K292" s="412" t="s">
        <v>176</v>
      </c>
      <c r="L292" s="412" t="s">
        <v>5560</v>
      </c>
      <c r="M292" s="691" t="s">
        <v>5561</v>
      </c>
      <c r="N292" s="691" t="s">
        <v>5645</v>
      </c>
      <c r="O292" s="691" t="s">
        <v>5646</v>
      </c>
      <c r="P292" s="691" t="s">
        <v>5671</v>
      </c>
      <c r="U292" s="652" t="s"/>
      <c r="AM292" s="802" t="s"/>
      <c r="AN292" s="801" t="s"/>
      <c r="AO292" s="284" t="s"/>
    </row>
    <row r="293" spans="1:41">
      <c r="A293" s="805" t="s"/>
      <c r="B293" s="803" t="s">
        <v>176</v>
      </c>
      <c r="C293" s="803" t="s">
        <v>5490</v>
      </c>
      <c r="D293" s="803" t="s">
        <v>5099</v>
      </c>
      <c r="E293" s="803" t="s">
        <v>5245</v>
      </c>
      <c r="F293" s="803" t="s">
        <v>5663</v>
      </c>
      <c r="G293" s="803" t="s">
        <v>5672</v>
      </c>
      <c r="H293" s="804" t="s">
        <v>4965</v>
      </c>
      <c r="K293" s="412" t="s">
        <v>176</v>
      </c>
      <c r="L293" s="412" t="s">
        <v>5560</v>
      </c>
      <c r="M293" s="691" t="s">
        <v>5561</v>
      </c>
      <c r="N293" s="691" t="s">
        <v>5645</v>
      </c>
      <c r="O293" s="691" t="s">
        <v>5646</v>
      </c>
      <c r="P293" s="691" t="s">
        <v>5673</v>
      </c>
      <c r="U293" s="652" t="s"/>
      <c r="AM293" s="802" t="s"/>
      <c r="AN293" s="801" t="s"/>
      <c r="AO293" s="284" t="s"/>
    </row>
    <row r="294" spans="1:41">
      <c r="A294" s="805" t="s"/>
      <c r="B294" s="803" t="s">
        <v>176</v>
      </c>
      <c r="C294" s="803" t="s">
        <v>5490</v>
      </c>
      <c r="D294" s="803" t="s">
        <v>5099</v>
      </c>
      <c r="E294" s="803" t="s">
        <v>5245</v>
      </c>
      <c r="F294" s="803" t="s">
        <v>5663</v>
      </c>
      <c r="G294" s="803" t="s">
        <v>5674</v>
      </c>
      <c r="H294" s="804" t="s">
        <v>4965</v>
      </c>
      <c r="K294" s="412" t="s">
        <v>176</v>
      </c>
      <c r="L294" s="412" t="s">
        <v>5560</v>
      </c>
      <c r="M294" s="691" t="s">
        <v>5561</v>
      </c>
      <c r="N294" s="691" t="s">
        <v>5645</v>
      </c>
      <c r="O294" s="691" t="s">
        <v>5646</v>
      </c>
      <c r="P294" s="691" t="s">
        <v>5675</v>
      </c>
      <c r="U294" s="652" t="s"/>
      <c r="AM294" s="802" t="s"/>
      <c r="AN294" s="801" t="s"/>
      <c r="AO294" s="284" t="s"/>
    </row>
    <row r="295" spans="1:41">
      <c r="A295" s="805" t="s"/>
      <c r="B295" s="803" t="s">
        <v>176</v>
      </c>
      <c r="C295" s="803" t="s">
        <v>5490</v>
      </c>
      <c r="D295" s="803" t="s">
        <v>5099</v>
      </c>
      <c r="E295" s="803" t="s">
        <v>5245</v>
      </c>
      <c r="F295" s="803" t="s">
        <v>5676</v>
      </c>
      <c r="G295" s="803" t="s">
        <v>5677</v>
      </c>
      <c r="H295" s="804" t="s">
        <v>4965</v>
      </c>
      <c r="K295" s="412" t="s">
        <v>176</v>
      </c>
      <c r="L295" s="412" t="s">
        <v>5560</v>
      </c>
      <c r="M295" s="691" t="s">
        <v>5561</v>
      </c>
      <c r="N295" s="691" t="s">
        <v>5645</v>
      </c>
      <c r="O295" s="691" t="s">
        <v>5646</v>
      </c>
      <c r="P295" s="691" t="s">
        <v>5678</v>
      </c>
      <c r="U295" s="652" t="s"/>
      <c r="AM295" s="802" t="s"/>
      <c r="AN295" s="801" t="s"/>
      <c r="AO295" s="284" t="s"/>
    </row>
    <row r="296" spans="1:41">
      <c r="A296" s="805" t="s"/>
      <c r="B296" s="803" t="s">
        <v>176</v>
      </c>
      <c r="C296" s="803" t="s">
        <v>5490</v>
      </c>
      <c r="D296" s="803" t="s">
        <v>5099</v>
      </c>
      <c r="E296" s="803" t="s">
        <v>5245</v>
      </c>
      <c r="F296" s="803" t="s">
        <v>5676</v>
      </c>
      <c r="G296" s="803" t="s">
        <v>5679</v>
      </c>
      <c r="H296" s="804" t="s">
        <v>4965</v>
      </c>
      <c r="K296" s="412" t="s">
        <v>176</v>
      </c>
      <c r="L296" s="808" t="s">
        <v>5560</v>
      </c>
      <c r="M296" s="809" t="s">
        <v>5561</v>
      </c>
      <c r="N296" s="809" t="s">
        <v>5680</v>
      </c>
      <c r="O296" s="810" t="s">
        <v>5681</v>
      </c>
      <c r="P296" s="811" t="s">
        <v>5682</v>
      </c>
      <c r="U296" s="652" t="s"/>
      <c r="AM296" s="802" t="s"/>
      <c r="AN296" s="801" t="s"/>
      <c r="AO296" s="284" t="s"/>
    </row>
    <row r="297" spans="1:41">
      <c r="A297" s="805" t="s"/>
      <c r="B297" s="803" t="s">
        <v>176</v>
      </c>
      <c r="C297" s="803" t="s">
        <v>5490</v>
      </c>
      <c r="D297" s="803" t="s">
        <v>5099</v>
      </c>
      <c r="E297" s="803" t="s">
        <v>5683</v>
      </c>
      <c r="F297" s="803" t="s">
        <v>62</v>
      </c>
      <c r="G297" s="803" t="s">
        <v>62</v>
      </c>
      <c r="H297" s="804" t="s">
        <v>4965</v>
      </c>
      <c r="K297" s="412" t="s">
        <v>176</v>
      </c>
      <c r="L297" s="808" t="s">
        <v>5560</v>
      </c>
      <c r="M297" s="809" t="s">
        <v>5561</v>
      </c>
      <c r="N297" s="809" t="s">
        <v>5680</v>
      </c>
      <c r="O297" s="810" t="s">
        <v>5681</v>
      </c>
      <c r="P297" s="811" t="s">
        <v>5684</v>
      </c>
      <c r="U297" s="652" t="s"/>
      <c r="AM297" s="802" t="s"/>
      <c r="AN297" s="801" t="s"/>
      <c r="AO297" s="284" t="s"/>
    </row>
    <row r="298" spans="1:41">
      <c r="A298" s="805" t="s"/>
      <c r="B298" s="803" t="s">
        <v>176</v>
      </c>
      <c r="C298" s="803" t="s">
        <v>5490</v>
      </c>
      <c r="D298" s="803" t="s">
        <v>5099</v>
      </c>
      <c r="E298" s="803" t="s">
        <v>5685</v>
      </c>
      <c r="F298" s="803" t="s">
        <v>62</v>
      </c>
      <c r="G298" s="803" t="s">
        <v>62</v>
      </c>
      <c r="H298" s="804" t="s">
        <v>4965</v>
      </c>
      <c r="K298" s="412" t="s">
        <v>176</v>
      </c>
      <c r="L298" s="412" t="s">
        <v>5560</v>
      </c>
      <c r="M298" s="691" t="s">
        <v>5561</v>
      </c>
      <c r="N298" s="691" t="s">
        <v>5680</v>
      </c>
      <c r="O298" s="692" t="s">
        <v>5681</v>
      </c>
      <c r="P298" s="691" t="s">
        <v>5686</v>
      </c>
      <c r="U298" s="652" t="s"/>
      <c r="AM298" s="802" t="s"/>
      <c r="AN298" s="801" t="s"/>
      <c r="AO298" s="284" t="s"/>
    </row>
    <row r="299" spans="1:41">
      <c r="A299" s="805" t="s"/>
      <c r="B299" s="803" t="s">
        <v>176</v>
      </c>
      <c r="C299" s="803" t="s">
        <v>5490</v>
      </c>
      <c r="D299" s="803" t="s">
        <v>5303</v>
      </c>
      <c r="E299" s="803" t="s">
        <v>5304</v>
      </c>
      <c r="F299" s="803" t="s">
        <v>62</v>
      </c>
      <c r="G299" s="803" t="s">
        <v>62</v>
      </c>
      <c r="H299" s="804" t="s">
        <v>4965</v>
      </c>
      <c r="K299" s="412" t="s">
        <v>176</v>
      </c>
      <c r="L299" s="412" t="s">
        <v>5560</v>
      </c>
      <c r="M299" s="691" t="s">
        <v>5561</v>
      </c>
      <c r="N299" s="691" t="s">
        <v>5680</v>
      </c>
      <c r="O299" s="692" t="s">
        <v>5681</v>
      </c>
      <c r="P299" s="691" t="s">
        <v>5687</v>
      </c>
      <c r="U299" s="652" t="s"/>
      <c r="AM299" s="802" t="s"/>
      <c r="AN299" s="801" t="s"/>
      <c r="AO299" s="284" t="s"/>
    </row>
    <row r="300" spans="1:41">
      <c r="A300" s="805" t="s"/>
      <c r="B300" s="803" t="s">
        <v>176</v>
      </c>
      <c r="C300" s="803" t="s">
        <v>5490</v>
      </c>
      <c r="D300" s="803" t="s">
        <v>5303</v>
      </c>
      <c r="E300" s="803" t="s">
        <v>5316</v>
      </c>
      <c r="F300" s="803" t="s">
        <v>5688</v>
      </c>
      <c r="G300" s="803" t="s">
        <v>3958</v>
      </c>
      <c r="H300" s="804" t="s">
        <v>4965</v>
      </c>
      <c r="K300" s="412" t="s">
        <v>176</v>
      </c>
      <c r="L300" s="412" t="s">
        <v>5560</v>
      </c>
      <c r="M300" s="691" t="s">
        <v>5561</v>
      </c>
      <c r="N300" s="691" t="s">
        <v>5680</v>
      </c>
      <c r="O300" s="692" t="s">
        <v>5681</v>
      </c>
      <c r="P300" s="691" t="s">
        <v>5689</v>
      </c>
      <c r="U300" s="652" t="s"/>
      <c r="AM300" s="802" t="s"/>
      <c r="AN300" s="801" t="s"/>
      <c r="AO300" s="284" t="s"/>
    </row>
    <row r="301" spans="1:41">
      <c r="A301" s="805" t="s"/>
      <c r="B301" s="803" t="s">
        <v>176</v>
      </c>
      <c r="C301" s="803" t="s">
        <v>5490</v>
      </c>
      <c r="D301" s="803" t="s">
        <v>5303</v>
      </c>
      <c r="E301" s="803" t="s">
        <v>5316</v>
      </c>
      <c r="F301" s="803" t="s">
        <v>5688</v>
      </c>
      <c r="G301" s="803" t="s">
        <v>3959</v>
      </c>
      <c r="H301" s="804" t="s">
        <v>4965</v>
      </c>
      <c r="K301" s="412" t="s">
        <v>176</v>
      </c>
      <c r="L301" s="412" t="s">
        <v>5560</v>
      </c>
      <c r="M301" s="691" t="s">
        <v>5561</v>
      </c>
      <c r="N301" s="691" t="s">
        <v>5680</v>
      </c>
      <c r="O301" s="692" t="s">
        <v>5681</v>
      </c>
      <c r="P301" s="691" t="s">
        <v>5690</v>
      </c>
      <c r="U301" s="652" t="s"/>
      <c r="AM301" s="802" t="s"/>
      <c r="AN301" s="801" t="s"/>
      <c r="AO301" s="284" t="s"/>
    </row>
    <row r="302" spans="1:41">
      <c r="A302" s="805" t="s"/>
      <c r="B302" s="803" t="s">
        <v>176</v>
      </c>
      <c r="C302" s="803" t="s">
        <v>5490</v>
      </c>
      <c r="D302" s="803" t="s">
        <v>5303</v>
      </c>
      <c r="E302" s="803" t="s">
        <v>5316</v>
      </c>
      <c r="F302" s="803" t="s">
        <v>5691</v>
      </c>
      <c r="G302" s="803" t="s">
        <v>3960</v>
      </c>
      <c r="H302" s="804" t="s">
        <v>4965</v>
      </c>
      <c r="K302" s="412" t="s">
        <v>176</v>
      </c>
      <c r="L302" s="412" t="s">
        <v>5560</v>
      </c>
      <c r="M302" s="691" t="s">
        <v>5561</v>
      </c>
      <c r="N302" s="691" t="s">
        <v>5680</v>
      </c>
      <c r="O302" s="692" t="s">
        <v>5681</v>
      </c>
      <c r="P302" s="691" t="s">
        <v>5692</v>
      </c>
      <c r="U302" s="652" t="s"/>
      <c r="AM302" s="802" t="s"/>
      <c r="AN302" s="801" t="s"/>
      <c r="AO302" s="284" t="s"/>
    </row>
    <row r="303" spans="1:41">
      <c r="A303" s="805" t="s"/>
      <c r="B303" s="803" t="s">
        <v>176</v>
      </c>
      <c r="C303" s="803" t="s">
        <v>5490</v>
      </c>
      <c r="D303" s="803" t="s">
        <v>5303</v>
      </c>
      <c r="E303" s="803" t="s">
        <v>5316</v>
      </c>
      <c r="F303" s="803" t="s">
        <v>5693</v>
      </c>
      <c r="G303" s="803" t="s">
        <v>3997</v>
      </c>
      <c r="H303" s="804" t="s">
        <v>4965</v>
      </c>
      <c r="K303" s="412" t="s">
        <v>176</v>
      </c>
      <c r="L303" s="412" t="s">
        <v>5560</v>
      </c>
      <c r="M303" s="691" t="s">
        <v>5561</v>
      </c>
      <c r="N303" s="691" t="s">
        <v>5680</v>
      </c>
      <c r="O303" s="692" t="s">
        <v>5681</v>
      </c>
      <c r="P303" s="691" t="s">
        <v>5694</v>
      </c>
      <c r="U303" s="652" t="s"/>
      <c r="AM303" s="802" t="s"/>
      <c r="AN303" s="801" t="s"/>
      <c r="AO303" s="284" t="s"/>
    </row>
    <row r="304" spans="1:41">
      <c r="A304" s="805" t="s"/>
      <c r="B304" s="803" t="s"/>
      <c r="C304" s="803" t="s"/>
      <c r="D304" s="803" t="s"/>
      <c r="E304" s="803" t="s"/>
      <c r="F304" s="803" t="s"/>
      <c r="G304" s="803" t="s"/>
      <c r="H304" s="804" t="s"/>
      <c r="K304" s="412" t="s">
        <v>176</v>
      </c>
      <c r="L304" s="412" t="s">
        <v>5560</v>
      </c>
      <c r="M304" s="691" t="s">
        <v>5561</v>
      </c>
      <c r="N304" s="691" t="s">
        <v>5680</v>
      </c>
      <c r="O304" s="692" t="s">
        <v>5681</v>
      </c>
      <c r="P304" s="792" t="s">
        <v>5695</v>
      </c>
      <c r="U304" s="652" t="s"/>
      <c r="AM304" s="802" t="s"/>
      <c r="AN304" s="801" t="s"/>
      <c r="AO304" s="284" t="s"/>
    </row>
    <row r="305" spans="1:41">
      <c r="A305" s="805" t="s"/>
      <c r="B305" s="803" t="s"/>
      <c r="C305" s="803" t="s"/>
      <c r="D305" s="803" t="s"/>
      <c r="E305" s="803" t="s"/>
      <c r="F305" s="803" t="s"/>
      <c r="G305" s="803" t="s"/>
      <c r="H305" s="804" t="s"/>
      <c r="K305" s="412" t="s">
        <v>176</v>
      </c>
      <c r="L305" s="412" t="s">
        <v>5560</v>
      </c>
      <c r="M305" s="691" t="s">
        <v>5561</v>
      </c>
      <c r="N305" s="691" t="s">
        <v>5680</v>
      </c>
      <c r="O305" s="692" t="s">
        <v>5681</v>
      </c>
      <c r="P305" s="792" t="s">
        <v>5696</v>
      </c>
      <c r="U305" s="652" t="s"/>
      <c r="AM305" s="802" t="s"/>
      <c r="AN305" s="801" t="s"/>
      <c r="AO305" s="284" t="s"/>
    </row>
    <row r="306" spans="1:41">
      <c r="A306" s="805" t="s"/>
      <c r="B306" s="803" t="s"/>
      <c r="C306" s="803" t="s"/>
      <c r="D306" s="803" t="s"/>
      <c r="E306" s="803" t="s"/>
      <c r="F306" s="803" t="s"/>
      <c r="G306" s="803" t="s"/>
      <c r="H306" s="804" t="s"/>
      <c r="K306" s="412" t="s">
        <v>176</v>
      </c>
      <c r="L306" s="412" t="s">
        <v>5560</v>
      </c>
      <c r="M306" s="691" t="s">
        <v>5561</v>
      </c>
      <c r="N306" s="691" t="s">
        <v>5680</v>
      </c>
      <c r="O306" s="692" t="s">
        <v>5681</v>
      </c>
      <c r="P306" s="792" t="s">
        <v>5697</v>
      </c>
      <c r="U306" s="652" t="s"/>
      <c r="AM306" s="802" t="s"/>
      <c r="AN306" s="801" t="s"/>
      <c r="AO306" s="284" t="s"/>
    </row>
    <row r="307" spans="1:41">
      <c r="A307" s="805" t="s"/>
      <c r="B307" s="803" t="s">
        <v>176</v>
      </c>
      <c r="C307" s="803" t="s">
        <v>5490</v>
      </c>
      <c r="D307" s="803" t="s">
        <v>5303</v>
      </c>
      <c r="E307" s="803" t="s">
        <v>5316</v>
      </c>
      <c r="F307" s="803" t="s">
        <v>5693</v>
      </c>
      <c r="G307" s="803" t="s">
        <v>3961</v>
      </c>
      <c r="H307" s="804" t="s">
        <v>4965</v>
      </c>
      <c r="K307" s="412" t="s">
        <v>176</v>
      </c>
      <c r="L307" s="412" t="s">
        <v>5560</v>
      </c>
      <c r="M307" s="691" t="s">
        <v>5561</v>
      </c>
      <c r="N307" s="792" t="s">
        <v>5698</v>
      </c>
      <c r="O307" s="691" t="s"/>
      <c r="P307" s="691" t="s"/>
      <c r="U307" s="652" t="s"/>
      <c r="AM307" s="802" t="s"/>
      <c r="AN307" s="801" t="s"/>
      <c r="AO307" s="284" t="s"/>
    </row>
    <row r="308" spans="1:41">
      <c r="A308" s="805" t="s"/>
      <c r="B308" s="803" t="s">
        <v>176</v>
      </c>
      <c r="C308" s="803" t="s">
        <v>5490</v>
      </c>
      <c r="D308" s="803" t="s">
        <v>5303</v>
      </c>
      <c r="E308" s="803" t="s">
        <v>5346</v>
      </c>
      <c r="F308" s="803" t="s">
        <v>5699</v>
      </c>
      <c r="G308" s="803" t="s">
        <v>3962</v>
      </c>
      <c r="H308" s="804" t="s">
        <v>4965</v>
      </c>
      <c r="K308" s="412" t="s">
        <v>176</v>
      </c>
      <c r="L308" s="412" t="s">
        <v>5560</v>
      </c>
      <c r="M308" s="691" t="s">
        <v>5561</v>
      </c>
      <c r="N308" s="792" t="s">
        <v>5700</v>
      </c>
      <c r="O308" s="691" t="s"/>
      <c r="P308" s="691" t="s"/>
      <c r="U308" s="652" t="s"/>
      <c r="AM308" s="802" t="s"/>
      <c r="AN308" s="801" t="s"/>
      <c r="AO308" s="284" t="s"/>
    </row>
    <row r="309" spans="1:41">
      <c r="A309" s="805" t="s"/>
      <c r="B309" s="803" t="s">
        <v>176</v>
      </c>
      <c r="C309" s="803" t="s">
        <v>5490</v>
      </c>
      <c r="D309" s="803" t="s">
        <v>5303</v>
      </c>
      <c r="E309" s="803" t="s">
        <v>5346</v>
      </c>
      <c r="F309" s="803" t="s">
        <v>5699</v>
      </c>
      <c r="G309" s="803" t="s">
        <v>3995</v>
      </c>
      <c r="H309" s="804" t="s">
        <v>4965</v>
      </c>
      <c r="U309" s="652" t="s"/>
      <c r="AM309" s="802" t="s"/>
      <c r="AN309" s="801" t="s"/>
      <c r="AO309" s="284" t="s"/>
    </row>
    <row r="310" spans="1:41">
      <c r="A310" s="805" t="s"/>
      <c r="B310" s="803" t="s">
        <v>176</v>
      </c>
      <c r="C310" s="803" t="s">
        <v>5490</v>
      </c>
      <c r="D310" s="803" t="s">
        <v>5303</v>
      </c>
      <c r="E310" s="803" t="s">
        <v>5346</v>
      </c>
      <c r="F310" s="803" t="s">
        <v>5701</v>
      </c>
      <c r="G310" s="803" t="s"/>
      <c r="H310" s="804" t="s">
        <v>4965</v>
      </c>
      <c r="AM310" s="802" t="s"/>
      <c r="AN310" s="801" t="s"/>
      <c r="AO310" s="284" t="s"/>
    </row>
    <row r="311" spans="1:41">
      <c r="A311" s="805" t="s"/>
      <c r="B311" s="803" t="s">
        <v>176</v>
      </c>
      <c r="C311" s="803" t="s">
        <v>5490</v>
      </c>
      <c r="D311" s="803" t="s">
        <v>5303</v>
      </c>
      <c r="E311" s="803" t="s">
        <v>5346</v>
      </c>
      <c r="F311" s="803" t="s">
        <v>5702</v>
      </c>
      <c r="G311" s="803" t="s">
        <v>3996</v>
      </c>
      <c r="H311" s="804" t="s">
        <v>4965</v>
      </c>
      <c r="AM311" s="802" t="s"/>
      <c r="AN311" s="801" t="s"/>
      <c r="AO311" s="284" t="s"/>
    </row>
    <row r="312" spans="1:41">
      <c r="A312" s="805" t="s"/>
      <c r="B312" s="803" t="s">
        <v>176</v>
      </c>
      <c r="C312" s="803" t="s">
        <v>5490</v>
      </c>
      <c r="D312" s="803" t="s">
        <v>5303</v>
      </c>
      <c r="E312" s="803" t="s">
        <v>5346</v>
      </c>
      <c r="F312" s="803" t="s">
        <v>5702</v>
      </c>
      <c r="G312" s="803" t="s">
        <v>3963</v>
      </c>
      <c r="H312" s="804" t="s">
        <v>4965</v>
      </c>
      <c r="AM312" s="802" t="s"/>
      <c r="AN312" s="801" t="s"/>
      <c r="AO312" s="284" t="s"/>
    </row>
    <row r="313" spans="1:41">
      <c r="A313" s="805" t="s"/>
      <c r="B313" s="803" t="s">
        <v>176</v>
      </c>
      <c r="C313" s="803" t="s">
        <v>5490</v>
      </c>
      <c r="D313" s="803" t="s">
        <v>5303</v>
      </c>
      <c r="E313" s="803" t="s">
        <v>5370</v>
      </c>
      <c r="F313" s="803" t="s">
        <v>5703</v>
      </c>
      <c r="G313" s="803" t="s">
        <v>5704</v>
      </c>
      <c r="H313" s="804" t="s">
        <v>4965</v>
      </c>
      <c r="AM313" s="802" t="s"/>
      <c r="AN313" s="801" t="s"/>
      <c r="AO313" s="284" t="s"/>
    </row>
    <row r="314" spans="1:41">
      <c r="A314" s="805" t="s"/>
      <c r="B314" s="803" t="s">
        <v>176</v>
      </c>
      <c r="C314" s="803" t="s">
        <v>5490</v>
      </c>
      <c r="D314" s="803" t="s">
        <v>5303</v>
      </c>
      <c r="E314" s="803" t="s">
        <v>5370</v>
      </c>
      <c r="F314" s="803" t="s">
        <v>5705</v>
      </c>
      <c r="G314" s="803" t="s">
        <v>3964</v>
      </c>
      <c r="H314" s="804" t="s">
        <v>4965</v>
      </c>
      <c r="AM314" s="802" t="s"/>
      <c r="AN314" s="801" t="s"/>
      <c r="AO314" s="284" t="s"/>
    </row>
    <row r="315" spans="1:41">
      <c r="A315" s="805" t="s"/>
      <c r="B315" s="803" t="s">
        <v>176</v>
      </c>
      <c r="C315" s="803" t="s">
        <v>5490</v>
      </c>
      <c r="D315" s="803" t="s">
        <v>5303</v>
      </c>
      <c r="E315" s="803" t="s">
        <v>5370</v>
      </c>
      <c r="F315" s="803" t="s">
        <v>5706</v>
      </c>
      <c r="G315" s="803" t="s">
        <v>3965</v>
      </c>
      <c r="H315" s="804" t="s">
        <v>4965</v>
      </c>
      <c r="AM315" s="802" t="s"/>
      <c r="AN315" s="801" t="s"/>
      <c r="AO315" s="284" t="s"/>
    </row>
    <row r="316" spans="1:41">
      <c r="A316" s="805" t="s"/>
      <c r="B316" s="803" t="s">
        <v>176</v>
      </c>
      <c r="C316" s="803" t="s">
        <v>5490</v>
      </c>
      <c r="D316" s="803" t="s">
        <v>5303</v>
      </c>
      <c r="E316" s="803" t="s">
        <v>5370</v>
      </c>
      <c r="F316" s="803" t="s">
        <v>5707</v>
      </c>
      <c r="G316" s="803" t="s">
        <v>3966</v>
      </c>
      <c r="H316" s="804" t="s">
        <v>4965</v>
      </c>
      <c r="AM316" s="802" t="s"/>
      <c r="AN316" s="801" t="s"/>
      <c r="AO316" s="284" t="s"/>
    </row>
    <row r="317" spans="1:41">
      <c r="A317" s="805" t="s"/>
      <c r="B317" s="803" t="s">
        <v>176</v>
      </c>
      <c r="C317" s="803" t="s">
        <v>5490</v>
      </c>
      <c r="D317" s="803" t="s">
        <v>5303</v>
      </c>
      <c r="E317" s="803" t="s">
        <v>5370</v>
      </c>
      <c r="F317" s="803" t="s">
        <v>5707</v>
      </c>
      <c r="G317" s="803" t="s">
        <v>3992</v>
      </c>
      <c r="H317" s="804" t="s">
        <v>4965</v>
      </c>
      <c r="AM317" s="802" t="s"/>
      <c r="AN317" s="801" t="s"/>
      <c r="AO317" s="284" t="s"/>
    </row>
    <row r="318" spans="1:41">
      <c r="A318" s="805" t="s"/>
      <c r="B318" s="803" t="s">
        <v>176</v>
      </c>
      <c r="C318" s="803" t="s">
        <v>5490</v>
      </c>
      <c r="D318" s="803" t="s">
        <v>5303</v>
      </c>
      <c r="E318" s="803" t="s">
        <v>5370</v>
      </c>
      <c r="F318" s="803" t="s">
        <v>5708</v>
      </c>
      <c r="G318" s="803" t="s">
        <v>3993</v>
      </c>
      <c r="H318" s="804" t="s">
        <v>4965</v>
      </c>
      <c r="AM318" s="802" t="s"/>
      <c r="AN318" s="801" t="s"/>
      <c r="AO318" s="284" t="s"/>
    </row>
    <row r="319" spans="1:41">
      <c r="A319" s="805" t="s"/>
      <c r="B319" s="803" t="s">
        <v>176</v>
      </c>
      <c r="C319" s="803" t="s">
        <v>5490</v>
      </c>
      <c r="D319" s="803" t="s">
        <v>5303</v>
      </c>
      <c r="E319" s="803" t="s">
        <v>5370</v>
      </c>
      <c r="F319" s="803" t="s">
        <v>5708</v>
      </c>
      <c r="G319" s="803" t="s">
        <v>3967</v>
      </c>
      <c r="H319" s="804" t="s">
        <v>4965</v>
      </c>
      <c r="AM319" s="802" t="s"/>
      <c r="AN319" s="801" t="s"/>
      <c r="AO319" s="284" t="s"/>
    </row>
    <row r="320" spans="1:41">
      <c r="A320" s="805" t="s"/>
      <c r="B320" s="803" t="s">
        <v>176</v>
      </c>
      <c r="C320" s="803" t="s">
        <v>5490</v>
      </c>
      <c r="D320" s="803" t="s">
        <v>5303</v>
      </c>
      <c r="E320" s="803" t="s">
        <v>5406</v>
      </c>
      <c r="F320" s="803" t="s">
        <v>5709</v>
      </c>
      <c r="G320" s="803" t="s">
        <v>5710</v>
      </c>
      <c r="H320" s="804" t="s">
        <v>4965</v>
      </c>
      <c r="AM320" s="802" t="s"/>
      <c r="AN320" s="801" t="s"/>
      <c r="AO320" s="284" t="s"/>
    </row>
    <row r="321" spans="1:41">
      <c r="A321" s="805" t="s"/>
      <c r="B321" s="803" t="s">
        <v>176</v>
      </c>
      <c r="C321" s="803" t="s">
        <v>5490</v>
      </c>
      <c r="D321" s="803" t="s">
        <v>5303</v>
      </c>
      <c r="E321" s="803" t="s">
        <v>5406</v>
      </c>
      <c r="F321" s="803" t="s">
        <v>5709</v>
      </c>
      <c r="G321" s="803" t="s">
        <v>5711</v>
      </c>
      <c r="H321" s="804" t="s">
        <v>4965</v>
      </c>
      <c r="AM321" s="802" t="s"/>
      <c r="AN321" s="801" t="s"/>
      <c r="AO321" s="284" t="s"/>
    </row>
    <row r="322" spans="1:41">
      <c r="A322" s="805" t="s"/>
      <c r="B322" s="803" t="s">
        <v>176</v>
      </c>
      <c r="C322" s="803" t="s">
        <v>5490</v>
      </c>
      <c r="D322" s="803" t="s">
        <v>5303</v>
      </c>
      <c r="E322" s="803" t="s">
        <v>5406</v>
      </c>
      <c r="F322" s="803" t="s">
        <v>5712</v>
      </c>
      <c r="G322" s="803" t="s">
        <v>5713</v>
      </c>
      <c r="H322" s="804" t="s">
        <v>4965</v>
      </c>
      <c r="AM322" s="802" t="s"/>
      <c r="AN322" s="801" t="s"/>
      <c r="AO322" s="284" t="s"/>
    </row>
    <row r="323" spans="1:41">
      <c r="A323" s="805" t="s"/>
      <c r="B323" s="803" t="s">
        <v>176</v>
      </c>
      <c r="C323" s="803" t="s">
        <v>5490</v>
      </c>
      <c r="D323" s="803" t="s">
        <v>5303</v>
      </c>
      <c r="E323" s="803" t="s">
        <v>5406</v>
      </c>
      <c r="F323" s="803" t="s">
        <v>5714</v>
      </c>
      <c r="G323" s="803" t="s">
        <v>5715</v>
      </c>
      <c r="H323" s="804" t="s">
        <v>4965</v>
      </c>
      <c r="AM323" s="802" t="s"/>
      <c r="AN323" s="801" t="s"/>
      <c r="AO323" s="284" t="s"/>
    </row>
    <row r="324" spans="1:41">
      <c r="A324" s="805" t="s"/>
      <c r="B324" s="803" t="s">
        <v>176</v>
      </c>
      <c r="C324" s="803" t="s">
        <v>5490</v>
      </c>
      <c r="D324" s="803" t="s">
        <v>5303</v>
      </c>
      <c r="E324" s="803" t="s">
        <v>5406</v>
      </c>
      <c r="F324" s="803" t="s">
        <v>5714</v>
      </c>
      <c r="G324" s="803" t="s">
        <v>5716</v>
      </c>
      <c r="H324" s="804" t="s">
        <v>4965</v>
      </c>
      <c r="AM324" s="802" t="s"/>
      <c r="AN324" s="801" t="s"/>
      <c r="AO324" s="284" t="s"/>
    </row>
    <row r="325" spans="1:41">
      <c r="A325" s="805" t="s"/>
      <c r="B325" s="803" t="s">
        <v>176</v>
      </c>
      <c r="C325" s="803" t="s">
        <v>5490</v>
      </c>
      <c r="D325" s="803" t="s">
        <v>5303</v>
      </c>
      <c r="E325" s="803" t="s">
        <v>5406</v>
      </c>
      <c r="F325" s="803" t="s">
        <v>5717</v>
      </c>
      <c r="G325" s="807" t="s">
        <v>5718</v>
      </c>
      <c r="H325" s="804" t="s">
        <v>4965</v>
      </c>
      <c r="AM325" s="802" t="s"/>
      <c r="AN325" s="801" t="s"/>
      <c r="AO325" s="284" t="s"/>
    </row>
    <row r="326" spans="1:41">
      <c r="A326" s="805" t="s"/>
      <c r="B326" s="803" t="s">
        <v>176</v>
      </c>
      <c r="C326" s="803" t="s">
        <v>5490</v>
      </c>
      <c r="D326" s="803" t="s">
        <v>5303</v>
      </c>
      <c r="E326" s="803" t="s">
        <v>5406</v>
      </c>
      <c r="F326" s="803" t="s">
        <v>5719</v>
      </c>
      <c r="G326" s="803" t="s">
        <v>3988</v>
      </c>
      <c r="H326" s="804" t="s">
        <v>4965</v>
      </c>
      <c r="AM326" s="802" t="s"/>
      <c r="AN326" s="801" t="s"/>
      <c r="AO326" s="284" t="s"/>
    </row>
    <row r="327" spans="1:41">
      <c r="A327" s="805" t="s"/>
      <c r="B327" s="803" t="s">
        <v>176</v>
      </c>
      <c r="C327" s="803" t="s">
        <v>5490</v>
      </c>
      <c r="D327" s="803" t="s">
        <v>5303</v>
      </c>
      <c r="E327" s="803" t="s">
        <v>5406</v>
      </c>
      <c r="F327" s="803" t="s">
        <v>5719</v>
      </c>
      <c r="G327" s="803" t="s">
        <v>3989</v>
      </c>
      <c r="H327" s="804" t="s">
        <v>4965</v>
      </c>
      <c r="AM327" s="802" t="s"/>
      <c r="AN327" s="801" t="s"/>
      <c r="AO327" s="284" t="s"/>
    </row>
    <row r="328" spans="1:41">
      <c r="A328" s="805" t="s"/>
      <c r="B328" s="803" t="s">
        <v>176</v>
      </c>
      <c r="C328" s="803" t="s">
        <v>5490</v>
      </c>
      <c r="D328" s="803" t="s">
        <v>5303</v>
      </c>
      <c r="E328" s="803" t="s">
        <v>5406</v>
      </c>
      <c r="F328" s="803" t="s">
        <v>5719</v>
      </c>
      <c r="G328" s="803" t="s">
        <v>3990</v>
      </c>
      <c r="H328" s="804" t="s">
        <v>4965</v>
      </c>
      <c r="AM328" s="802" t="s"/>
      <c r="AN328" s="801" t="s"/>
      <c r="AO328" s="284" t="s"/>
    </row>
    <row r="329" spans="1:41">
      <c r="A329" s="805" t="s"/>
      <c r="B329" s="803" t="s">
        <v>176</v>
      </c>
      <c r="C329" s="803" t="s">
        <v>5490</v>
      </c>
      <c r="D329" s="803" t="s">
        <v>5303</v>
      </c>
      <c r="E329" s="803" t="s">
        <v>5446</v>
      </c>
      <c r="F329" s="803" t="s">
        <v>5720</v>
      </c>
      <c r="G329" s="803" t="s">
        <v>5721</v>
      </c>
      <c r="H329" s="804" t="s">
        <v>4965</v>
      </c>
      <c r="AM329" s="802" t="s"/>
      <c r="AN329" s="801" t="s"/>
      <c r="AO329" s="284" t="s"/>
    </row>
    <row r="330" spans="1:41">
      <c r="A330" s="805" t="s"/>
      <c r="B330" s="803" t="s">
        <v>176</v>
      </c>
      <c r="C330" s="803" t="s">
        <v>5490</v>
      </c>
      <c r="D330" s="803" t="s">
        <v>5303</v>
      </c>
      <c r="E330" s="803" t="s">
        <v>5446</v>
      </c>
      <c r="F330" s="803" t="s">
        <v>5720</v>
      </c>
      <c r="G330" s="803" t="s">
        <v>5722</v>
      </c>
      <c r="H330" s="804" t="s">
        <v>4965</v>
      </c>
      <c r="AO330" s="284" t="s"/>
    </row>
    <row r="331" spans="1:41">
      <c r="A331" s="805" t="s"/>
      <c r="B331" s="803" t="s">
        <v>176</v>
      </c>
      <c r="C331" s="803" t="s">
        <v>5490</v>
      </c>
      <c r="D331" s="803" t="s">
        <v>5303</v>
      </c>
      <c r="E331" s="803" t="s">
        <v>5446</v>
      </c>
      <c r="F331" s="803" t="s">
        <v>5723</v>
      </c>
      <c r="G331" s="803" t="s">
        <v>5724</v>
      </c>
      <c r="H331" s="804" t="s">
        <v>4965</v>
      </c>
      <c r="AO331" s="284" t="s"/>
    </row>
    <row r="332" spans="1:41">
      <c r="A332" s="805" t="s"/>
      <c r="B332" s="803" t="s">
        <v>176</v>
      </c>
      <c r="C332" s="803" t="s">
        <v>5490</v>
      </c>
      <c r="D332" s="803" t="s">
        <v>5303</v>
      </c>
      <c r="E332" s="803" t="s">
        <v>5446</v>
      </c>
      <c r="F332" s="803" t="s">
        <v>5723</v>
      </c>
      <c r="G332" s="803" t="s">
        <v>5725</v>
      </c>
      <c r="H332" s="804" t="s">
        <v>4965</v>
      </c>
      <c r="AO332" s="284" t="s"/>
    </row>
    <row r="333" spans="1:41">
      <c r="A333" s="805" t="s"/>
      <c r="B333" s="803" t="s">
        <v>176</v>
      </c>
      <c r="C333" s="803" t="s">
        <v>5490</v>
      </c>
      <c r="D333" s="803" t="s">
        <v>5303</v>
      </c>
      <c r="E333" s="803" t="s">
        <v>5446</v>
      </c>
      <c r="F333" s="803" t="s">
        <v>5723</v>
      </c>
      <c r="G333" s="803" t="s">
        <v>5726</v>
      </c>
      <c r="H333" s="804" t="s">
        <v>4965</v>
      </c>
      <c r="AO333" s="284" t="s"/>
    </row>
    <row r="334" spans="1:41">
      <c r="A334" s="805" t="s"/>
      <c r="B334" s="803" t="s">
        <v>176</v>
      </c>
      <c r="C334" s="803" t="s">
        <v>5490</v>
      </c>
      <c r="D334" s="803" t="s">
        <v>5303</v>
      </c>
      <c r="E334" s="803" t="s">
        <v>5446</v>
      </c>
      <c r="F334" s="803" t="s">
        <v>5727</v>
      </c>
      <c r="G334" s="803" t="s">
        <v>5728</v>
      </c>
      <c r="H334" s="804" t="s">
        <v>4965</v>
      </c>
      <c r="AO334" s="284" t="s"/>
    </row>
    <row r="335" spans="1:8">
      <c r="A335" s="805" t="s"/>
      <c r="B335" s="803" t="s">
        <v>176</v>
      </c>
      <c r="C335" s="803" t="s">
        <v>5490</v>
      </c>
      <c r="D335" s="803" t="s">
        <v>5303</v>
      </c>
      <c r="E335" s="803" t="s">
        <v>5446</v>
      </c>
      <c r="F335" s="803" t="s">
        <v>5729</v>
      </c>
      <c r="G335" s="803" t="s">
        <v>5730</v>
      </c>
      <c r="H335" s="804" t="s">
        <v>4965</v>
      </c>
    </row>
    <row r="336" spans="1:8">
      <c r="A336" s="805" t="s"/>
      <c r="B336" s="803" t="s">
        <v>176</v>
      </c>
      <c r="C336" s="803" t="s">
        <v>5490</v>
      </c>
      <c r="D336" s="803" t="s">
        <v>5303</v>
      </c>
      <c r="E336" s="803" t="s">
        <v>5446</v>
      </c>
      <c r="F336" s="803" t="s">
        <v>5729</v>
      </c>
      <c r="G336" s="803" t="s">
        <v>5731</v>
      </c>
      <c r="H336" s="804" t="s">
        <v>4965</v>
      </c>
    </row>
    <row r="337" spans="1:8">
      <c r="A337" s="805" t="s"/>
      <c r="B337" s="803" t="s">
        <v>176</v>
      </c>
      <c r="C337" s="803" t="s">
        <v>5490</v>
      </c>
      <c r="D337" s="803" t="s">
        <v>5303</v>
      </c>
      <c r="E337" s="803" t="s">
        <v>5446</v>
      </c>
      <c r="F337" s="803" t="s">
        <v>5729</v>
      </c>
      <c r="G337" s="803" t="s">
        <v>5732</v>
      </c>
      <c r="H337" s="804" t="s">
        <v>4965</v>
      </c>
    </row>
    <row r="338" spans="1:8">
      <c r="A338" s="805" t="s"/>
      <c r="B338" s="803" t="s">
        <v>176</v>
      </c>
      <c r="C338" s="803" t="s">
        <v>5490</v>
      </c>
      <c r="D338" s="803" t="s">
        <v>5303</v>
      </c>
      <c r="E338" s="803" t="s">
        <v>5446</v>
      </c>
      <c r="F338" s="803" t="s">
        <v>5729</v>
      </c>
      <c r="G338" s="803" t="s">
        <v>5733</v>
      </c>
      <c r="H338" s="804" t="s">
        <v>4965</v>
      </c>
    </row>
    <row r="339" spans="1:8">
      <c r="A339" s="805" t="s"/>
      <c r="B339" s="803" t="s">
        <v>176</v>
      </c>
      <c r="C339" s="803" t="s">
        <v>5490</v>
      </c>
      <c r="D339" s="803" t="s">
        <v>5303</v>
      </c>
      <c r="E339" s="803" t="s">
        <v>5446</v>
      </c>
      <c r="F339" s="803" t="s">
        <v>5729</v>
      </c>
      <c r="G339" s="803" t="s">
        <v>3978</v>
      </c>
      <c r="H339" s="804" t="s">
        <v>4965</v>
      </c>
    </row>
    <row r="340" spans="1:8">
      <c r="A340" s="805" t="s"/>
      <c r="B340" s="803" t="s">
        <v>176</v>
      </c>
      <c r="C340" s="803" t="s">
        <v>5490</v>
      </c>
      <c r="D340" s="803" t="s">
        <v>5303</v>
      </c>
      <c r="E340" s="803" t="s">
        <v>5446</v>
      </c>
      <c r="F340" s="803" t="s">
        <v>5729</v>
      </c>
      <c r="G340" s="803" t="s">
        <v>3979</v>
      </c>
      <c r="H340" s="804" t="s">
        <v>4965</v>
      </c>
    </row>
    <row r="341" spans="1:8">
      <c r="A341" s="805" t="s"/>
      <c r="B341" s="803" t="s">
        <v>176</v>
      </c>
      <c r="C341" s="803" t="s">
        <v>5490</v>
      </c>
      <c r="D341" s="803" t="s">
        <v>5303</v>
      </c>
      <c r="E341" s="803" t="s">
        <v>5734</v>
      </c>
      <c r="F341" s="803" t="s">
        <v>62</v>
      </c>
      <c r="G341" s="803" t="s">
        <v>62</v>
      </c>
      <c r="H341" s="804" t="s">
        <v>4965</v>
      </c>
    </row>
    <row r="342" spans="1:8">
      <c r="A342" s="805" t="s"/>
      <c r="B342" s="803" t="s">
        <v>176</v>
      </c>
      <c r="C342" s="803" t="s">
        <v>5490</v>
      </c>
      <c r="D342" s="803" t="s">
        <v>5303</v>
      </c>
      <c r="E342" s="803" t="s">
        <v>5735</v>
      </c>
      <c r="F342" s="803" t="s">
        <v>62</v>
      </c>
      <c r="G342" s="803" t="s">
        <v>62</v>
      </c>
      <c r="H342" s="804" t="s">
        <v>4965</v>
      </c>
    </row>
    <row r="343" spans="1:1">
      <c r="A343" s="805" t="s"/>
    </row>
  </sheetData>
  <mergeCells count="16">
    <mergeCell ref="AP15:AP26"/>
    <mergeCell ref="AP13:AP14"/>
    <mergeCell ref="AJ12:AJ14"/>
    <mergeCell ref="AI12:AI14"/>
    <mergeCell ref="AH12:AH14"/>
    <mergeCell ref="AP9:AP10"/>
    <mergeCell ref="AT2:AT3"/>
    <mergeCell ref="AP2:AP8"/>
    <mergeCell ref="AG2:AG14"/>
    <mergeCell ref="AF2:AF14"/>
    <mergeCell ref="AF37:AF41"/>
    <mergeCell ref="AF18:AF30"/>
    <mergeCell ref="AG18:AG30"/>
    <mergeCell ref="AH28:AH30"/>
    <mergeCell ref="AJ28:AJ30"/>
    <mergeCell ref="AI28:AI30"/>
  </mergeCells>
  <dataValidations>
    <dataValidation type="list" errorStyle="stop" allowBlank="true" showDropDown="false" showInputMessage="true" showErrorMessage="true" prompt="" sqref="AN2:AN1048576">
      <formula1>"Y,N,"</formula1>
    </dataValidation>
    <dataValidation type="list" errorStyle="stop" allowBlank="true" showDropDown="false" showInputMessage="true" showErrorMessage="true" prompt="" sqref="AM2:AM1048576">
      <formula1>"Y,N,"</formula1>
    </dataValidation>
    <dataValidation type="list" errorStyle="stop" allowBlank="true" showDropDown="false" showInputMessage="true" showErrorMessage="true" prompt="" sqref="AJ9">
      <formula1>"Y,N,"</formula1>
    </dataValidation>
    <dataValidation type="list" errorStyle="stop" allowBlank="true" showDropDown="false" showInputMessage="true" showErrorMessage="true" prompt="" sqref="AJ11:AJ12">
      <formula1>"Y,N,"</formula1>
    </dataValidation>
    <dataValidation type="list" errorStyle="stop" allowBlank="true" showDropDown="false" showInputMessage="true" showErrorMessage="true" prompt="" sqref="AJ25">
      <formula1>"Y,N,"</formula1>
    </dataValidation>
    <dataValidation type="list" errorStyle="stop" allowBlank="true" showDropDown="false" showInputMessage="true" showErrorMessage="true" prompt="" sqref="AJ27:AJ28">
      <formula1>"Y,N,"</formula1>
    </dataValidation>
    <dataValidation type="list" errorStyle="stop" allowBlank="true" showDropDown="false" showInputMessage="true" showErrorMessage="true" prompt="" sqref="AR2:AR28">
      <formula1>"Y,N,"</formula1>
    </dataValidation>
  </dataValidations>
</worksheet>
</file>

<file path=xl/worksheets/sheet20.xml><?xml version="1.0" encoding="utf-8"?>
<worksheet xmlns:r="http://schemas.openxmlformats.org/officeDocument/2006/relationships" xmlns="http://schemas.openxmlformats.org/spreadsheetml/2006/main">
  <sheetPr codeName="单价">
    <tabColor rgb="FFFFFFFF"/>
  </sheetPr>
  <dimension ref="A37"/>
  <sheetViews>
    <sheetView showGridLines="true" workbookViewId="0"/>
  </sheetViews>
  <cols>
    <col min="1" max="1" width="15.2422" customWidth="true"/>
    <col min="2" max="2" width="64.2031" customWidth="true"/>
    <col min="3" max="3" width="26.043" customWidth="true"/>
  </cols>
  <sheetData>
    <row r="1" spans="1:1">
      <c r="A1" s="278" t="s">
        <v>4003</v>
      </c>
    </row>
    <row r="2" spans="1:2">
      <c r="A2" s="14" t="s">
        <v>4004</v>
      </c>
      <c r="B2" s="279">
        <v>0.630107</v>
      </c>
    </row>
    <row r="3" spans="1:2">
      <c r="A3" s="14" t="s">
        <v>4005</v>
      </c>
      <c r="B3" s="279">
        <v>0.393817</v>
      </c>
    </row>
    <row r="4" spans="1:2">
      <c r="A4" s="14" t="s">
        <v>4006</v>
      </c>
      <c r="B4" s="279">
        <v>0.157527</v>
      </c>
    </row>
    <row r="5" spans="1:2">
      <c r="A5" s="14" t="s">
        <v>4007</v>
      </c>
      <c r="B5" s="279">
        <v>0.2065</v>
      </c>
    </row>
    <row r="6" spans="1:2">
      <c r="A6" s="14" t="s">
        <v>4008</v>
      </c>
      <c r="B6" s="279">
        <v>0</v>
      </c>
    </row>
    <row r="7" spans="1:2">
      <c r="A7" s="14" t="s">
        <v>4009</v>
      </c>
      <c r="B7" s="279">
        <v>1472000</v>
      </c>
    </row>
    <row r="9" spans="1:1">
      <c r="A9" s="278" t="s">
        <v>4010</v>
      </c>
    </row>
    <row r="10" spans="1:2">
      <c r="A10" s="14" t="s">
        <v>4011</v>
      </c>
      <c r="B10" s="178" t="s">
        <v>4012</v>
      </c>
    </row>
    <row r="11" spans="1:2">
      <c r="A11" s="14" t="s">
        <v>200</v>
      </c>
      <c r="B11" s="14" t="s">
        <v>4013</v>
      </c>
    </row>
    <row r="13" spans="1:1">
      <c r="A13" s="278" t="s">
        <v>4014</v>
      </c>
    </row>
    <row r="14" spans="1:2">
      <c r="A14" s="14" t="s">
        <v>4015</v>
      </c>
      <c r="B14" s="14" t="s">
        <v>4016</v>
      </c>
    </row>
    <row r="15" spans="1:2">
      <c r="A15" s="14" t="s">
        <v>4017</v>
      </c>
      <c r="B15" s="280" t="s">
        <v>4018</v>
      </c>
    </row>
    <row r="16" spans="1:3">
      <c r="A16" s="281" t="s">
        <v>4019</v>
      </c>
      <c r="B16" s="14" t="s">
        <v>4020</v>
      </c>
      <c r="C16" s="282" t="s"/>
    </row>
    <row r="17" spans="1:3">
      <c r="A17" s="281" t="s">
        <v>4021</v>
      </c>
      <c r="B17" s="279" t="s">
        <v>4022</v>
      </c>
      <c r="C17" s="282" t="s"/>
    </row>
    <row r="18" spans="2:3">
      <c r="B18" s="283" t="s"/>
      <c r="C18" s="284" t="s"/>
    </row>
    <row r="19" spans="1:3">
      <c r="A19" s="278" t="s">
        <v>4023</v>
      </c>
      <c r="B19" s="283" t="s"/>
      <c r="C19" s="284" t="s"/>
    </row>
    <row r="20" spans="1:3">
      <c r="A20" s="14" t="s">
        <v>4023</v>
      </c>
      <c r="B20" s="285" t="s">
        <v>4024</v>
      </c>
      <c r="C20" s="286" t="s"/>
    </row>
    <row r="21" spans="1:3" ht="61.5" customHeight="true">
      <c r="A21" s="14" t="s">
        <v>4025</v>
      </c>
      <c r="B21" s="14" t="s">
        <v>4026</v>
      </c>
      <c r="C21" s="287" t="s"/>
    </row>
    <row r="22" spans="2:3">
      <c r="B22" s="283" t="s"/>
      <c r="C22" s="284" t="s"/>
    </row>
    <row r="23" spans="1:3">
      <c r="A23" s="278" t="s">
        <v>4027</v>
      </c>
      <c r="B23" s="283" t="s"/>
      <c r="C23" s="284" t="s"/>
    </row>
    <row r="24" spans="1:3">
      <c r="A24" s="14" t="s">
        <v>4027</v>
      </c>
      <c r="B24" s="285" t="s">
        <v>6088</v>
      </c>
      <c r="C24" s="286" t="s"/>
    </row>
    <row r="25" spans="1:3">
      <c r="A25" s="14" t="s">
        <v>4028</v>
      </c>
      <c r="B25" s="14" t="s">
        <v>4029</v>
      </c>
      <c r="C25" s="288" t="s"/>
    </row>
    <row r="26" spans="2:3">
      <c r="B26" s="283" t="s"/>
      <c r="C26" s="284" t="s"/>
    </row>
    <row r="27" spans="1:3">
      <c r="A27" s="278" t="s">
        <v>4030</v>
      </c>
      <c r="B27" s="283" t="s"/>
      <c r="C27" s="284" t="s"/>
    </row>
    <row r="28" spans="1:3">
      <c r="A28" s="289" t="s">
        <v>2725</v>
      </c>
      <c r="B28" s="290" t="s">
        <v>4031</v>
      </c>
      <c r="C28" s="282" t="s"/>
    </row>
    <row r="29" spans="1:3">
      <c r="A29" s="289" t="s">
        <v>253</v>
      </c>
      <c r="B29" s="290" t="s">
        <v>4032</v>
      </c>
      <c r="C29" s="282" t="s"/>
    </row>
    <row r="30" spans="1:2">
      <c r="A30" s="289" t="s">
        <v>2704</v>
      </c>
      <c r="B30" s="290" t="s">
        <v>4033</v>
      </c>
    </row>
    <row r="31" spans="1:2">
      <c r="A31" s="289" t="s">
        <v>4034</v>
      </c>
      <c r="B31" s="290" t="s">
        <v>4035</v>
      </c>
    </row>
    <row r="32" spans="1:2">
      <c r="A32" s="289" t="s">
        <v>4036</v>
      </c>
      <c r="B32" s="290" t="s">
        <v>4037</v>
      </c>
    </row>
    <row r="33" spans="1:2">
      <c r="A33" s="289" t="s">
        <v>4038</v>
      </c>
      <c r="B33" s="290" t="s">
        <v>4039</v>
      </c>
    </row>
    <row r="34" spans="1:3">
      <c r="A34" s="289" t="s">
        <v>2708</v>
      </c>
      <c r="B34" s="290" t="s">
        <v>4040</v>
      </c>
      <c r="C34" t="s">
        <v>4041</v>
      </c>
    </row>
    <row r="36" spans="1:1">
      <c r="A36" s="278" t="s">
        <v>4042</v>
      </c>
    </row>
    <row r="37" spans="1:1">
      <c r="A37" s="14" t="s">
        <v>4043</v>
      </c>
    </row>
  </sheetData>
  <drawing r:id="rId0"/>
</worksheet>
</file>

<file path=xl/worksheets/sheet21.xml><?xml version="1.0" encoding="utf-8"?>
<worksheet xmlns:r="http://schemas.openxmlformats.org/officeDocument/2006/relationships" xmlns="http://schemas.openxmlformats.org/spreadsheetml/2006/main">
  <sheetPr codeName="焓值表">
    <tabColor rgb="FFFFFFFF"/>
  </sheetPr>
  <dimension ref="L40"/>
  <sheetViews>
    <sheetView showGridLines="true" workbookViewId="0"/>
  </sheetViews>
  <cols>
    <col min="1" max="1" width="11.0625" customWidth="true"/>
    <col min="5" max="5" width="33.4531" customWidth="true"/>
    <col min="6" max="6" width="15.2422" customWidth="true"/>
    <col min="9" max="9" width="11.0625" customWidth="true"/>
    <col min="10" max="10" width="10.3828" customWidth="true"/>
    <col min="11" max="11" width="17.6719" customWidth="true"/>
    <col min="12" max="12" width="24.2812" customWidth="true"/>
  </cols>
  <sheetData>
    <row r="1" spans="2:15">
      <c r="B1" t="s">
        <v>4232</v>
      </c>
      <c r="G1" t="s">
        <v>4233</v>
      </c>
      <c r="N1" t="s">
        <v>4234</v>
      </c>
      <c r="O1" t="s">
        <v>4235</v>
      </c>
    </row>
    <row r="2" spans="2:18">
      <c r="B2" s="443" t="s">
        <v>4236</v>
      </c>
      <c r="C2" s="443" t="s">
        <v>4237</v>
      </c>
      <c r="D2" s="444" t="s">
        <v>4238</v>
      </c>
      <c r="E2" s="445" t="s">
        <v>4239</v>
      </c>
      <c r="F2" s="446" t="s"/>
      <c r="G2" s="447" t="s">
        <v>4236</v>
      </c>
      <c r="H2" s="447" t="s">
        <v>4238</v>
      </c>
      <c r="I2" s="448" t="s">
        <v>4240</v>
      </c>
      <c r="J2" s="448" t="s">
        <v>4241</v>
      </c>
      <c r="K2" s="449" t="s">
        <v>4239</v>
      </c>
      <c r="M2" t="s">
        <v>495</v>
      </c>
      <c r="N2" s="283" t="s">
        <v>4242</v>
      </c>
      <c r="O2" s="283" t="s">
        <v>195</v>
      </c>
      <c r="P2" s="283" t="s">
        <v>209</v>
      </c>
      <c r="Q2" s="283" t="s">
        <v>495</v>
      </c>
      <c r="R2" s="283" t="s">
        <v>377</v>
      </c>
    </row>
    <row r="3" spans="2:19">
      <c r="B3" s="279">
        <v>170</v>
      </c>
      <c r="C3" s="279">
        <v>0.792022</v>
      </c>
      <c r="D3" s="279">
        <v>2.768</v>
      </c>
      <c r="E3" s="14" t="s">
        <v>4243</v>
      </c>
      <c r="F3" s="450" t="s"/>
      <c r="G3" s="451" t="s">
        <v>4244</v>
      </c>
      <c r="H3" s="452">
        <v>0.37745</v>
      </c>
      <c r="I3" s="453">
        <v>60</v>
      </c>
      <c r="J3" s="416">
        <f>=H3-H8</f>
        <v>0.12578</v>
      </c>
      <c r="K3" s="416" t="s">
        <v>276</v>
      </c>
      <c r="L3">
        <f>=H3-H8</f>
        <v>0.12578</v>
      </c>
      <c r="M3">
        <f>=30*4.186/1000</f>
        <v>0.12558</v>
      </c>
      <c r="N3" s="283" t="s">
        <v>276</v>
      </c>
      <c r="O3" s="283">
        <v>1</v>
      </c>
      <c r="P3" s="283">
        <v>1</v>
      </c>
      <c r="Q3" s="283">
        <v>0.12578</v>
      </c>
      <c r="R3" s="283">
        <f>=Q3*277.778</f>
        <v>34.93891684</v>
      </c>
      <c r="S3">
        <f>=M3/0.0036</f>
        <v>34.8833333333333</v>
      </c>
    </row>
    <row r="4" spans="2:19">
      <c r="B4" s="279">
        <v>90</v>
      </c>
      <c r="C4" s="279" t="s"/>
      <c r="D4" s="279">
        <v>0.37694</v>
      </c>
      <c r="E4" s="279" t="s">
        <v>4245</v>
      </c>
      <c r="G4" s="451" t="s">
        <v>4246</v>
      </c>
      <c r="H4" s="452">
        <v>0.1597</v>
      </c>
      <c r="I4" s="186">
        <v>28</v>
      </c>
      <c r="J4" s="454">
        <f>=H4-H9</f>
        <v>0.04178</v>
      </c>
      <c r="K4" s="14" t="s">
        <v>210</v>
      </c>
      <c r="L4">
        <f>=H4-H9</f>
        <v>0.04178</v>
      </c>
      <c r="M4">
        <f>=10*4.186/1000</f>
        <v>0.04186</v>
      </c>
      <c r="N4" s="283" t="s">
        <v>210</v>
      </c>
      <c r="O4" s="283">
        <v>1</v>
      </c>
      <c r="P4" s="283">
        <v>1</v>
      </c>
      <c r="Q4" s="283">
        <v>0.04178</v>
      </c>
      <c r="R4" s="283">
        <f>=Q4*277.778</f>
        <v>11.60556484</v>
      </c>
      <c r="S4">
        <f>=M4/0.0036</f>
        <v>11.6277777777778</v>
      </c>
    </row>
    <row r="5" spans="2:19">
      <c r="B5" s="14" t="s"/>
      <c r="C5" s="14" t="s"/>
      <c r="D5" s="279">
        <v>2.391</v>
      </c>
      <c r="E5" s="14" t="s">
        <v>4247</v>
      </c>
      <c r="G5" s="451" t="s">
        <v>4248</v>
      </c>
      <c r="H5" s="452">
        <v>0.050989</v>
      </c>
      <c r="I5" s="186">
        <v>18</v>
      </c>
      <c r="J5" s="14">
        <f>=H7-H5</f>
        <v>0.025121</v>
      </c>
      <c r="K5" s="14" t="s">
        <v>4249</v>
      </c>
      <c r="L5">
        <f>=H7-H5</f>
        <v>0.025121</v>
      </c>
      <c r="M5">
        <f>=6*4.186/1000</f>
        <v>0.025116</v>
      </c>
      <c r="N5" s="283" t="s">
        <v>4249</v>
      </c>
      <c r="O5" s="283">
        <v>1</v>
      </c>
      <c r="P5" s="283">
        <v>1</v>
      </c>
      <c r="Q5" s="283">
        <v>0.025121</v>
      </c>
      <c r="R5" s="283">
        <f>=Q5*277.778</f>
        <v>6.978061138</v>
      </c>
      <c r="S5">
        <f>=M5/0.0036</f>
        <v>6.97666666666667</v>
      </c>
    </row>
    <row r="6" spans="7:19">
      <c r="G6" s="451" t="s">
        <v>4250</v>
      </c>
      <c r="H6" s="452">
        <v>0.025818</v>
      </c>
      <c r="I6" s="186">
        <v>12</v>
      </c>
      <c r="J6" s="14">
        <f>=H5-H6</f>
        <v>0.025171</v>
      </c>
      <c r="K6" s="14" t="s">
        <v>4251</v>
      </c>
      <c r="L6">
        <f>=H5-H6</f>
        <v>0.025171</v>
      </c>
      <c r="M6">
        <f>=6*4.186/1000</f>
        <v>0.025116</v>
      </c>
      <c r="N6" s="283" t="s">
        <v>4251</v>
      </c>
      <c r="O6" s="283">
        <v>1</v>
      </c>
      <c r="P6" s="283">
        <v>1</v>
      </c>
      <c r="Q6" s="283">
        <v>0.025171</v>
      </c>
      <c r="R6" s="283">
        <f>=Q6*277.778</f>
        <v>6.991950038</v>
      </c>
      <c r="S6">
        <f>=M6/0.0036</f>
        <v>6.97666666666667</v>
      </c>
    </row>
    <row r="7" spans="7:18">
      <c r="G7" s="455" t="s">
        <v>4252</v>
      </c>
      <c r="H7" s="455">
        <v>0.07611</v>
      </c>
      <c r="I7" s="456" t="s"/>
      <c r="J7" s="14" t="s"/>
      <c r="K7" s="454" t="s"/>
      <c r="N7" s="283" t="s"/>
      <c r="O7" s="283" t="s"/>
      <c r="P7" s="283" t="s">
        <v>4253</v>
      </c>
      <c r="Q7" s="283" t="s">
        <v>4254</v>
      </c>
      <c r="R7" s="283" t="s">
        <v>4255</v>
      </c>
    </row>
    <row r="8" spans="7:18">
      <c r="G8" s="455" t="s">
        <v>4256</v>
      </c>
      <c r="H8" s="455">
        <v>0.25167</v>
      </c>
      <c r="I8" s="456" t="s"/>
      <c r="J8" s="14" t="s"/>
      <c r="K8" s="454" t="s"/>
      <c r="N8" s="14" t="s">
        <v>4242</v>
      </c>
      <c r="O8" s="14" t="s">
        <v>4257</v>
      </c>
      <c r="P8" s="14" t="s">
        <v>4258</v>
      </c>
      <c r="Q8" s="14" t="s">
        <v>4259</v>
      </c>
      <c r="R8" s="283" t="s"/>
    </row>
    <row r="9" spans="7:18">
      <c r="G9" s="455" t="s">
        <v>4260</v>
      </c>
      <c r="H9" s="455">
        <v>0.11792</v>
      </c>
      <c r="I9" s="456" t="s"/>
      <c r="J9" s="14" t="s"/>
      <c r="K9" s="454" t="s"/>
      <c r="N9" s="14" t="s">
        <v>276</v>
      </c>
      <c r="O9" s="14">
        <v>0.12578</v>
      </c>
      <c r="P9" s="14">
        <f>=O9*277.778</f>
        <v>34.93891684</v>
      </c>
      <c r="Q9" s="14">
        <v>0.0036</v>
      </c>
      <c r="R9" s="283" t="s"/>
    </row>
    <row r="10" spans="7:18">
      <c r="G10" s="457" t="s">
        <v>4261</v>
      </c>
      <c r="H10" s="457">
        <v>0.54661</v>
      </c>
      <c r="I10" s="187" t="s"/>
      <c r="J10" s="458" t="s"/>
      <c r="K10" s="458" t="s">
        <v>354</v>
      </c>
      <c r="N10" s="14" t="s">
        <v>210</v>
      </c>
      <c r="O10" s="14">
        <v>0.04178</v>
      </c>
      <c r="P10" s="14">
        <f>=O10*277.778</f>
        <v>11.60556484</v>
      </c>
      <c r="Q10" s="14">
        <v>0.0036</v>
      </c>
      <c r="R10" s="283" t="s"/>
    </row>
    <row r="11" spans="6:18">
      <c r="F11" s="459" t="s"/>
      <c r="G11" s="460" t="s">
        <v>4262</v>
      </c>
      <c r="H11" s="186">
        <v>0.5037</v>
      </c>
      <c r="I11" s="14" t="s"/>
      <c r="J11" s="14" t="s"/>
      <c r="K11" s="14" t="s">
        <v>4263</v>
      </c>
      <c r="L11" s="176" t="s"/>
      <c r="N11" s="14" t="s"/>
      <c r="O11" s="14" t="s">
        <v>4257</v>
      </c>
      <c r="P11" s="14" t="s">
        <v>4258</v>
      </c>
      <c r="Q11" s="14" t="s">
        <v>4259</v>
      </c>
      <c r="R11" s="283" t="s"/>
    </row>
    <row r="12" spans="6:18">
      <c r="F12" s="459" t="s"/>
      <c r="G12" s="460" t="s">
        <v>4264</v>
      </c>
      <c r="H12" s="186">
        <v>0.33492</v>
      </c>
      <c r="I12" s="14" t="s"/>
      <c r="J12" s="14" t="s"/>
      <c r="K12" s="14" t="s">
        <v>4265</v>
      </c>
      <c r="L12" s="176" t="s"/>
      <c r="N12" s="14" t="s">
        <v>4249</v>
      </c>
      <c r="O12" s="14">
        <f>=P5*Q5</f>
        <v>0.025121</v>
      </c>
      <c r="P12" s="14">
        <f>=O12*277.778</f>
        <v>6.978061138</v>
      </c>
      <c r="Q12" s="14">
        <v>0.0036</v>
      </c>
      <c r="R12" s="283" t="s"/>
    </row>
    <row r="13" spans="6:18">
      <c r="F13" s="459">
        <v>0.29353</v>
      </c>
      <c r="G13" s="460" t="s"/>
      <c r="H13" s="186">
        <v>0.16878</v>
      </c>
      <c r="I13" s="14" t="s"/>
      <c r="J13" s="14">
        <v>0.169</v>
      </c>
      <c r="K13" s="14" t="s">
        <v>4266</v>
      </c>
      <c r="L13" s="176" t="s"/>
      <c r="N13" s="14" t="s">
        <v>4251</v>
      </c>
      <c r="O13" s="14">
        <f>=P6*Q6</f>
        <v>0.025171</v>
      </c>
      <c r="P13" s="14">
        <f>=O13*277.778</f>
        <v>6.991950038</v>
      </c>
      <c r="Q13" s="14">
        <v>0.0036</v>
      </c>
      <c r="R13" s="283" t="s"/>
    </row>
    <row r="14" spans="7:17">
      <c r="G14" s="169" t="s">
        <v>4267</v>
      </c>
      <c r="H14">
        <v>0.96554</v>
      </c>
      <c r="J14">
        <f>=H14*J3</f>
        <v>0.1214456212</v>
      </c>
      <c r="L14" s="176" t="s">
        <v>1978</v>
      </c>
      <c r="N14" s="14" t="s"/>
      <c r="O14" s="14" t="s">
        <v>4257</v>
      </c>
      <c r="P14" s="14" t="s">
        <v>4258</v>
      </c>
      <c r="Q14" s="14" t="s">
        <v>4259</v>
      </c>
    </row>
    <row r="15" spans="7:17">
      <c r="G15" t="s">
        <v>4268</v>
      </c>
      <c r="H15">
        <v>0.99319</v>
      </c>
      <c r="J15">
        <f>=H15*J4</f>
        <v>0.0414954782</v>
      </c>
      <c r="L15" s="176" t="s"/>
      <c r="N15" s="14" t="s">
        <v>354</v>
      </c>
      <c r="O15" s="14">
        <v>0.16878</v>
      </c>
      <c r="P15" s="14">
        <f>=O15*277.778</f>
        <v>46.88337084</v>
      </c>
      <c r="Q15" s="14">
        <v>0.0036</v>
      </c>
    </row>
    <row r="16" spans="7:17">
      <c r="G16" t="s">
        <v>4269</v>
      </c>
      <c r="H16">
        <v>0.99974</v>
      </c>
      <c r="J16">
        <f>=H16*J5</f>
        <v>0.02511446854</v>
      </c>
      <c r="N16" s="14" t="s">
        <v>356</v>
      </c>
      <c r="O16" s="279">
        <v>2.391</v>
      </c>
      <c r="P16" s="14">
        <f>=O16*277.778</f>
        <v>664.167198</v>
      </c>
      <c r="Q16" s="14">
        <v>0.0036</v>
      </c>
    </row>
    <row r="17" spans="7:10">
      <c r="G17" t="s">
        <v>4270</v>
      </c>
      <c r="H17">
        <v>1.2</v>
      </c>
      <c r="J17">
        <f>=H17*J6</f>
        <v>0.0302052</v>
      </c>
    </row>
    <row r="27" spans="5:5">
      <c r="E27" t="s">
        <v>4271</v>
      </c>
    </row>
    <row r="40" spans="12:12">
      <c r="L40" t="s">
        <v>4272</v>
      </c>
    </row>
  </sheetData>
  <drawing r:id="rId3"/>
  <legacyDrawing r:id="rId0"/>
</worksheet>
</file>

<file path=xl/worksheets/sheet22.xml><?xml version="1.0" encoding="utf-8"?>
<worksheet xmlns="http://schemas.openxmlformats.org/spreadsheetml/2006/main">
  <sheetPr codeName="导出模板">
    <tabColor rgb="FFFFFFFF"/>
  </sheetPr>
  <dimension ref="M31"/>
  <sheetViews>
    <sheetView showGridLines="true" workbookViewId="0"/>
  </sheetViews>
  <cols>
    <col min="1" max="1" width="11.6016" customWidth="true"/>
    <col min="2" max="2" width="27.2422" customWidth="true"/>
    <col min="3" max="3" width="41.9531" style="169" customWidth="true"/>
    <col min="6" max="6" width="16.0508" customWidth="true"/>
    <col min="8" max="8" width="32.3711" customWidth="true"/>
    <col min="9" max="9" width="19.9609" customWidth="true"/>
    <col min="11" max="11" width="16.4531" customWidth="true"/>
    <col min="12" max="12" width="13.082" customWidth="true"/>
    <col min="13" max="13" width="18.8828" customWidth="true"/>
  </cols>
  <sheetData>
    <row r="1" spans="1:16">
      <c r="A1" s="540" t="s">
        <v>2018</v>
      </c>
      <c r="B1" s="540" t="s">
        <v>4407</v>
      </c>
      <c r="C1" s="541" t="s">
        <v>4408</v>
      </c>
      <c r="D1" s="542" t="s">
        <v>4409</v>
      </c>
      <c r="E1" s="543" t="s"/>
      <c r="F1" s="544" t="s"/>
      <c r="G1" s="544" t="s"/>
      <c r="H1" s="544" t="s"/>
      <c r="I1" s="544" t="s"/>
      <c r="J1" s="544" t="s"/>
      <c r="K1" s="544" t="s"/>
      <c r="L1" s="544" t="s"/>
      <c r="M1" s="544" t="s"/>
      <c r="N1" s="477" t="s"/>
      <c r="O1" s="477" t="s"/>
      <c r="P1" s="427" t="s"/>
    </row>
    <row r="2" spans="1:13">
      <c r="A2" s="545" t="s">
        <v>222</v>
      </c>
      <c r="B2" s="545" t="s">
        <v>4410</v>
      </c>
      <c r="C2" s="546" t="s">
        <v>4411</v>
      </c>
      <c r="D2" s="547" t="s">
        <v>4412</v>
      </c>
      <c r="E2" s="548" t="s">
        <v>4413</v>
      </c>
      <c r="F2" s="549" t="s">
        <v>4286</v>
      </c>
      <c r="G2" s="549" t="s">
        <v>4414</v>
      </c>
      <c r="H2" s="549" t="s">
        <v>4415</v>
      </c>
      <c r="I2" s="549" t="s">
        <v>4416</v>
      </c>
      <c r="J2" s="550" t="s">
        <v>4417</v>
      </c>
      <c r="K2" s="551" t="s">
        <v>4418</v>
      </c>
      <c r="L2" s="547" t="s"/>
      <c r="M2" s="547" t="s"/>
    </row>
    <row r="3" spans="1:13">
      <c r="A3" s="14" t="s"/>
      <c r="B3" s="14" t="s"/>
      <c r="C3" s="313" t="s"/>
      <c r="D3" s="547" t="s">
        <v>4419</v>
      </c>
      <c r="E3" s="552" t="s"/>
      <c r="F3" s="553" t="s"/>
      <c r="G3" s="553" t="s"/>
      <c r="H3" s="553" t="s"/>
      <c r="I3" s="553" t="s"/>
      <c r="J3" s="553" t="s"/>
      <c r="K3" s="554" t="s">
        <v>6155</v>
      </c>
      <c r="L3" s="547" t="s"/>
      <c r="M3" s="547" t="s"/>
    </row>
    <row r="4" spans="1:13">
      <c r="A4" s="14" t="s"/>
      <c r="B4" s="545" t="s">
        <v>4420</v>
      </c>
      <c r="C4" s="546" t="s">
        <v>4421</v>
      </c>
      <c r="D4" s="547" t="s">
        <v>4412</v>
      </c>
      <c r="E4" s="548" t="s">
        <v>4413</v>
      </c>
      <c r="F4" s="549" t="s">
        <v>4286</v>
      </c>
      <c r="G4" s="549" t="s">
        <v>4414</v>
      </c>
      <c r="H4" s="549" t="s">
        <v>4415</v>
      </c>
      <c r="I4" s="549" t="s">
        <v>4416</v>
      </c>
      <c r="J4" s="549" t="s">
        <v>4422</v>
      </c>
      <c r="K4" s="551" t="s"/>
      <c r="L4" s="547" t="s"/>
      <c r="M4" s="547" t="s"/>
    </row>
    <row r="5" spans="1:13">
      <c r="A5" s="14" t="s"/>
      <c r="B5" s="14" t="s"/>
      <c r="C5" s="313" t="s"/>
      <c r="D5" s="547" t="s">
        <v>4419</v>
      </c>
      <c r="E5" s="555" t="s"/>
      <c r="F5" s="547" t="s"/>
      <c r="G5" s="547" t="s"/>
      <c r="H5" s="547" t="s"/>
      <c r="I5" s="547" t="s"/>
      <c r="J5" s="556" t="s">
        <v>4423</v>
      </c>
      <c r="K5" s="556" t="s"/>
      <c r="L5" s="547" t="s"/>
      <c r="M5" s="547" t="s"/>
    </row>
    <row r="6" spans="1:13">
      <c r="A6" s="14" t="s"/>
      <c r="B6" s="545" t="s">
        <v>4424</v>
      </c>
      <c r="C6" s="546" t="s">
        <v>4425</v>
      </c>
      <c r="D6" s="547" t="s">
        <v>4412</v>
      </c>
      <c r="E6" s="548" t="s">
        <v>4413</v>
      </c>
      <c r="F6" s="549" t="s">
        <v>4286</v>
      </c>
      <c r="G6" s="549" t="s">
        <v>4426</v>
      </c>
      <c r="H6" s="549" t="s">
        <v>4422</v>
      </c>
      <c r="I6" s="549" t="s">
        <v>4414</v>
      </c>
      <c r="J6" s="549" t="s">
        <v>4427</v>
      </c>
      <c r="K6" s="551" t="s">
        <v>4428</v>
      </c>
      <c r="L6" s="547" t="s"/>
      <c r="M6" s="547" t="s"/>
    </row>
    <row r="7" spans="1:13">
      <c r="A7" s="458" t="s"/>
      <c r="B7" s="458" t="s"/>
      <c r="C7" s="346" t="s"/>
      <c r="D7" s="547" t="s">
        <v>4419</v>
      </c>
      <c r="E7" s="552" t="s"/>
      <c r="F7" s="553" t="s"/>
      <c r="G7" s="553" t="s"/>
      <c r="H7" s="553" t="s"/>
      <c r="I7" s="553" t="s"/>
      <c r="J7" s="553" t="s"/>
      <c r="K7" s="554" t="s">
        <v>4423</v>
      </c>
      <c r="L7" s="547" t="s"/>
      <c r="M7" s="547" t="s"/>
    </row>
    <row r="8" spans="1:13">
      <c r="A8" s="458" t="s">
        <v>236</v>
      </c>
      <c r="B8" s="557" t="s">
        <v>4429</v>
      </c>
      <c r="C8" s="460" t="s">
        <v>4430</v>
      </c>
      <c r="D8" s="558" t="s">
        <v>4412</v>
      </c>
      <c r="E8" s="549" t="s">
        <v>4431</v>
      </c>
      <c r="F8" s="549" t="s">
        <v>4432</v>
      </c>
      <c r="G8" s="549" t="s">
        <v>4433</v>
      </c>
      <c r="H8" s="549" t="s">
        <v>4434</v>
      </c>
      <c r="I8" s="549" t="s">
        <v>4435</v>
      </c>
      <c r="J8" s="549" t="s">
        <v>4436</v>
      </c>
      <c r="K8" s="549" t="s">
        <v>4437</v>
      </c>
      <c r="L8" s="559" t="s">
        <v>4438</v>
      </c>
      <c r="M8" s="559" t="s">
        <v>4418</v>
      </c>
    </row>
    <row r="9" spans="1:13">
      <c r="A9" s="309" t="s"/>
      <c r="B9" s="281" t="s"/>
      <c r="C9" s="14" t="s"/>
      <c r="D9" s="558" t="s">
        <v>4419</v>
      </c>
      <c r="E9" s="547" t="s"/>
      <c r="F9" s="547" t="s"/>
      <c r="G9" s="547" t="s"/>
      <c r="H9" s="547" t="s"/>
      <c r="I9" s="547" t="s"/>
      <c r="J9" s="547" t="s"/>
      <c r="K9" s="547" t="s"/>
      <c r="L9" s="547" t="s"/>
      <c r="M9" s="547" t="s">
        <v>6155</v>
      </c>
    </row>
    <row r="10" spans="1:13">
      <c r="A10" s="309" t="s"/>
      <c r="B10" s="557" t="s">
        <v>4439</v>
      </c>
      <c r="C10" s="460" t="s">
        <v>4440</v>
      </c>
      <c r="D10" s="558" t="s">
        <v>4412</v>
      </c>
      <c r="E10" s="549" t="s">
        <v>4431</v>
      </c>
      <c r="F10" s="549" t="s">
        <v>4432</v>
      </c>
      <c r="G10" s="549" t="s">
        <v>4433</v>
      </c>
      <c r="H10" s="549" t="s">
        <v>4434</v>
      </c>
      <c r="I10" s="549" t="s">
        <v>4435</v>
      </c>
      <c r="J10" s="549" t="s">
        <v>4436</v>
      </c>
      <c r="K10" s="549" t="s">
        <v>4437</v>
      </c>
      <c r="L10" s="559" t="s">
        <v>4438</v>
      </c>
      <c r="M10" s="559" t="s">
        <v>4441</v>
      </c>
    </row>
    <row r="11" spans="1:13">
      <c r="A11" s="346" t="s"/>
      <c r="B11" s="560" t="s"/>
      <c r="C11" s="14" t="s"/>
      <c r="D11" s="561" t="s">
        <v>4419</v>
      </c>
      <c r="E11" s="553" t="s"/>
      <c r="F11" s="553" t="s"/>
      <c r="G11" s="553" t="s"/>
      <c r="H11" s="553" t="s"/>
      <c r="I11" s="553" t="s"/>
      <c r="J11" s="553" t="s"/>
      <c r="K11" s="553" t="s"/>
      <c r="L11" s="553" t="s"/>
      <c r="M11" s="553" t="s">
        <v>4423</v>
      </c>
    </row>
    <row r="12" spans="1:13" ht="22.5" customHeight="true">
      <c r="A12" s="458" t="s">
        <v>582</v>
      </c>
      <c r="B12" s="545" t="s">
        <v>4442</v>
      </c>
      <c r="C12" s="562" t="s">
        <v>4443</v>
      </c>
      <c r="D12" s="556" t="s">
        <v>4412</v>
      </c>
      <c r="E12" s="549" t="s">
        <v>4444</v>
      </c>
      <c r="F12" s="549" t="s">
        <v>4445</v>
      </c>
      <c r="G12" s="549" t="s">
        <v>4446</v>
      </c>
      <c r="H12" s="549" t="s">
        <v>4447</v>
      </c>
      <c r="I12" s="563" t="s">
        <v>4448</v>
      </c>
      <c r="J12" s="549" t="s">
        <v>4418</v>
      </c>
      <c r="K12" s="547" t="s"/>
      <c r="L12" s="547" t="s"/>
      <c r="M12" s="547" t="s"/>
    </row>
    <row r="13" spans="1:13" ht="21.75" customHeight="true">
      <c r="A13" s="309" t="s"/>
      <c r="B13" s="14" t="s"/>
      <c r="C13" s="14" t="s"/>
      <c r="D13" s="556" t="s">
        <v>4419</v>
      </c>
      <c r="E13" s="547" t="s">
        <v>4249</v>
      </c>
      <c r="F13" s="564" t="s">
        <v>4449</v>
      </c>
      <c r="G13" s="547" t="s"/>
      <c r="H13" s="547" t="s">
        <v>4450</v>
      </c>
      <c r="I13" s="547" t="s"/>
      <c r="J13" s="565" t="s">
        <v>6156</v>
      </c>
      <c r="K13" s="553" t="s"/>
      <c r="L13" s="553" t="s"/>
      <c r="M13" s="553" t="s"/>
    </row>
    <row r="14" spans="1:13">
      <c r="A14" s="170" t="s"/>
      <c r="B14" s="545" t="s">
        <v>4451</v>
      </c>
      <c r="C14" s="562" t="s">
        <v>4443</v>
      </c>
      <c r="D14" s="556" t="s">
        <v>4412</v>
      </c>
      <c r="E14" s="549" t="s">
        <v>4444</v>
      </c>
      <c r="F14" s="549" t="s">
        <v>4445</v>
      </c>
      <c r="G14" s="549" t="s">
        <v>4446</v>
      </c>
      <c r="H14" s="549" t="s">
        <v>4447</v>
      </c>
      <c r="I14" s="563" t="s">
        <v>4448</v>
      </c>
      <c r="J14" s="551" t="s">
        <v>4418</v>
      </c>
      <c r="K14" s="547" t="s"/>
      <c r="L14" s="547" t="s"/>
      <c r="M14" s="547" t="s"/>
    </row>
    <row r="15" spans="1:13" ht="21.75" customHeight="true">
      <c r="A15" s="174" t="s"/>
      <c r="B15" s="458" t="s"/>
      <c r="C15" s="458" t="s"/>
      <c r="D15" s="554" t="s">
        <v>4419</v>
      </c>
      <c r="E15" s="553" t="s">
        <v>4249</v>
      </c>
      <c r="F15" s="566" t="s">
        <v>4449</v>
      </c>
      <c r="G15" s="553" t="s"/>
      <c r="H15" s="553" t="s">
        <v>4450</v>
      </c>
      <c r="I15" s="553" t="s"/>
      <c r="J15" s="567" t="s">
        <v>6156</v>
      </c>
      <c r="K15" s="547" t="s"/>
      <c r="L15" s="547" t="s"/>
      <c r="M15" s="547" t="s"/>
    </row>
    <row r="16" spans="1:13" ht="27.75" customHeight="true">
      <c r="A16" s="545" t="s">
        <v>4136</v>
      </c>
      <c r="B16" s="545" t="s">
        <v>4452</v>
      </c>
      <c r="C16" s="562" t="s">
        <v>4453</v>
      </c>
      <c r="D16" s="555" t="s">
        <v>4412</v>
      </c>
      <c r="E16" s="549" t="s">
        <v>4413</v>
      </c>
      <c r="F16" s="549" t="s">
        <v>4454</v>
      </c>
      <c r="G16" s="549" t="s">
        <v>4455</v>
      </c>
      <c r="H16" s="549" t="s">
        <v>4456</v>
      </c>
      <c r="I16" s="549" t="s">
        <v>4457</v>
      </c>
      <c r="J16" s="551" t="s">
        <v>4418</v>
      </c>
      <c r="K16" s="547" t="s"/>
      <c r="L16" s="547" t="s"/>
      <c r="M16" s="547" t="s"/>
    </row>
    <row r="17" spans="1:13">
      <c r="A17" s="14" t="s"/>
      <c r="B17" s="14" t="s"/>
      <c r="C17" s="14" t="s"/>
      <c r="D17" s="555" t="s">
        <v>4419</v>
      </c>
      <c r="E17" s="547" t="s"/>
      <c r="F17" s="547" t="s"/>
      <c r="G17" s="547" t="s"/>
      <c r="H17" s="547" t="s"/>
      <c r="I17" s="547" t="s"/>
      <c r="J17" s="567" t="s">
        <v>6156</v>
      </c>
      <c r="K17" s="547" t="s"/>
      <c r="L17" s="547" t="s"/>
      <c r="M17" s="547" t="s"/>
    </row>
    <row r="18" spans="1:13">
      <c r="A18" s="14" t="s"/>
      <c r="B18" s="545" t="s">
        <v>4458</v>
      </c>
      <c r="C18" s="562" t="s">
        <v>4453</v>
      </c>
      <c r="D18" s="555" t="s">
        <v>4412</v>
      </c>
      <c r="E18" s="549" t="s">
        <v>4413</v>
      </c>
      <c r="F18" s="549" t="s">
        <v>4454</v>
      </c>
      <c r="G18" s="549" t="s">
        <v>4455</v>
      </c>
      <c r="H18" s="549" t="s">
        <v>4456</v>
      </c>
      <c r="I18" s="549" t="s">
        <v>4457</v>
      </c>
      <c r="J18" s="551" t="s">
        <v>4441</v>
      </c>
      <c r="K18" s="547" t="s"/>
      <c r="L18" s="547" t="s"/>
      <c r="M18" s="547" t="s"/>
    </row>
    <row r="19" spans="1:13">
      <c r="A19" s="458" t="s"/>
      <c r="B19" s="458" t="s"/>
      <c r="C19" s="458" t="s"/>
      <c r="D19" s="552" t="s">
        <v>4419</v>
      </c>
      <c r="E19" s="553" t="s"/>
      <c r="F19" s="553" t="s"/>
      <c r="G19" s="553" t="s"/>
      <c r="H19" s="553" t="s"/>
      <c r="I19" s="553" t="s"/>
      <c r="J19" s="554" t="s">
        <v>4459</v>
      </c>
      <c r="K19" s="553" t="s"/>
      <c r="L19" s="553" t="s"/>
      <c r="M19" s="553" t="s"/>
    </row>
    <row r="20" spans="1:13" ht="27.75" customHeight="true">
      <c r="A20" s="458" t="s">
        <v>4137</v>
      </c>
      <c r="B20" s="458" t="s">
        <v>4460</v>
      </c>
      <c r="C20" s="546" t="s">
        <v>4461</v>
      </c>
      <c r="D20" s="547" t="s">
        <v>4412</v>
      </c>
      <c r="E20" s="549" t="s">
        <v>4462</v>
      </c>
      <c r="F20" s="549" t="s">
        <v>4463</v>
      </c>
      <c r="G20" s="549" t="s">
        <v>4464</v>
      </c>
      <c r="H20" s="549" t="s">
        <v>4465</v>
      </c>
      <c r="I20" s="549" t="s">
        <v>4136</v>
      </c>
      <c r="J20" s="549" t="s">
        <v>4441</v>
      </c>
      <c r="K20" s="547" t="s"/>
      <c r="L20" s="547" t="s"/>
      <c r="M20" s="547" t="s"/>
    </row>
    <row r="21" spans="1:13">
      <c r="A21" s="346" t="s"/>
      <c r="B21" s="346" t="s"/>
      <c r="C21" s="346" t="s"/>
      <c r="D21" s="547" t="s">
        <v>4419</v>
      </c>
      <c r="E21" s="553" t="s"/>
      <c r="F21" s="553" t="s"/>
      <c r="G21" s="553" t="s"/>
      <c r="H21" s="553" t="s"/>
      <c r="I21" s="553" t="s"/>
      <c r="J21" s="568" t="s">
        <v>6156</v>
      </c>
      <c r="K21" s="553" t="s"/>
      <c r="L21" s="553" t="s"/>
      <c r="M21" s="553" t="s"/>
    </row>
    <row r="22" spans="1:17">
      <c r="A22" s="545" t="s">
        <v>1952</v>
      </c>
      <c r="B22" s="557" t="s">
        <v>4466</v>
      </c>
      <c r="C22" s="546" t="s">
        <v>4467</v>
      </c>
      <c r="D22" s="558" t="s">
        <v>4412</v>
      </c>
      <c r="E22" s="549" t="s">
        <v>4413</v>
      </c>
      <c r="F22" s="549" t="s">
        <v>4468</v>
      </c>
      <c r="G22" s="549" t="s">
        <v>4469</v>
      </c>
      <c r="H22" s="549" t="s">
        <v>4470</v>
      </c>
      <c r="I22" s="549" t="s">
        <v>4471</v>
      </c>
      <c r="J22" s="549" t="s">
        <v>4472</v>
      </c>
      <c r="K22" s="549" t="s">
        <v>4473</v>
      </c>
      <c r="L22" s="549" t="s">
        <v>4474</v>
      </c>
      <c r="M22" s="549" t="s">
        <v>4475</v>
      </c>
      <c r="N22" s="549" t="s">
        <v>4476</v>
      </c>
      <c r="O22" s="549" t="s">
        <v>4477</v>
      </c>
      <c r="P22" s="549" t="s">
        <v>4478</v>
      </c>
      <c r="Q22" s="549" t="s">
        <v>4479</v>
      </c>
    </row>
    <row r="23" spans="1:17">
      <c r="A23" s="458" t="s"/>
      <c r="B23" s="560" t="s"/>
      <c r="C23" s="346" t="s"/>
      <c r="D23" s="561" t="s">
        <v>4419</v>
      </c>
      <c r="E23" s="569" t="s"/>
      <c r="F23" s="569" t="s"/>
      <c r="G23" s="569" t="s"/>
      <c r="H23" s="569" t="s"/>
      <c r="I23" s="569" t="s"/>
      <c r="J23" s="569" t="s"/>
      <c r="K23" s="569" t="s"/>
      <c r="L23" s="569" t="s"/>
      <c r="M23" s="569" t="s"/>
      <c r="N23" s="549" t="s"/>
      <c r="O23" s="549" t="s"/>
      <c r="P23" s="549" t="s"/>
      <c r="Q23" s="549" t="s"/>
    </row>
    <row r="24" spans="1:13">
      <c r="A24" s="545" t="s">
        <v>4155</v>
      </c>
      <c r="B24" s="545" t="s">
        <v>4480</v>
      </c>
      <c r="C24" s="562" t="s">
        <v>4481</v>
      </c>
      <c r="D24" s="547" t="s">
        <v>4412</v>
      </c>
      <c r="E24" s="549" t="s">
        <v>4431</v>
      </c>
      <c r="F24" s="549" t="s">
        <v>4482</v>
      </c>
      <c r="G24" s="549" t="s">
        <v>4468</v>
      </c>
      <c r="H24" s="549" t="s">
        <v>4469</v>
      </c>
      <c r="I24" s="549" t="s">
        <v>4470</v>
      </c>
      <c r="J24" s="549" t="s">
        <v>4471</v>
      </c>
      <c r="K24" s="549" t="s">
        <v>4472</v>
      </c>
      <c r="L24" s="549" t="s">
        <v>4483</v>
      </c>
      <c r="M24" s="549" t="s">
        <v>4418</v>
      </c>
    </row>
    <row r="25" spans="1:13">
      <c r="A25" s="14" t="s"/>
      <c r="B25" s="14" t="s"/>
      <c r="C25" s="14" t="s"/>
      <c r="D25" s="547" t="s">
        <v>4419</v>
      </c>
      <c r="E25" s="547" t="s"/>
      <c r="F25" s="547" t="s"/>
      <c r="G25" s="547" t="s"/>
      <c r="H25" s="547" t="s"/>
      <c r="I25" s="547" t="s"/>
      <c r="J25" s="547" t="s"/>
      <c r="K25" s="547" t="s"/>
      <c r="L25" s="547" t="s"/>
      <c r="M25" s="547" t="s">
        <v>6155</v>
      </c>
    </row>
    <row r="26" spans="1:13" ht="27.75" customHeight="true">
      <c r="A26" s="14" t="s"/>
      <c r="B26" s="545" t="s">
        <v>4484</v>
      </c>
      <c r="C26" s="562" t="s">
        <v>4485</v>
      </c>
      <c r="D26" s="547" t="s">
        <v>4412</v>
      </c>
      <c r="E26" s="549" t="s">
        <v>4431</v>
      </c>
      <c r="F26" s="549" t="s">
        <v>4482</v>
      </c>
      <c r="G26" s="549" t="s">
        <v>4468</v>
      </c>
      <c r="H26" s="549" t="s">
        <v>4469</v>
      </c>
      <c r="I26" s="549" t="s">
        <v>4470</v>
      </c>
      <c r="J26" s="549" t="s">
        <v>4471</v>
      </c>
      <c r="K26" s="549" t="s">
        <v>4472</v>
      </c>
      <c r="L26" s="549" t="s">
        <v>4483</v>
      </c>
      <c r="M26" s="549" t="s">
        <v>4418</v>
      </c>
    </row>
    <row r="27" spans="1:13">
      <c r="A27" s="458" t="s"/>
      <c r="B27" s="458" t="s"/>
      <c r="C27" s="458" t="s"/>
      <c r="D27" s="553" t="s">
        <v>4419</v>
      </c>
      <c r="E27" s="553" t="s"/>
      <c r="F27" s="553" t="s"/>
      <c r="G27" s="553" t="s"/>
      <c r="H27" s="553" t="s"/>
      <c r="I27" s="553" t="s"/>
      <c r="J27" s="553" t="s"/>
      <c r="K27" s="553" t="s"/>
      <c r="L27" s="553" t="s"/>
      <c r="M27" s="553" t="s">
        <v>4459</v>
      </c>
    </row>
    <row r="28" spans="1:13">
      <c r="A28" s="545" t="s">
        <v>4486</v>
      </c>
      <c r="B28" s="545" t="s">
        <v>4442</v>
      </c>
      <c r="C28" s="562" t="s">
        <v>4443</v>
      </c>
      <c r="D28" s="547" t="s">
        <v>4412</v>
      </c>
      <c r="E28" s="549" t="s">
        <v>4444</v>
      </c>
      <c r="F28" s="549" t="s">
        <v>4445</v>
      </c>
      <c r="G28" s="549" t="s">
        <v>4487</v>
      </c>
      <c r="H28" s="549" t="s">
        <v>4488</v>
      </c>
      <c r="I28" s="563" t="s">
        <v>4489</v>
      </c>
      <c r="J28" s="549" t="s">
        <v>4418</v>
      </c>
      <c r="K28" s="547" t="s"/>
      <c r="L28" s="547" t="s"/>
      <c r="M28" s="547" t="s"/>
    </row>
    <row r="29" spans="1:13" ht="21.75" customHeight="true">
      <c r="A29" s="14" t="s"/>
      <c r="B29" s="14" t="s"/>
      <c r="C29" s="14" t="s"/>
      <c r="D29" s="547" t="s">
        <v>4419</v>
      </c>
      <c r="E29" s="547" t="s"/>
      <c r="F29" s="564" t="s">
        <v>4490</v>
      </c>
      <c r="G29" s="547" t="s"/>
      <c r="H29" s="547" t="s"/>
      <c r="I29" s="547" t="s"/>
      <c r="J29" s="565" t="s">
        <v>6156</v>
      </c>
      <c r="K29" s="547" t="s"/>
      <c r="L29" s="547" t="s"/>
      <c r="M29" s="547" t="s"/>
    </row>
    <row r="30" spans="1:13">
      <c r="A30" s="14" t="s"/>
      <c r="B30" s="545" t="s">
        <v>4451</v>
      </c>
      <c r="C30" s="562" t="s">
        <v>4443</v>
      </c>
      <c r="D30" s="547" t="s">
        <v>4412</v>
      </c>
      <c r="E30" s="549" t="s">
        <v>4444</v>
      </c>
      <c r="F30" s="549" t="s">
        <v>4445</v>
      </c>
      <c r="G30" s="549" t="s">
        <v>4491</v>
      </c>
      <c r="H30" s="549" t="s">
        <v>4488</v>
      </c>
      <c r="I30" s="563" t="s">
        <v>4489</v>
      </c>
      <c r="J30" s="549" t="s">
        <v>4418</v>
      </c>
      <c r="K30" s="547" t="s"/>
      <c r="L30" s="547" t="s"/>
      <c r="M30" s="547" t="s"/>
    </row>
    <row r="31" spans="1:13" ht="21.75" customHeight="true">
      <c r="A31" s="14" t="s"/>
      <c r="B31" s="14" t="s"/>
      <c r="C31" s="14" t="s"/>
      <c r="D31" s="547" t="s">
        <v>4419</v>
      </c>
      <c r="E31" s="547" t="s"/>
      <c r="F31" s="564" t="s">
        <v>4449</v>
      </c>
      <c r="G31" s="547" t="s"/>
      <c r="H31" s="547" t="s"/>
      <c r="I31" s="547" t="s"/>
      <c r="J31" s="565" t="s">
        <v>6156</v>
      </c>
      <c r="K31" s="547" t="s"/>
      <c r="L31" s="547" t="s"/>
      <c r="M31" s="547" t="s"/>
    </row>
  </sheetData>
  <mergeCells count="38">
    <mergeCell ref="B2:B3"/>
    <mergeCell ref="B4:B5"/>
    <mergeCell ref="B6:B7"/>
    <mergeCell ref="A2:A7"/>
    <mergeCell ref="B8:B9"/>
    <mergeCell ref="B10:B11"/>
    <mergeCell ref="A8:A11"/>
    <mergeCell ref="C2:C3"/>
    <mergeCell ref="C4:C5"/>
    <mergeCell ref="C6:C7"/>
    <mergeCell ref="C8:C9"/>
    <mergeCell ref="C10:C11"/>
    <mergeCell ref="B12:B13"/>
    <mergeCell ref="C12:C13"/>
    <mergeCell ref="B14:B15"/>
    <mergeCell ref="C14:C15"/>
    <mergeCell ref="A12:A15"/>
    <mergeCell ref="B16:B17"/>
    <mergeCell ref="C16:C17"/>
    <mergeCell ref="A16:A19"/>
    <mergeCell ref="B18:B19"/>
    <mergeCell ref="C18:C19"/>
    <mergeCell ref="A20:A21"/>
    <mergeCell ref="B20:B21"/>
    <mergeCell ref="C20:C21"/>
    <mergeCell ref="A22:A23"/>
    <mergeCell ref="B22:B23"/>
    <mergeCell ref="C22:C23"/>
    <mergeCell ref="B24:B25"/>
    <mergeCell ref="C24:C25"/>
    <mergeCell ref="B26:B27"/>
    <mergeCell ref="C26:C27"/>
    <mergeCell ref="A24:A27"/>
    <mergeCell ref="B28:B29"/>
    <mergeCell ref="C28:C29"/>
    <mergeCell ref="B30:B31"/>
    <mergeCell ref="C30:C31"/>
    <mergeCell ref="A28:A31"/>
  </mergeCells>
</worksheet>
</file>

<file path=xl/worksheets/sheet23.xml><?xml version="1.0" encoding="utf-8"?>
<worksheet xmlns="http://schemas.openxmlformats.org/spreadsheetml/2006/main">
  <sheetPr codeName="报表">
    <tabColor rgb="FFFFFFFF"/>
  </sheetPr>
  <dimension ref="F202"/>
  <sheetViews>
    <sheetView showGridLines="true" workbookViewId="0"/>
  </sheetViews>
  <cols>
    <col min="1" max="1" width="12.1406" customWidth="true"/>
    <col min="2" max="2" width="28.4609" customWidth="true"/>
    <col min="3" max="4" width="11.4609" customWidth="true"/>
    <col min="5" max="5" width="54.9023" customWidth="true"/>
    <col min="6" max="13" width="10.5234" customWidth="true"/>
    <col min="14" max="14" width="13.6211" customWidth="true"/>
    <col min="16" max="16" width="7.41406" customWidth="true"/>
    <col min="18" max="18" width="9.71094" customWidth="true"/>
    <col min="19" max="19" width="21.1719" style="876" customWidth="true"/>
    <col min="20" max="20" width="10.6523" customWidth="true"/>
    <col min="21" max="21" width="28.7344" style="876" customWidth="true"/>
    <col min="23" max="23" width="17.8008" customWidth="true"/>
  </cols>
  <sheetData>
    <row r="1" spans="1:21" s="875" ht="30.75" customHeight="true">
      <c r="A1" s="470" t="s">
        <v>4283</v>
      </c>
      <c r="B1" s="427" t="s"/>
      <c r="C1" s="471" t="s"/>
      <c r="D1" s="471" t="s"/>
      <c r="E1" s="472" t="s"/>
      <c r="F1" s="473" t="s"/>
      <c r="G1" s="474" t="s"/>
      <c r="H1" s="474" t="s"/>
      <c r="I1" s="474" t="s"/>
      <c r="J1" s="474" t="s"/>
      <c r="K1" s="474" t="s"/>
      <c r="L1" s="474" t="s"/>
      <c r="M1" s="474" t="s"/>
      <c r="N1" s="475" t="s"/>
      <c r="P1" s="476" t="s">
        <v>4179</v>
      </c>
      <c r="Q1" s="477" t="s"/>
      <c r="R1" s="427" t="s"/>
      <c r="S1" s="478" t="s"/>
      <c r="U1" s="478" t="s"/>
    </row>
    <row r="2" spans="1:25">
      <c r="A2" s="479" t="s">
        <v>4284</v>
      </c>
      <c r="B2" s="479" t="s">
        <v>4285</v>
      </c>
      <c r="C2" s="479" t="s">
        <v>4286</v>
      </c>
      <c r="D2" s="479" t="s">
        <v>4287</v>
      </c>
      <c r="E2" s="480" t="s">
        <v>4288</v>
      </c>
      <c r="F2" s="481" t="s">
        <v>6112</v>
      </c>
      <c r="G2" s="482" t="s">
        <v>6113</v>
      </c>
      <c r="H2" s="482" t="s">
        <v>6114</v>
      </c>
      <c r="I2" s="482" t="s">
        <v>6115</v>
      </c>
      <c r="J2" s="482" t="s">
        <v>6116</v>
      </c>
      <c r="K2" s="482" t="s">
        <v>6117</v>
      </c>
      <c r="L2" s="482" t="s">
        <v>6118</v>
      </c>
      <c r="M2" s="482" t="s">
        <v>6119</v>
      </c>
      <c r="N2" s="483" t="s">
        <v>4289</v>
      </c>
      <c r="P2" t="s">
        <v>4290</v>
      </c>
      <c r="Q2" s="484" t="s">
        <v>4291</v>
      </c>
      <c r="R2" t="s">
        <v>4292</v>
      </c>
      <c r="S2" s="485" t="s">
        <v>130</v>
      </c>
      <c r="T2" t="s">
        <v>4293</v>
      </c>
      <c r="U2" s="485" t="s">
        <v>4294</v>
      </c>
      <c r="V2" t="s">
        <v>4295</v>
      </c>
      <c r="W2" s="486" t="s">
        <v>4296</v>
      </c>
      <c r="X2" t="s">
        <v>4297</v>
      </c>
      <c r="Y2" s="440" t="s">
        <v>176</v>
      </c>
    </row>
    <row r="3" spans="1:25">
      <c r="A3" s="487" t="s">
        <v>4298</v>
      </c>
      <c r="B3" s="488" t="s">
        <v>4299</v>
      </c>
      <c r="C3" s="489" t="s">
        <v>174</v>
      </c>
      <c r="D3" s="489" t="s">
        <v>4300</v>
      </c>
      <c r="E3" s="490" t="s">
        <v>2753</v>
      </c>
      <c r="F3" s="491">
        <v>45566</v>
      </c>
      <c r="G3" s="492">
        <v>5430131.04</v>
      </c>
      <c r="H3" s="493">
        <v>6082009.68</v>
      </c>
      <c r="I3" s="493">
        <v>6128764.56</v>
      </c>
      <c r="J3" s="493">
        <v>5417879.04</v>
      </c>
      <c r="K3" s="493">
        <v>5038027.44</v>
      </c>
      <c r="L3" s="492" t="s"/>
      <c r="M3" s="492" t="s"/>
      <c r="N3" s="494">
        <v>28142377.76</v>
      </c>
      <c r="Q3" s="14" t="s">
        <v>4301</v>
      </c>
      <c r="S3" s="485" t="s">
        <v>4302</v>
      </c>
      <c r="U3" s="485" t="s">
        <v>4303</v>
      </c>
      <c r="W3" s="486" t="s">
        <v>4304</v>
      </c>
      <c r="Y3" s="438" t="s">
        <v>196</v>
      </c>
    </row>
    <row r="4" spans="1:25">
      <c r="A4" s="14" t="s"/>
      <c r="B4" s="495" t="s">
        <v>4305</v>
      </c>
      <c r="C4" s="487" t="s">
        <v>195</v>
      </c>
      <c r="D4" s="489" t="s">
        <v>4306</v>
      </c>
      <c r="E4" s="490" t="s">
        <v>6120</v>
      </c>
      <c r="F4" s="491">
        <v>77761.7</v>
      </c>
      <c r="G4" s="492">
        <v>77492</v>
      </c>
      <c r="H4" s="492">
        <v>80523</v>
      </c>
      <c r="I4" s="492">
        <v>82714</v>
      </c>
      <c r="J4" s="492">
        <v>79936</v>
      </c>
      <c r="K4" s="492">
        <v>75461</v>
      </c>
      <c r="L4" s="492" t="s"/>
      <c r="M4" s="492" t="s"/>
      <c r="N4" s="494">
        <v>473887.7</v>
      </c>
      <c r="S4" s="485" t="s">
        <v>4307</v>
      </c>
      <c r="U4" s="485" t="s">
        <v>4308</v>
      </c>
      <c r="W4" s="486" t="s">
        <v>4309</v>
      </c>
      <c r="Y4" s="438" t="s">
        <v>200</v>
      </c>
    </row>
    <row r="5" spans="1:25">
      <c r="A5" s="14" t="s"/>
      <c r="B5" s="495" t="s">
        <v>4310</v>
      </c>
      <c r="C5" s="487" t="s">
        <v>195</v>
      </c>
      <c r="D5" s="489" t="s">
        <v>4311</v>
      </c>
      <c r="E5" s="490" t="s">
        <v>2038</v>
      </c>
      <c r="F5" s="491">
        <v>20814</v>
      </c>
      <c r="G5" s="492">
        <v>20035</v>
      </c>
      <c r="H5" s="492">
        <v>19507</v>
      </c>
      <c r="I5" s="492">
        <v>19987</v>
      </c>
      <c r="J5" s="492">
        <v>21225</v>
      </c>
      <c r="K5" s="492">
        <v>20388</v>
      </c>
      <c r="L5" s="492" t="s"/>
      <c r="M5" s="492" t="s"/>
      <c r="N5" s="494">
        <v>121956</v>
      </c>
      <c r="S5" s="496" t="s">
        <v>132</v>
      </c>
      <c r="U5" s="485" t="s">
        <v>4312</v>
      </c>
      <c r="W5" s="486" t="s">
        <v>4313</v>
      </c>
      <c r="Y5" s="438" t="s">
        <v>203</v>
      </c>
    </row>
    <row r="6" spans="1:25">
      <c r="A6" s="14" t="s"/>
      <c r="B6" s="495" t="s">
        <v>6121</v>
      </c>
      <c r="C6" s="487" t="s">
        <v>495</v>
      </c>
      <c r="D6" s="489" t="s">
        <v>4311</v>
      </c>
      <c r="E6" s="490" t="s">
        <v>6122</v>
      </c>
      <c r="F6" s="491">
        <v>3730</v>
      </c>
      <c r="G6" s="492">
        <v>2374</v>
      </c>
      <c r="H6" s="492">
        <v>2252</v>
      </c>
      <c r="I6" s="492">
        <v>2255</v>
      </c>
      <c r="J6" s="492">
        <v>2590</v>
      </c>
      <c r="K6" s="492">
        <v>5755</v>
      </c>
      <c r="L6" s="492" t="s"/>
      <c r="M6" s="492" t="s"/>
      <c r="N6" s="494">
        <v>18956</v>
      </c>
      <c r="S6" s="485" t="s">
        <v>4314</v>
      </c>
      <c r="U6" s="496" t="s">
        <v>4315</v>
      </c>
      <c r="W6" s="486" t="s">
        <v>4316</v>
      </c>
      <c r="Y6" s="438" t="s">
        <v>210</v>
      </c>
    </row>
    <row r="7" spans="1:25">
      <c r="A7" s="14" t="s"/>
      <c r="B7" s="495" t="s">
        <v>4317</v>
      </c>
      <c r="C7" s="487" t="s">
        <v>195</v>
      </c>
      <c r="D7" s="489" t="s">
        <v>4318</v>
      </c>
      <c r="E7" s="497" t="s">
        <v>6123</v>
      </c>
      <c r="F7" s="491">
        <v>7358.4</v>
      </c>
      <c r="G7" s="492">
        <v>6262</v>
      </c>
      <c r="H7" s="492">
        <v>5904</v>
      </c>
      <c r="I7" s="492">
        <v>6578</v>
      </c>
      <c r="J7" s="492">
        <v>5717</v>
      </c>
      <c r="K7" s="492">
        <v>6392</v>
      </c>
      <c r="L7" s="492" t="s"/>
      <c r="M7" s="492" t="s"/>
      <c r="N7" s="494">
        <v>38211.4</v>
      </c>
      <c r="S7" s="485" t="s">
        <v>4319</v>
      </c>
      <c r="U7" s="496" t="s">
        <v>98</v>
      </c>
      <c r="W7" s="486" t="s">
        <v>4320</v>
      </c>
      <c r="Y7" s="438" t="s">
        <v>213</v>
      </c>
    </row>
    <row r="8" spans="1:25">
      <c r="A8" s="14" t="s"/>
      <c r="B8" s="495" t="s">
        <v>4321</v>
      </c>
      <c r="C8" s="487" t="s">
        <v>195</v>
      </c>
      <c r="D8" s="489" t="s">
        <v>4318</v>
      </c>
      <c r="E8" s="498" t="s">
        <v>6124</v>
      </c>
      <c r="F8" s="491">
        <v>1864339</v>
      </c>
      <c r="G8" s="492">
        <v>1926473</v>
      </c>
      <c r="H8" s="492">
        <v>1892200</v>
      </c>
      <c r="I8" s="492">
        <v>2038880</v>
      </c>
      <c r="J8" s="492">
        <v>2099127</v>
      </c>
      <c r="K8" s="492">
        <v>2058400</v>
      </c>
      <c r="L8" s="492" t="s"/>
      <c r="M8" s="492" t="s"/>
      <c r="N8" s="494">
        <v>11879419</v>
      </c>
      <c r="S8" s="499" t="s">
        <v>4322</v>
      </c>
      <c r="U8" s="496" t="s">
        <v>4323</v>
      </c>
      <c r="W8" s="486" t="s">
        <v>4324</v>
      </c>
      <c r="Y8" s="438" t="s">
        <v>253</v>
      </c>
    </row>
    <row r="9" spans="1:25">
      <c r="A9" s="14" t="s"/>
      <c r="B9" s="495" t="s">
        <v>4325</v>
      </c>
      <c r="C9" s="487" t="s">
        <v>195</v>
      </c>
      <c r="D9" s="489" t="s">
        <v>4318</v>
      </c>
      <c r="E9" s="498" t="s">
        <v>6125</v>
      </c>
      <c r="F9" s="491">
        <v>6110</v>
      </c>
      <c r="G9" s="492">
        <v>6068</v>
      </c>
      <c r="H9" s="492">
        <v>5986</v>
      </c>
      <c r="I9" s="492">
        <v>6395</v>
      </c>
      <c r="J9" s="492">
        <v>6330</v>
      </c>
      <c r="K9" s="492">
        <v>6355</v>
      </c>
      <c r="L9" s="492" t="s"/>
      <c r="M9" s="492" t="s"/>
      <c r="N9" s="494">
        <v>37244</v>
      </c>
      <c r="S9" s="500" t="s">
        <v>4326</v>
      </c>
      <c r="U9" s="496" t="s">
        <v>4327</v>
      </c>
      <c r="Y9" s="438" t="s">
        <v>2725</v>
      </c>
    </row>
    <row r="10" spans="1:25">
      <c r="A10" s="14" t="s"/>
      <c r="B10" s="495" t="s">
        <v>4328</v>
      </c>
      <c r="C10" s="487" t="s">
        <v>195</v>
      </c>
      <c r="D10" s="489" t="s">
        <v>4318</v>
      </c>
      <c r="E10" s="498" t="s">
        <v>6126</v>
      </c>
      <c r="F10" s="491">
        <v>2732</v>
      </c>
      <c r="G10" s="492">
        <v>2810</v>
      </c>
      <c r="H10" s="492">
        <v>3314</v>
      </c>
      <c r="I10" s="492">
        <v>3713</v>
      </c>
      <c r="J10" s="492">
        <v>3693</v>
      </c>
      <c r="K10" s="492">
        <v>3711</v>
      </c>
      <c r="L10" s="492" t="s"/>
      <c r="M10" s="492" t="s"/>
      <c r="N10" s="494">
        <v>19973</v>
      </c>
      <c r="S10" s="500" t="s">
        <v>4329</v>
      </c>
      <c r="U10" s="496" t="s">
        <v>4330</v>
      </c>
      <c r="Y10" s="438" t="s">
        <v>2704</v>
      </c>
    </row>
    <row r="11" spans="1:25">
      <c r="A11" s="14" t="s"/>
      <c r="B11" s="495" t="s">
        <v>4331</v>
      </c>
      <c r="C11" s="487" t="s">
        <v>195</v>
      </c>
      <c r="D11" s="489" t="s">
        <v>4318</v>
      </c>
      <c r="E11" s="501" t="s">
        <v>6127</v>
      </c>
      <c r="F11" s="491">
        <v>6510</v>
      </c>
      <c r="G11" s="492">
        <v>7689</v>
      </c>
      <c r="H11" s="492">
        <v>6973</v>
      </c>
      <c r="I11" s="492">
        <v>7097</v>
      </c>
      <c r="J11" s="492">
        <v>7178</v>
      </c>
      <c r="K11" s="492">
        <v>7045</v>
      </c>
      <c r="L11" s="492" t="s"/>
      <c r="M11" s="492" t="s"/>
      <c r="N11" s="494">
        <v>42492</v>
      </c>
      <c r="S11" s="485" t="s">
        <v>4329</v>
      </c>
      <c r="U11" s="485" t="s">
        <v>4332</v>
      </c>
      <c r="Y11" s="438" t="s">
        <v>2696</v>
      </c>
    </row>
    <row r="12" spans="1:25">
      <c r="A12" s="14" t="s"/>
      <c r="B12" s="495" t="s">
        <v>4333</v>
      </c>
      <c r="C12" s="487" t="s">
        <v>195</v>
      </c>
      <c r="D12" s="489" t="s">
        <v>4318</v>
      </c>
      <c r="E12" s="502" t="s">
        <v>6128</v>
      </c>
      <c r="F12" s="491">
        <v>2109950</v>
      </c>
      <c r="G12" s="492">
        <v>2145613</v>
      </c>
      <c r="H12" s="492">
        <v>2116195</v>
      </c>
      <c r="I12" s="492">
        <v>2207955</v>
      </c>
      <c r="J12" s="492">
        <v>2192146</v>
      </c>
      <c r="K12" s="492">
        <v>1861291</v>
      </c>
      <c r="L12" s="492" t="s"/>
      <c r="M12" s="492" t="s"/>
      <c r="N12" s="494">
        <v>12633150</v>
      </c>
      <c r="S12" s="485" t="s">
        <v>4334</v>
      </c>
      <c r="U12" s="485" t="s">
        <v>4335</v>
      </c>
      <c r="Y12" s="438" t="s">
        <v>2692</v>
      </c>
    </row>
    <row r="13" spans="1:25">
      <c r="A13" s="14" t="s"/>
      <c r="B13" s="488" t="s">
        <v>4167</v>
      </c>
      <c r="C13" s="487" t="s">
        <v>4336</v>
      </c>
      <c r="D13" s="489" t="s">
        <v>4337</v>
      </c>
      <c r="E13" s="503" t="s">
        <v>4338</v>
      </c>
      <c r="F13" s="504">
        <v>1500</v>
      </c>
      <c r="G13" s="505">
        <v>1500</v>
      </c>
      <c r="H13" s="505">
        <v>1300</v>
      </c>
      <c r="I13" s="505">
        <v>1500</v>
      </c>
      <c r="J13" s="505">
        <v>1500</v>
      </c>
      <c r="K13" s="505">
        <v>4050</v>
      </c>
      <c r="L13" s="505" t="s"/>
      <c r="M13" s="505" t="s"/>
      <c r="N13" s="494">
        <v>11350</v>
      </c>
      <c r="S13" s="485" t="s">
        <v>66</v>
      </c>
      <c r="U13" s="485" t="s">
        <v>4339</v>
      </c>
      <c r="Y13" s="438" t="s">
        <v>2700</v>
      </c>
    </row>
    <row r="14" spans="1:25">
      <c r="A14" s="14" t="s"/>
      <c r="B14" s="488" t="s">
        <v>4340</v>
      </c>
      <c r="C14" s="489" t="s">
        <v>4341</v>
      </c>
      <c r="D14" s="489" t="s">
        <v>4342</v>
      </c>
      <c r="E14" s="506" t="s">
        <v>6129</v>
      </c>
      <c r="F14" s="507">
        <v>2333</v>
      </c>
      <c r="G14" s="508" t="e">
        <v>#REF!</v>
      </c>
      <c r="H14" s="508" t="e">
        <v>#REF!</v>
      </c>
      <c r="I14" s="508" t="e">
        <v>#REF!</v>
      </c>
      <c r="J14" s="508" t="e">
        <v>#REF!</v>
      </c>
      <c r="K14" s="508" t="e">
        <v>#REF!</v>
      </c>
      <c r="L14" s="509" t="s"/>
      <c r="M14" s="509" t="s"/>
      <c r="N14" s="494" t="e">
        <v>#REF!</v>
      </c>
      <c r="S14" s="485" t="s">
        <v>4343</v>
      </c>
      <c r="U14" s="485" t="s">
        <v>4344</v>
      </c>
      <c r="Y14" s="440" t="s">
        <v>2708</v>
      </c>
    </row>
    <row r="15" spans="1:25">
      <c r="A15" s="14" t="s"/>
      <c r="B15" s="488" t="s">
        <v>4345</v>
      </c>
      <c r="C15" s="489" t="s">
        <v>4341</v>
      </c>
      <c r="D15" s="489" t="s">
        <v>4342</v>
      </c>
      <c r="E15" s="506" t="s">
        <v>6130</v>
      </c>
      <c r="F15" s="507">
        <v>52222</v>
      </c>
      <c r="G15" s="508" t="e">
        <v>#REF!</v>
      </c>
      <c r="H15" s="508" t="e">
        <v>#REF!</v>
      </c>
      <c r="I15" s="508" t="e">
        <v>#REF!</v>
      </c>
      <c r="J15" s="508" t="e">
        <v>#REF!</v>
      </c>
      <c r="K15" s="508" t="e">
        <v>#REF!</v>
      </c>
      <c r="L15" s="509" t="s"/>
      <c r="M15" s="509" t="s"/>
      <c r="N15" s="494" t="e">
        <v>#REF!</v>
      </c>
      <c r="S15" s="496" t="s">
        <v>4346</v>
      </c>
      <c r="U15" s="485" t="s">
        <v>4347</v>
      </c>
      <c r="Y15" s="454" t="s">
        <v>335</v>
      </c>
    </row>
    <row r="16" spans="1:21">
      <c r="A16" s="14" t="s"/>
      <c r="B16" s="488" t="s">
        <v>4348</v>
      </c>
      <c r="C16" s="489" t="s">
        <v>4349</v>
      </c>
      <c r="D16" s="489" t="s">
        <v>4350</v>
      </c>
      <c r="E16" s="490" t="s">
        <v>4351</v>
      </c>
      <c r="F16" s="491">
        <v>566</v>
      </c>
      <c r="G16" s="492" t="s">
        <v>61</v>
      </c>
      <c r="H16" s="492" t="s">
        <v>61</v>
      </c>
      <c r="I16" s="492" t="s">
        <v>61</v>
      </c>
      <c r="J16" s="492" t="s">
        <v>61</v>
      </c>
      <c r="K16" s="492" t="s">
        <v>61</v>
      </c>
      <c r="L16" s="510" t="s"/>
      <c r="M16" s="510" t="s"/>
      <c r="N16" s="494">
        <v>0</v>
      </c>
      <c r="S16" s="485" t="s">
        <v>4352</v>
      </c>
      <c r="U16" s="485" t="s">
        <v>4353</v>
      </c>
    </row>
    <row r="17" spans="1:21">
      <c r="A17" s="14" t="s"/>
      <c r="B17" s="488" t="s">
        <v>4354</v>
      </c>
      <c r="C17" s="489" t="s">
        <v>4355</v>
      </c>
      <c r="D17" s="489" t="s">
        <v>4342</v>
      </c>
      <c r="E17" s="490" t="s">
        <v>6131</v>
      </c>
      <c r="F17" s="511">
        <f>=F14/F16</f>
        <v>4.12190812720848</v>
      </c>
      <c r="G17" s="512" t="s">
        <v>61</v>
      </c>
      <c r="H17" s="512" t="s">
        <v>61</v>
      </c>
      <c r="I17" s="512" t="s">
        <v>61</v>
      </c>
      <c r="J17" s="512" t="s">
        <v>61</v>
      </c>
      <c r="K17" s="512" t="s">
        <v>61</v>
      </c>
      <c r="L17" s="512" t="s"/>
      <c r="M17" s="512" t="s"/>
      <c r="N17" s="494">
        <v>0</v>
      </c>
      <c r="S17" s="485" t="s">
        <v>4356</v>
      </c>
      <c r="U17" s="485" t="s">
        <v>4357</v>
      </c>
    </row>
    <row r="18" spans="1:21">
      <c r="A18" s="14" t="s"/>
      <c r="B18" s="488" t="s">
        <v>4358</v>
      </c>
      <c r="C18" s="489" t="s">
        <v>4359</v>
      </c>
      <c r="D18" s="489" t="s">
        <v>4342</v>
      </c>
      <c r="E18" s="513" t="s">
        <v>6132</v>
      </c>
      <c r="F18" s="511">
        <f>=F14/F13</f>
        <v>1.55533333333333</v>
      </c>
      <c r="G18" s="514" t="e">
        <v>#REF!</v>
      </c>
      <c r="H18" s="514" t="e">
        <v>#REF!</v>
      </c>
      <c r="I18" s="514" t="e">
        <v>#REF!</v>
      </c>
      <c r="J18" s="514" t="e">
        <v>#REF!</v>
      </c>
      <c r="K18" s="514" t="e">
        <v>#REF!</v>
      </c>
      <c r="L18" s="514" t="s"/>
      <c r="M18" s="514" t="s"/>
      <c r="N18" s="514" t="e">
        <v>#REF!</v>
      </c>
      <c r="S18" s="485" t="s">
        <v>4360</v>
      </c>
      <c r="U18" s="485" t="s">
        <v>4361</v>
      </c>
    </row>
    <row r="19" spans="1:21">
      <c r="A19" s="515" t="s">
        <v>4362</v>
      </c>
      <c r="B19" s="516" t="s">
        <v>4299</v>
      </c>
      <c r="C19" s="517" t="s">
        <v>174</v>
      </c>
      <c r="D19" s="517" t="s">
        <v>4300</v>
      </c>
      <c r="E19" s="490" t="s">
        <v>4363</v>
      </c>
      <c r="F19" s="491">
        <v>2443875.6</v>
      </c>
      <c r="G19" s="492">
        <v>2363688.72</v>
      </c>
      <c r="H19" s="492">
        <v>2480139.6</v>
      </c>
      <c r="I19" s="492">
        <v>2514832.8</v>
      </c>
      <c r="J19" s="492">
        <v>2499917.28</v>
      </c>
      <c r="K19" s="492">
        <v>2647020.24</v>
      </c>
      <c r="L19" s="492" t="s"/>
      <c r="M19" s="492" t="s"/>
      <c r="N19" s="494">
        <v>14949474.24</v>
      </c>
      <c r="S19" s="485" t="s">
        <v>4364</v>
      </c>
      <c r="U19" s="485" t="s">
        <v>4365</v>
      </c>
    </row>
    <row r="20" spans="1:21">
      <c r="A20" s="14" t="s"/>
      <c r="B20" s="516" t="s">
        <v>4366</v>
      </c>
      <c r="C20" s="515" t="s">
        <v>195</v>
      </c>
      <c r="D20" s="517" t="s">
        <v>4306</v>
      </c>
      <c r="E20" s="490" t="s">
        <v>4367</v>
      </c>
      <c r="F20" s="491">
        <v>60364</v>
      </c>
      <c r="G20" s="492">
        <v>57022</v>
      </c>
      <c r="H20" s="492">
        <v>53406</v>
      </c>
      <c r="I20" s="492">
        <v>65937</v>
      </c>
      <c r="J20" s="492">
        <v>60085</v>
      </c>
      <c r="K20" s="492">
        <v>55631</v>
      </c>
      <c r="L20" s="492" t="s"/>
      <c r="M20" s="492" t="s"/>
      <c r="N20" s="494">
        <v>352445</v>
      </c>
      <c r="S20" s="485" t="s">
        <v>4368</v>
      </c>
      <c r="U20" s="485" t="s">
        <v>4369</v>
      </c>
    </row>
    <row r="21" spans="1:21">
      <c r="A21" s="14" t="s"/>
      <c r="B21" s="516" t="s">
        <v>4310</v>
      </c>
      <c r="C21" s="515" t="s">
        <v>195</v>
      </c>
      <c r="D21" s="517" t="s">
        <v>4311</v>
      </c>
      <c r="E21" s="490" t="s">
        <v>6133</v>
      </c>
      <c r="F21" s="491">
        <v>4558</v>
      </c>
      <c r="G21" s="492">
        <v>4413</v>
      </c>
      <c r="H21" s="492">
        <v>4608</v>
      </c>
      <c r="I21" s="492">
        <v>4650</v>
      </c>
      <c r="J21" s="492">
        <v>4397</v>
      </c>
      <c r="K21" s="492">
        <v>4501</v>
      </c>
      <c r="L21" s="492" t="s"/>
      <c r="M21" s="492" t="s"/>
      <c r="N21" s="494">
        <v>27127</v>
      </c>
      <c r="U21" s="485" t="s">
        <v>4370</v>
      </c>
    </row>
    <row r="22" spans="1:21">
      <c r="A22" s="14" t="s"/>
      <c r="B22" s="516" t="s">
        <v>4317</v>
      </c>
      <c r="C22" s="515" t="s">
        <v>195</v>
      </c>
      <c r="D22" s="517" t="s">
        <v>4318</v>
      </c>
      <c r="E22" s="490" t="s">
        <v>6134</v>
      </c>
      <c r="F22" s="491">
        <v>7358.4</v>
      </c>
      <c r="G22" s="492">
        <v>6262</v>
      </c>
      <c r="H22" s="492">
        <v>5904</v>
      </c>
      <c r="I22" s="492">
        <v>6578</v>
      </c>
      <c r="J22" s="492">
        <v>5717</v>
      </c>
      <c r="K22" s="492">
        <v>6392</v>
      </c>
      <c r="L22" s="492" t="s"/>
      <c r="M22" s="492" t="s"/>
      <c r="N22" s="494">
        <v>38211.4</v>
      </c>
      <c r="U22" s="499" t="s">
        <v>4371</v>
      </c>
    </row>
    <row r="23" spans="1:21">
      <c r="A23" s="14" t="s"/>
      <c r="B23" s="516" t="s">
        <v>4321</v>
      </c>
      <c r="C23" s="515" t="s">
        <v>195</v>
      </c>
      <c r="D23" s="517" t="s">
        <v>4318</v>
      </c>
      <c r="E23" s="490" t="s">
        <v>6135</v>
      </c>
      <c r="F23" s="491" t="s">
        <v>61</v>
      </c>
      <c r="G23" s="492" t="s">
        <v>61</v>
      </c>
      <c r="H23" s="492" t="s">
        <v>61</v>
      </c>
      <c r="I23" s="492" t="s">
        <v>61</v>
      </c>
      <c r="J23" s="492" t="s">
        <v>61</v>
      </c>
      <c r="K23" s="492" t="s">
        <v>61</v>
      </c>
      <c r="L23" s="492" t="s"/>
      <c r="M23" s="492" t="s"/>
      <c r="N23" s="494">
        <v>0</v>
      </c>
      <c r="U23" s="499" t="s">
        <v>4372</v>
      </c>
    </row>
    <row r="24" spans="1:21">
      <c r="A24" s="14" t="s"/>
      <c r="B24" s="516" t="s">
        <v>4325</v>
      </c>
      <c r="C24" s="515" t="s">
        <v>195</v>
      </c>
      <c r="D24" s="517" t="s">
        <v>4318</v>
      </c>
      <c r="E24" s="490" t="s">
        <v>6136</v>
      </c>
      <c r="F24" s="491">
        <v>6110</v>
      </c>
      <c r="G24" s="492">
        <v>6068</v>
      </c>
      <c r="H24" s="492">
        <v>5986</v>
      </c>
      <c r="I24" s="492">
        <v>6395</v>
      </c>
      <c r="J24" s="492">
        <v>6330</v>
      </c>
      <c r="K24" s="492">
        <v>6355</v>
      </c>
      <c r="L24" s="492" t="s"/>
      <c r="M24" s="492" t="s"/>
      <c r="N24" s="494">
        <v>37244</v>
      </c>
      <c r="U24" s="499" t="s">
        <v>4373</v>
      </c>
    </row>
    <row r="25" spans="1:21">
      <c r="A25" s="14" t="s"/>
      <c r="B25" s="516" t="s">
        <v>4328</v>
      </c>
      <c r="C25" s="515" t="s">
        <v>195</v>
      </c>
      <c r="D25" s="517" t="s">
        <v>4318</v>
      </c>
      <c r="E25" s="490" t="s">
        <v>6137</v>
      </c>
      <c r="F25" s="491">
        <v>2732</v>
      </c>
      <c r="G25" s="492">
        <v>2810</v>
      </c>
      <c r="H25" s="492">
        <v>3314</v>
      </c>
      <c r="I25" s="492">
        <v>3713</v>
      </c>
      <c r="J25" s="492">
        <v>3693</v>
      </c>
      <c r="K25" s="492">
        <v>3711</v>
      </c>
      <c r="L25" s="492" t="s"/>
      <c r="M25" s="492" t="s"/>
      <c r="N25" s="494">
        <v>19973</v>
      </c>
      <c r="U25" s="485" t="s">
        <v>4374</v>
      </c>
    </row>
    <row r="26" spans="1:21">
      <c r="A26" s="14" t="s"/>
      <c r="B26" s="516" t="s">
        <v>4331</v>
      </c>
      <c r="C26" s="515" t="s">
        <v>195</v>
      </c>
      <c r="D26" s="517" t="s">
        <v>4318</v>
      </c>
      <c r="E26" s="490" t="s">
        <v>6138</v>
      </c>
      <c r="F26" s="491">
        <v>6510</v>
      </c>
      <c r="G26" s="492">
        <v>7689</v>
      </c>
      <c r="H26" s="492">
        <v>6973</v>
      </c>
      <c r="I26" s="492">
        <v>7097</v>
      </c>
      <c r="J26" s="492">
        <v>7178</v>
      </c>
      <c r="K26" s="492">
        <v>7045</v>
      </c>
      <c r="L26" s="492" t="s"/>
      <c r="M26" s="492" t="s"/>
      <c r="N26" s="494">
        <v>42492</v>
      </c>
      <c r="U26" s="485" t="s">
        <v>4375</v>
      </c>
    </row>
    <row r="27" spans="1:21">
      <c r="A27" s="14" t="s"/>
      <c r="B27" s="516" t="s">
        <v>4333</v>
      </c>
      <c r="C27" s="515" t="s">
        <v>195</v>
      </c>
      <c r="D27" s="517" t="s">
        <v>4318</v>
      </c>
      <c r="E27" s="490" t="s">
        <v>6139</v>
      </c>
      <c r="F27" s="491" t="s">
        <v>61</v>
      </c>
      <c r="G27" s="492" t="s">
        <v>61</v>
      </c>
      <c r="H27" s="492" t="s">
        <v>61</v>
      </c>
      <c r="I27" s="492" t="s">
        <v>61</v>
      </c>
      <c r="J27" s="492" t="s">
        <v>61</v>
      </c>
      <c r="K27" s="492" t="s">
        <v>61</v>
      </c>
      <c r="L27" s="492" t="s"/>
      <c r="M27" s="492" t="s"/>
      <c r="N27" s="494">
        <v>0</v>
      </c>
      <c r="U27" s="485" t="s">
        <v>4376</v>
      </c>
    </row>
    <row r="28" spans="1:21">
      <c r="A28" s="14" t="s"/>
      <c r="B28" s="516" t="s">
        <v>4377</v>
      </c>
      <c r="C28" s="517" t="s">
        <v>4378</v>
      </c>
      <c r="D28" s="517" t="s">
        <v>4342</v>
      </c>
      <c r="E28" s="518" t="s">
        <v>6140</v>
      </c>
      <c r="F28" s="504">
        <f>=F19/F13</f>
        <v>1629.2504</v>
      </c>
      <c r="G28" s="519">
        <v>1575.79</v>
      </c>
      <c r="H28" s="519">
        <v>1907.8</v>
      </c>
      <c r="I28" s="519">
        <v>1676.56</v>
      </c>
      <c r="J28" s="519">
        <v>1666.61</v>
      </c>
      <c r="K28" s="519">
        <v>653.59</v>
      </c>
      <c r="L28" s="519" t="s"/>
      <c r="M28" s="519" t="s"/>
      <c r="N28" s="519">
        <v>1317.13</v>
      </c>
      <c r="U28" s="496" t="s">
        <v>4379</v>
      </c>
    </row>
    <row r="29" spans="1:21">
      <c r="A29" s="14" t="s"/>
      <c r="B29" s="516" t="s">
        <v>4340</v>
      </c>
      <c r="C29" s="517" t="s">
        <v>4341</v>
      </c>
      <c r="D29" s="517" t="s">
        <v>4342</v>
      </c>
      <c r="E29" s="506" t="s">
        <v>6141</v>
      </c>
      <c r="F29" s="507">
        <f>=F19+F21+F22</f>
        <v>2455792</v>
      </c>
      <c r="G29" s="508">
        <v>298.45</v>
      </c>
      <c r="H29" s="508">
        <v>312.9</v>
      </c>
      <c r="I29" s="508">
        <v>317.45</v>
      </c>
      <c r="J29" s="508">
        <v>314.99</v>
      </c>
      <c r="K29" s="508">
        <v>333.43</v>
      </c>
      <c r="L29" s="509" t="s"/>
      <c r="M29" s="509" t="s"/>
      <c r="N29" s="494">
        <v>1886.089869</v>
      </c>
      <c r="U29" s="485" t="s">
        <v>4380</v>
      </c>
    </row>
    <row r="30" spans="1:21">
      <c r="A30" s="14" t="s"/>
      <c r="B30" s="516" t="s">
        <v>4358</v>
      </c>
      <c r="C30" s="517" t="s">
        <v>4359</v>
      </c>
      <c r="D30" s="517" t="s">
        <v>4342</v>
      </c>
      <c r="E30" s="513" t="s">
        <v>6142</v>
      </c>
      <c r="F30" s="511">
        <f>=F29/F13</f>
        <v>1637.19466666667</v>
      </c>
      <c r="G30" s="514">
        <v>0.2</v>
      </c>
      <c r="H30" s="514">
        <v>0.24</v>
      </c>
      <c r="I30" s="514">
        <v>0.21</v>
      </c>
      <c r="J30" s="514">
        <v>0.21</v>
      </c>
      <c r="K30" s="514">
        <v>0.08</v>
      </c>
      <c r="L30" s="514" t="s"/>
      <c r="M30" s="514" t="s"/>
      <c r="N30" s="514">
        <v>0.17</v>
      </c>
      <c r="U30" s="485" t="s">
        <v>4381</v>
      </c>
    </row>
    <row r="31" spans="1:21">
      <c r="A31" s="520" t="s">
        <v>4382</v>
      </c>
      <c r="B31" s="521" t="s">
        <v>4299</v>
      </c>
      <c r="C31" s="522" t="s">
        <v>174</v>
      </c>
      <c r="D31" s="523" t="s">
        <v>4300</v>
      </c>
      <c r="E31" s="490" t="s">
        <v>4383</v>
      </c>
      <c r="F31" s="524">
        <v>2858704.56</v>
      </c>
      <c r="G31" s="525">
        <v>3066442.32</v>
      </c>
      <c r="H31" s="525">
        <v>3601870.08</v>
      </c>
      <c r="I31" s="525">
        <v>3613931.76</v>
      </c>
      <c r="J31" s="525">
        <v>2917961.76</v>
      </c>
      <c r="K31" s="525">
        <v>2391007.2</v>
      </c>
      <c r="L31" s="492" t="s"/>
      <c r="M31" s="492" t="s"/>
      <c r="N31" s="494">
        <v>18449917.68</v>
      </c>
      <c r="U31" s="485" t="s">
        <v>4384</v>
      </c>
    </row>
    <row r="32" spans="1:21">
      <c r="A32" s="14" t="s"/>
      <c r="B32" s="521" t="s">
        <v>4305</v>
      </c>
      <c r="C32" s="520" t="s">
        <v>195</v>
      </c>
      <c r="D32" s="523" t="s">
        <v>4306</v>
      </c>
      <c r="E32" s="490" t="s">
        <v>4385</v>
      </c>
      <c r="F32" s="524">
        <v>16813.7</v>
      </c>
      <c r="G32" s="525">
        <v>19935</v>
      </c>
      <c r="H32" s="525">
        <v>26468</v>
      </c>
      <c r="I32" s="525">
        <v>16154</v>
      </c>
      <c r="J32" s="525">
        <v>19237</v>
      </c>
      <c r="K32" s="525">
        <v>19237</v>
      </c>
      <c r="L32" s="525" t="s"/>
      <c r="M32" s="525" t="s"/>
      <c r="N32" s="494">
        <v>117844.7</v>
      </c>
      <c r="U32" s="485" t="s">
        <v>4386</v>
      </c>
    </row>
    <row r="33" spans="1:21">
      <c r="A33" s="14" t="s"/>
      <c r="B33" s="526" t="s">
        <v>4310</v>
      </c>
      <c r="C33" s="520" t="s">
        <v>195</v>
      </c>
      <c r="D33" s="523" t="s">
        <v>4311</v>
      </c>
      <c r="E33" s="490" t="s">
        <v>6143</v>
      </c>
      <c r="F33" s="524">
        <v>16256</v>
      </c>
      <c r="G33" s="525">
        <v>15622</v>
      </c>
      <c r="H33" s="525">
        <v>14899</v>
      </c>
      <c r="I33" s="525">
        <v>15337</v>
      </c>
      <c r="J33" s="525">
        <v>16828</v>
      </c>
      <c r="K33" s="525">
        <v>15887</v>
      </c>
      <c r="L33" s="525" t="s"/>
      <c r="M33" s="525" t="s"/>
      <c r="N33" s="494">
        <v>94829</v>
      </c>
      <c r="U33" s="485" t="s">
        <v>4387</v>
      </c>
    </row>
    <row r="34" spans="1:21">
      <c r="A34" s="14" t="s"/>
      <c r="B34" s="526" t="s">
        <v>6144</v>
      </c>
      <c r="C34" s="520" t="s">
        <v>495</v>
      </c>
      <c r="D34" s="523" t="s">
        <v>4311</v>
      </c>
      <c r="E34" s="490" t="s">
        <v>6145</v>
      </c>
      <c r="F34" s="524">
        <v>3730</v>
      </c>
      <c r="G34" s="525">
        <v>2374</v>
      </c>
      <c r="H34" s="525">
        <v>2252</v>
      </c>
      <c r="I34" s="525">
        <v>2255</v>
      </c>
      <c r="J34" s="525">
        <v>2590</v>
      </c>
      <c r="K34" s="525">
        <v>5755</v>
      </c>
      <c r="L34" s="525" t="s"/>
      <c r="M34" s="525" t="s"/>
      <c r="N34" s="494">
        <v>18956</v>
      </c>
      <c r="U34" s="485" t="s">
        <v>4388</v>
      </c>
    </row>
    <row r="35" spans="1:14">
      <c r="A35" s="14" t="s"/>
      <c r="B35" s="526" t="s">
        <v>4321</v>
      </c>
      <c r="C35" s="520" t="s">
        <v>195</v>
      </c>
      <c r="D35" s="523" t="s">
        <v>4318</v>
      </c>
      <c r="E35" s="490" t="s">
        <v>6146</v>
      </c>
      <c r="F35" s="524" t="s">
        <v>61</v>
      </c>
      <c r="G35" s="525" t="s">
        <v>61</v>
      </c>
      <c r="H35" s="525" t="s">
        <v>61</v>
      </c>
      <c r="I35" s="525" t="s">
        <v>61</v>
      </c>
      <c r="J35" s="525" t="s">
        <v>61</v>
      </c>
      <c r="K35" s="525" t="s">
        <v>61</v>
      </c>
      <c r="L35" s="525" t="s"/>
      <c r="M35" s="525" t="s"/>
      <c r="N35" s="494">
        <v>0</v>
      </c>
    </row>
    <row r="36" spans="1:14">
      <c r="A36" s="14" t="s"/>
      <c r="B36" s="527" t="s">
        <v>4389</v>
      </c>
      <c r="C36" s="520" t="s">
        <v>195</v>
      </c>
      <c r="D36" s="523" t="s">
        <v>4318</v>
      </c>
      <c r="E36" s="490" t="s">
        <v>6147</v>
      </c>
      <c r="F36" s="524" t="s">
        <v>61</v>
      </c>
      <c r="G36" s="525" t="s">
        <v>61</v>
      </c>
      <c r="H36" s="525" t="s">
        <v>61</v>
      </c>
      <c r="I36" s="525" t="s">
        <v>61</v>
      </c>
      <c r="J36" s="525" t="s">
        <v>61</v>
      </c>
      <c r="K36" s="525" t="s">
        <v>61</v>
      </c>
      <c r="L36" s="525" t="s"/>
      <c r="M36" s="525" t="s"/>
      <c r="N36" s="494">
        <v>0</v>
      </c>
    </row>
    <row r="37" spans="1:14">
      <c r="A37" s="14" t="s"/>
      <c r="B37" s="526" t="s">
        <v>4390</v>
      </c>
      <c r="C37" s="522" t="s">
        <v>4378</v>
      </c>
      <c r="D37" s="523" t="s">
        <v>4342</v>
      </c>
      <c r="E37" s="490" t="s">
        <v>6148</v>
      </c>
      <c r="F37" s="528">
        <f>=F31/F13</f>
        <v>1905.80304</v>
      </c>
      <c r="G37" s="529">
        <v>2044.29488</v>
      </c>
      <c r="H37" s="529">
        <v>2770.669292</v>
      </c>
      <c r="I37" s="529">
        <v>2409.28784</v>
      </c>
      <c r="J37" s="529">
        <v>1945.30784</v>
      </c>
      <c r="K37" s="529">
        <v>590.3721481</v>
      </c>
      <c r="L37" s="529" t="e">
        <v>#DIV/0!</v>
      </c>
      <c r="M37" s="529" t="e">
        <v>#DIV/0!</v>
      </c>
      <c r="N37" s="529">
        <v>1625.543408</v>
      </c>
    </row>
    <row r="38" spans="1:14">
      <c r="A38" s="14" t="s"/>
      <c r="B38" s="526" t="s">
        <v>4340</v>
      </c>
      <c r="C38" s="523" t="s">
        <v>4341</v>
      </c>
      <c r="D38" s="523" t="s">
        <v>4342</v>
      </c>
      <c r="E38" s="506" t="s">
        <v>6149</v>
      </c>
      <c r="F38" s="528">
        <f>=F31+F33+F34</f>
        <v>2878690.56</v>
      </c>
      <c r="G38" s="530">
        <v>478.64</v>
      </c>
      <c r="H38" s="530">
        <v>539.32</v>
      </c>
      <c r="I38" s="530">
        <v>541.49</v>
      </c>
      <c r="J38" s="530">
        <v>469.37</v>
      </c>
      <c r="K38" s="530">
        <v>511.35</v>
      </c>
      <c r="L38" s="529" t="s"/>
      <c r="M38" s="529" t="s"/>
      <c r="N38" s="494">
        <v>3040.396173</v>
      </c>
    </row>
    <row r="39" spans="1:14">
      <c r="A39" s="14" t="s"/>
      <c r="B39" s="527" t="s">
        <v>4358</v>
      </c>
      <c r="C39" s="523" t="s">
        <v>6150</v>
      </c>
      <c r="D39" s="523" t="s">
        <v>4342</v>
      </c>
      <c r="E39" s="490" t="s">
        <v>6151</v>
      </c>
      <c r="F39" s="528">
        <f>=F38/F13</f>
        <v>1919.12704</v>
      </c>
      <c r="G39" s="530">
        <v>0.32</v>
      </c>
      <c r="H39" s="530">
        <v>0.41</v>
      </c>
      <c r="I39" s="530">
        <v>0.36</v>
      </c>
      <c r="J39" s="530">
        <v>0.31</v>
      </c>
      <c r="K39" s="530">
        <v>0.13</v>
      </c>
      <c r="L39" s="530" t="s"/>
      <c r="M39" s="530" t="s"/>
      <c r="N39" s="530">
        <v>0.27</v>
      </c>
    </row>
    <row r="40" spans="1:14">
      <c r="A40" s="531" t="s">
        <v>4391</v>
      </c>
      <c r="B40" s="532" t="s">
        <v>6152</v>
      </c>
      <c r="C40" s="533" t="s">
        <v>174</v>
      </c>
      <c r="D40" s="533" t="s">
        <v>4300</v>
      </c>
      <c r="E40" s="490" t="s">
        <v>4392</v>
      </c>
      <c r="F40" s="524">
        <v>165213.6</v>
      </c>
      <c r="G40" s="525">
        <v>164012.64</v>
      </c>
      <c r="H40" s="525">
        <v>172561.92</v>
      </c>
      <c r="I40" s="525">
        <v>173057.76</v>
      </c>
      <c r="J40" s="525">
        <v>155631.84</v>
      </c>
      <c r="K40" s="525">
        <v>161962.32</v>
      </c>
      <c r="L40" s="492" t="s"/>
      <c r="M40" s="492" t="s"/>
      <c r="N40" s="494">
        <v>992440.08</v>
      </c>
    </row>
    <row r="41" spans="1:14">
      <c r="A41" s="14" t="s"/>
      <c r="B41" s="532" t="s">
        <v>4393</v>
      </c>
      <c r="C41" s="533" t="s">
        <v>195</v>
      </c>
      <c r="D41" s="533" t="s">
        <v>4306</v>
      </c>
      <c r="E41" s="490" t="s">
        <v>4394</v>
      </c>
      <c r="F41" s="524">
        <v>584</v>
      </c>
      <c r="G41" s="525">
        <v>535</v>
      </c>
      <c r="H41" s="525">
        <v>649</v>
      </c>
      <c r="I41" s="525">
        <v>623</v>
      </c>
      <c r="J41" s="525">
        <v>614</v>
      </c>
      <c r="K41" s="525">
        <v>593</v>
      </c>
      <c r="L41" s="534" t="s"/>
      <c r="M41" s="534" t="s"/>
      <c r="N41" s="494">
        <v>3598</v>
      </c>
    </row>
    <row r="42" spans="1:14">
      <c r="A42" s="14" t="s"/>
      <c r="B42" s="532" t="s">
        <v>4395</v>
      </c>
      <c r="C42" s="535" t="s">
        <v>4396</v>
      </c>
      <c r="D42" s="535" t="s">
        <v>4342</v>
      </c>
      <c r="E42" s="490" t="s">
        <v>6153</v>
      </c>
      <c r="F42" s="536">
        <f>=F40/25382.1</f>
        <v>6.50905953408111</v>
      </c>
      <c r="G42" s="537">
        <v>6.46</v>
      </c>
      <c r="H42" s="537">
        <v>6.8</v>
      </c>
      <c r="I42" s="537">
        <v>6.82</v>
      </c>
      <c r="J42" s="537">
        <v>6.13</v>
      </c>
      <c r="K42" s="537">
        <v>6.38</v>
      </c>
      <c r="L42" s="537" t="s"/>
      <c r="M42" s="537" t="s"/>
      <c r="N42" s="537">
        <v>6.52</v>
      </c>
    </row>
    <row r="43" spans="1:14">
      <c r="A43" s="14" t="s"/>
      <c r="B43" s="532" t="s">
        <v>4397</v>
      </c>
      <c r="C43" s="533" t="s">
        <v>4398</v>
      </c>
      <c r="D43" s="533" t="s">
        <v>4342</v>
      </c>
      <c r="E43" s="490" t="s">
        <v>6154</v>
      </c>
      <c r="F43" s="507">
        <f>=F41/942</f>
        <v>0.61995753715499</v>
      </c>
      <c r="G43" s="508">
        <v>0.58</v>
      </c>
      <c r="H43" s="508">
        <v>0.7</v>
      </c>
      <c r="I43" s="508">
        <v>0.67</v>
      </c>
      <c r="J43" s="508">
        <v>0.66</v>
      </c>
      <c r="K43" s="508">
        <v>0.64</v>
      </c>
      <c r="L43" s="508" t="s"/>
      <c r="M43" s="508" t="s"/>
      <c r="N43" s="508">
        <v>0.65</v>
      </c>
    </row>
    <row r="44" spans="1:6">
      <c r="A44" s="169" t="s"/>
      <c r="D44" s="523" t="s"/>
      <c r="F44" s="538" t="s"/>
    </row>
    <row r="45" spans="1:6">
      <c r="A45" s="169" t="s">
        <v>4298</v>
      </c>
      <c r="B45" t="s">
        <v>4399</v>
      </c>
      <c r="C45" t="s">
        <v>174</v>
      </c>
      <c r="D45" s="523" t="s">
        <v>4300</v>
      </c>
      <c r="E45" t="s">
        <v>4400</v>
      </c>
      <c r="F45" s="538" t="s"/>
    </row>
    <row r="46" spans="2:6">
      <c r="B46" t="s">
        <v>4401</v>
      </c>
      <c r="C46" t="s">
        <v>174</v>
      </c>
      <c r="D46" s="523" t="s">
        <v>4300</v>
      </c>
      <c r="E46" t="s">
        <v>4400</v>
      </c>
      <c r="F46" s="538" t="s"/>
    </row>
    <row r="47" spans="2:6">
      <c r="B47" t="s">
        <v>4402</v>
      </c>
      <c r="C47" t="s">
        <v>174</v>
      </c>
      <c r="D47" s="523" t="s">
        <v>4300</v>
      </c>
      <c r="E47" t="s">
        <v>4400</v>
      </c>
      <c r="F47" s="538" t="s"/>
    </row>
    <row r="48" spans="2:6">
      <c r="B48" t="s">
        <v>4403</v>
      </c>
      <c r="C48" t="s">
        <v>174</v>
      </c>
      <c r="D48" s="523" t="s">
        <v>4300</v>
      </c>
      <c r="E48" t="s">
        <v>4400</v>
      </c>
      <c r="F48" s="538" t="s"/>
    </row>
    <row r="49" spans="6:6">
      <c r="F49" s="538" t="s"/>
    </row>
    <row r="50" spans="1:6" ht="25.5" customHeight="true">
      <c r="A50" s="539" t="s">
        <v>4404</v>
      </c>
      <c r="B50" t="s">
        <v>4399</v>
      </c>
      <c r="C50" t="s">
        <v>174</v>
      </c>
      <c r="D50" s="523" t="s">
        <v>4300</v>
      </c>
      <c r="E50" t="s">
        <v>4400</v>
      </c>
      <c r="F50" s="538" t="s"/>
    </row>
    <row r="51" spans="2:6">
      <c r="B51" t="s">
        <v>4401</v>
      </c>
      <c r="C51" t="s">
        <v>174</v>
      </c>
      <c r="D51" s="523" t="s">
        <v>4300</v>
      </c>
      <c r="E51" t="s">
        <v>4400</v>
      </c>
      <c r="F51" s="538" t="s"/>
    </row>
    <row r="52" spans="2:6">
      <c r="B52" t="s">
        <v>4402</v>
      </c>
      <c r="C52" t="s">
        <v>174</v>
      </c>
      <c r="D52" s="523" t="s">
        <v>4300</v>
      </c>
      <c r="E52" t="s">
        <v>4400</v>
      </c>
      <c r="F52" s="538" t="s"/>
    </row>
    <row r="53" spans="2:6">
      <c r="B53" t="s">
        <v>4403</v>
      </c>
      <c r="C53" t="s">
        <v>174</v>
      </c>
      <c r="D53" s="523" t="s">
        <v>4300</v>
      </c>
      <c r="E53" t="s">
        <v>4400</v>
      </c>
      <c r="F53" s="538" t="s"/>
    </row>
    <row r="54" spans="2:6">
      <c r="B54" t="s">
        <v>4405</v>
      </c>
      <c r="C54" t="s">
        <v>174</v>
      </c>
      <c r="D54" s="523" t="s">
        <v>4300</v>
      </c>
      <c r="E54" t="s">
        <v>4400</v>
      </c>
      <c r="F54" s="538" t="s"/>
    </row>
    <row r="55" spans="2:6">
      <c r="B55" t="s">
        <v>4406</v>
      </c>
      <c r="C55" t="s">
        <v>174</v>
      </c>
      <c r="D55" s="523" t="s">
        <v>4300</v>
      </c>
      <c r="E55" t="s">
        <v>4400</v>
      </c>
      <c r="F55" s="538" t="s"/>
    </row>
    <row r="56" spans="6:6">
      <c r="F56" s="538" t="s"/>
    </row>
    <row r="57" spans="6:6">
      <c r="F57" s="538" t="s"/>
    </row>
    <row r="58" spans="6:6">
      <c r="F58" s="538" t="s"/>
    </row>
    <row r="59" spans="6:6">
      <c r="F59" s="538" t="s"/>
    </row>
    <row r="60" spans="6:6">
      <c r="F60" s="538" t="s"/>
    </row>
    <row r="61" spans="6:6">
      <c r="F61" s="538" t="s"/>
    </row>
    <row r="62" spans="6:6">
      <c r="F62" s="538" t="s"/>
    </row>
    <row r="63" spans="6:6">
      <c r="F63" s="538" t="s"/>
    </row>
    <row r="64" spans="6:6">
      <c r="F64" s="538" t="s"/>
    </row>
    <row r="65" spans="6:6">
      <c r="F65" s="538" t="s"/>
    </row>
    <row r="66" spans="6:6">
      <c r="F66" s="538" t="s"/>
    </row>
    <row r="67" spans="6:6">
      <c r="F67" s="538" t="s"/>
    </row>
    <row r="68" spans="6:6">
      <c r="F68" s="538" t="s"/>
    </row>
    <row r="69" spans="6:6">
      <c r="F69" s="538" t="s"/>
    </row>
    <row r="70" spans="6:6">
      <c r="F70" s="538" t="s"/>
    </row>
    <row r="71" spans="6:6">
      <c r="F71" s="538" t="s"/>
    </row>
    <row r="72" spans="6:6">
      <c r="F72" s="538" t="s"/>
    </row>
    <row r="73" spans="6:6">
      <c r="F73" s="538" t="s"/>
    </row>
    <row r="74" spans="6:6">
      <c r="F74" s="538" t="s"/>
    </row>
    <row r="75" spans="6:6">
      <c r="F75" s="538" t="s"/>
    </row>
    <row r="76" spans="6:6">
      <c r="F76" s="538" t="s"/>
    </row>
    <row r="77" spans="6:6">
      <c r="F77" s="538" t="s"/>
    </row>
    <row r="78" spans="6:6">
      <c r="F78" s="538" t="s"/>
    </row>
    <row r="79" spans="6:6">
      <c r="F79" s="538" t="s"/>
    </row>
    <row r="80" spans="6:6">
      <c r="F80" s="538" t="s"/>
    </row>
    <row r="81" spans="6:6">
      <c r="F81" s="538" t="s"/>
    </row>
    <row r="82" spans="6:6">
      <c r="F82" s="538" t="s"/>
    </row>
    <row r="83" spans="6:6">
      <c r="F83" s="538" t="s"/>
    </row>
    <row r="84" spans="6:6">
      <c r="F84" s="538" t="s"/>
    </row>
    <row r="85" spans="6:6">
      <c r="F85" s="538" t="s"/>
    </row>
    <row r="86" spans="6:6">
      <c r="F86" s="538" t="s"/>
    </row>
    <row r="87" spans="6:6">
      <c r="F87" s="538" t="s"/>
    </row>
    <row r="88" spans="6:6">
      <c r="F88" s="538" t="s"/>
    </row>
    <row r="89" spans="6:6">
      <c r="F89" s="538" t="s"/>
    </row>
    <row r="90" spans="6:6">
      <c r="F90" s="538" t="s"/>
    </row>
    <row r="91" spans="6:6">
      <c r="F91" s="538" t="s"/>
    </row>
    <row r="92" spans="6:6">
      <c r="F92" s="538" t="s"/>
    </row>
    <row r="93" spans="6:6">
      <c r="F93" s="538" t="s"/>
    </row>
    <row r="94" spans="6:6">
      <c r="F94" s="538" t="s"/>
    </row>
    <row r="95" spans="6:6">
      <c r="F95" s="538" t="s"/>
    </row>
    <row r="96" spans="6:6">
      <c r="F96" s="538" t="s"/>
    </row>
    <row r="97" spans="6:6">
      <c r="F97" s="538" t="s"/>
    </row>
    <row r="98" spans="6:6">
      <c r="F98" s="538" t="s"/>
    </row>
    <row r="99" spans="6:6">
      <c r="F99" s="538" t="s"/>
    </row>
    <row r="100" spans="6:6">
      <c r="F100" s="538" t="s"/>
    </row>
    <row r="101" spans="6:6">
      <c r="F101" s="538" t="s"/>
    </row>
    <row r="102" spans="6:6">
      <c r="F102" s="538" t="s"/>
    </row>
    <row r="103" spans="6:6">
      <c r="F103" s="538" t="s"/>
    </row>
    <row r="104" spans="6:6">
      <c r="F104" s="538" t="s"/>
    </row>
    <row r="105" spans="6:6">
      <c r="F105" s="538" t="s"/>
    </row>
    <row r="106" spans="6:6">
      <c r="F106" s="538" t="s"/>
    </row>
    <row r="107" spans="6:6">
      <c r="F107" s="538" t="s"/>
    </row>
    <row r="108" spans="6:6">
      <c r="F108" s="538" t="s"/>
    </row>
    <row r="109" spans="6:6">
      <c r="F109" s="538" t="s"/>
    </row>
    <row r="110" spans="6:6">
      <c r="F110" s="538" t="s"/>
    </row>
    <row r="111" spans="6:6">
      <c r="F111" s="538" t="s"/>
    </row>
    <row r="112" spans="6:6">
      <c r="F112" s="538" t="s"/>
    </row>
    <row r="113" spans="6:6">
      <c r="F113" s="538" t="s"/>
    </row>
    <row r="114" spans="6:6">
      <c r="F114" s="538" t="s"/>
    </row>
    <row r="115" spans="6:6">
      <c r="F115" s="538" t="s"/>
    </row>
    <row r="116" spans="6:6">
      <c r="F116" s="538" t="s"/>
    </row>
    <row r="117" spans="6:6">
      <c r="F117" s="538" t="s"/>
    </row>
    <row r="118" spans="6:6">
      <c r="F118" s="538" t="s"/>
    </row>
    <row r="119" spans="6:6">
      <c r="F119" s="538" t="s"/>
    </row>
    <row r="120" spans="6:6">
      <c r="F120" s="538" t="s"/>
    </row>
    <row r="121" spans="6:6">
      <c r="F121" s="538" t="s"/>
    </row>
    <row r="122" spans="6:6">
      <c r="F122" s="538" t="s"/>
    </row>
    <row r="123" spans="6:6">
      <c r="F123" s="538" t="s"/>
    </row>
    <row r="124" spans="6:6">
      <c r="F124" s="538" t="s"/>
    </row>
    <row r="125" spans="6:6">
      <c r="F125" s="538" t="s"/>
    </row>
    <row r="126" spans="6:6">
      <c r="F126" s="538" t="s"/>
    </row>
    <row r="127" spans="6:6">
      <c r="F127" s="538" t="s"/>
    </row>
    <row r="128" spans="6:6">
      <c r="F128" s="538" t="s"/>
    </row>
    <row r="129" spans="6:6">
      <c r="F129" s="538" t="s"/>
    </row>
    <row r="130" spans="6:6">
      <c r="F130" s="538" t="s"/>
    </row>
    <row r="131" spans="6:6">
      <c r="F131" s="538" t="s"/>
    </row>
    <row r="132" spans="6:6">
      <c r="F132" s="538" t="s"/>
    </row>
    <row r="133" spans="6:6">
      <c r="F133" s="538" t="s"/>
    </row>
    <row r="134" spans="6:6">
      <c r="F134" s="538" t="s"/>
    </row>
    <row r="135" spans="6:6">
      <c r="F135" s="538" t="s"/>
    </row>
    <row r="136" spans="6:6">
      <c r="F136" s="538" t="s"/>
    </row>
    <row r="137" spans="6:6">
      <c r="F137" s="538" t="s"/>
    </row>
    <row r="138" spans="6:6">
      <c r="F138" s="538" t="s"/>
    </row>
    <row r="139" spans="6:6">
      <c r="F139" s="538" t="s"/>
    </row>
    <row r="140" spans="6:6">
      <c r="F140" s="538" t="s"/>
    </row>
    <row r="141" spans="6:6">
      <c r="F141" s="538" t="s"/>
    </row>
    <row r="142" spans="6:6">
      <c r="F142" s="538" t="s"/>
    </row>
    <row r="143" spans="6:6">
      <c r="F143" s="538" t="s"/>
    </row>
    <row r="144" spans="6:6">
      <c r="F144" s="538" t="s"/>
    </row>
    <row r="145" spans="6:6">
      <c r="F145" s="538" t="s"/>
    </row>
    <row r="146" spans="6:6">
      <c r="F146" s="538" t="s"/>
    </row>
    <row r="147" spans="6:6">
      <c r="F147" s="538" t="s"/>
    </row>
    <row r="148" spans="6:6">
      <c r="F148" s="538" t="s"/>
    </row>
    <row r="149" spans="6:6">
      <c r="F149" s="538" t="s"/>
    </row>
    <row r="150" spans="6:6">
      <c r="F150" s="538" t="s"/>
    </row>
    <row r="151" spans="6:6">
      <c r="F151" s="538" t="s"/>
    </row>
    <row r="152" spans="6:6">
      <c r="F152" s="538" t="s"/>
    </row>
    <row r="153" spans="6:6">
      <c r="F153" s="538" t="s"/>
    </row>
    <row r="154" spans="6:6">
      <c r="F154" s="538" t="s"/>
    </row>
    <row r="155" spans="6:6">
      <c r="F155" s="538" t="s"/>
    </row>
    <row r="156" spans="6:6">
      <c r="F156" s="538" t="s"/>
    </row>
    <row r="157" spans="6:6">
      <c r="F157" s="538" t="s"/>
    </row>
    <row r="158" spans="6:6">
      <c r="F158" s="538" t="s"/>
    </row>
    <row r="159" spans="6:6">
      <c r="F159" s="538" t="s"/>
    </row>
    <row r="160" spans="6:6">
      <c r="F160" s="538" t="s"/>
    </row>
    <row r="161" spans="6:6">
      <c r="F161" s="538" t="s"/>
    </row>
    <row r="162" spans="6:6">
      <c r="F162" s="538" t="s"/>
    </row>
    <row r="163" spans="6:6">
      <c r="F163" s="538" t="s"/>
    </row>
    <row r="164" spans="6:6">
      <c r="F164" s="538" t="s"/>
    </row>
    <row r="165" spans="6:6">
      <c r="F165" s="538" t="s"/>
    </row>
    <row r="166" spans="6:6">
      <c r="F166" s="538" t="s"/>
    </row>
    <row r="167" spans="6:6">
      <c r="F167" s="538" t="s"/>
    </row>
    <row r="168" spans="6:6">
      <c r="F168" s="538" t="s"/>
    </row>
    <row r="169" spans="6:6">
      <c r="F169" s="538" t="s"/>
    </row>
    <row r="170" spans="6:6">
      <c r="F170" s="538" t="s"/>
    </row>
    <row r="171" spans="6:6">
      <c r="F171" s="538" t="s"/>
    </row>
    <row r="172" spans="6:6">
      <c r="F172" s="538" t="s"/>
    </row>
    <row r="173" spans="6:6">
      <c r="F173" s="538" t="s"/>
    </row>
    <row r="174" spans="6:6">
      <c r="F174" s="538" t="s"/>
    </row>
    <row r="175" spans="6:6">
      <c r="F175" s="538" t="s"/>
    </row>
    <row r="176" spans="6:6">
      <c r="F176" s="538" t="s"/>
    </row>
    <row r="177" spans="6:6">
      <c r="F177" s="538" t="s"/>
    </row>
    <row r="178" spans="6:6">
      <c r="F178" s="538" t="s"/>
    </row>
    <row r="179" spans="6:6">
      <c r="F179" s="538" t="s"/>
    </row>
    <row r="180" spans="6:6">
      <c r="F180" s="538" t="s"/>
    </row>
    <row r="181" spans="6:6">
      <c r="F181" s="538" t="s"/>
    </row>
    <row r="182" spans="6:6">
      <c r="F182" s="538" t="s"/>
    </row>
    <row r="183" spans="6:6">
      <c r="F183" s="538" t="s"/>
    </row>
    <row r="184" spans="6:6">
      <c r="F184" s="538" t="s"/>
    </row>
    <row r="185" spans="6:6">
      <c r="F185" s="538" t="s"/>
    </row>
    <row r="186" spans="6:6">
      <c r="F186" s="538" t="s"/>
    </row>
    <row r="187" spans="6:6">
      <c r="F187" s="538" t="s"/>
    </row>
    <row r="188" spans="6:6">
      <c r="F188" s="538" t="s"/>
    </row>
    <row r="189" spans="6:6">
      <c r="F189" s="538" t="s"/>
    </row>
    <row r="190" spans="6:6">
      <c r="F190" s="538" t="s"/>
    </row>
    <row r="191" spans="6:6">
      <c r="F191" s="538" t="s"/>
    </row>
    <row r="192" spans="6:6">
      <c r="F192" s="538" t="s"/>
    </row>
    <row r="193" spans="6:6">
      <c r="F193" s="538" t="s"/>
    </row>
    <row r="194" spans="6:6">
      <c r="F194" s="538" t="s"/>
    </row>
    <row r="195" spans="6:6">
      <c r="F195" s="538" t="s"/>
    </row>
    <row r="196" spans="6:6">
      <c r="F196" s="538" t="s"/>
    </row>
    <row r="197" spans="6:6">
      <c r="F197" s="538" t="s"/>
    </row>
    <row r="198" spans="6:6">
      <c r="F198" s="538" t="s"/>
    </row>
    <row r="199" spans="6:6">
      <c r="F199" s="538" t="s"/>
    </row>
    <row r="200" spans="6:6">
      <c r="F200" s="538" t="s"/>
    </row>
    <row r="201" spans="6:6">
      <c r="F201" s="538" t="s"/>
    </row>
    <row r="202" spans="6:6">
      <c r="F202" s="538" t="s"/>
    </row>
  </sheetData>
  <mergeCells count="8">
    <mergeCell ref="A19:A30"/>
    <mergeCell ref="A31:A39"/>
    <mergeCell ref="A40:A43"/>
    <mergeCell ref="A1:B1"/>
    <mergeCell ref="A3:A18"/>
    <mergeCell ref="P1:R1"/>
    <mergeCell ref="A45:A48"/>
    <mergeCell ref="A50:A55"/>
  </mergeCells>
</worksheet>
</file>

<file path=xl/worksheets/sheet24.xml><?xml version="1.0" encoding="utf-8"?>
<worksheet xmlns="http://schemas.openxmlformats.org/spreadsheetml/2006/main">
  <sheetPr codeName="BOQ">
    <tabColor rgb="FFFFFFFF"/>
  </sheetPr>
  <dimension ref="H37"/>
  <sheetViews>
    <sheetView showGridLines="true" workbookViewId="0"/>
  </sheetViews>
  <cols>
    <col min="1" max="1" width="9.71094" customWidth="true"/>
    <col min="2" max="2" width="34.7109" customWidth="true"/>
    <col min="3" max="3" width="48.7109" customWidth="true"/>
    <col min="4" max="4" width="20.7109" customWidth="true"/>
    <col min="5" max="5" width="13.7109" customWidth="true"/>
    <col min="6" max="6" width="13.7109" customWidth="true"/>
    <col min="7" max="8" width="20.7109" customWidth="true"/>
  </cols>
  <sheetData>
    <row r="1" spans="1:8">
      <c r="A1" s="831">
        <v>2.3</v>
      </c>
      <c r="B1" s="832" t="s">
        <v>5765</v>
      </c>
      <c r="C1" s="833" t="s"/>
      <c r="D1" s="834" t="s"/>
      <c r="E1" s="835" t="s"/>
      <c r="F1" s="835" t="s"/>
      <c r="G1" s="836" t="s"/>
      <c r="H1" s="837" t="s"/>
    </row>
    <row r="2" spans="1:8">
      <c r="A2" s="832" t="s">
        <v>5766</v>
      </c>
      <c r="B2" s="832" t="s">
        <v>5767</v>
      </c>
      <c r="C2" s="833" t="s">
        <v>5768</v>
      </c>
      <c r="D2" s="834" t="s"/>
      <c r="E2" s="838">
        <v>1</v>
      </c>
      <c r="F2" s="839">
        <v>45991</v>
      </c>
      <c r="G2" s="836" t="s">
        <v>62</v>
      </c>
      <c r="H2" s="837" t="s">
        <v>4109</v>
      </c>
    </row>
    <row r="3" spans="1:8">
      <c r="A3" s="832" t="s">
        <v>5769</v>
      </c>
      <c r="B3" s="832" t="s">
        <v>5770</v>
      </c>
      <c r="C3" s="833" t="s"/>
      <c r="D3" s="834" t="s"/>
      <c r="E3" s="838">
        <v>1</v>
      </c>
      <c r="F3" s="839">
        <v>45991</v>
      </c>
      <c r="G3" s="836" t="s"/>
      <c r="H3" s="837" t="s"/>
    </row>
    <row r="4" spans="1:8">
      <c r="A4" s="832" t="s">
        <v>5771</v>
      </c>
      <c r="B4" s="832" t="s">
        <v>5772</v>
      </c>
      <c r="C4" s="833" t="s">
        <v>5773</v>
      </c>
      <c r="D4" s="834" t="s"/>
      <c r="E4" s="838">
        <v>1</v>
      </c>
      <c r="F4" s="839">
        <v>45991</v>
      </c>
      <c r="G4" s="836" t="s">
        <v>62</v>
      </c>
      <c r="H4" s="837" t="s">
        <v>5774</v>
      </c>
    </row>
    <row r="5" spans="1:8">
      <c r="A5" s="832" t="s">
        <v>5775</v>
      </c>
      <c r="B5" s="832" t="s">
        <v>5776</v>
      </c>
      <c r="C5" s="833" t="s">
        <v>5777</v>
      </c>
      <c r="D5" s="834" t="s"/>
      <c r="E5" s="838">
        <v>1</v>
      </c>
      <c r="F5" s="839">
        <v>45991</v>
      </c>
      <c r="G5" s="836" t="s">
        <v>62</v>
      </c>
      <c r="H5" s="837" t="s">
        <v>171</v>
      </c>
    </row>
    <row r="6" spans="1:8">
      <c r="A6" s="832" t="s">
        <v>5778</v>
      </c>
      <c r="B6" s="832" t="s">
        <v>5779</v>
      </c>
      <c r="C6" s="833" t="s">
        <v>5780</v>
      </c>
      <c r="D6" s="834" t="s"/>
      <c r="E6" s="838">
        <v>1</v>
      </c>
      <c r="F6" s="839">
        <v>45991</v>
      </c>
      <c r="G6" s="836" t="s">
        <v>62</v>
      </c>
      <c r="H6" s="837" t="s">
        <v>4170</v>
      </c>
    </row>
    <row r="7" spans="1:8">
      <c r="A7" s="832" t="s">
        <v>5781</v>
      </c>
      <c r="B7" s="832" t="s">
        <v>5782</v>
      </c>
      <c r="C7" s="833" t="s">
        <v>5783</v>
      </c>
      <c r="D7" s="834" t="s"/>
      <c r="E7" s="838">
        <v>1</v>
      </c>
      <c r="F7" s="839">
        <v>45991</v>
      </c>
      <c r="G7" s="836" t="s">
        <v>62</v>
      </c>
      <c r="H7" s="837" t="s">
        <v>171</v>
      </c>
    </row>
    <row r="8" spans="1:8">
      <c r="A8" s="832" t="s">
        <v>5784</v>
      </c>
      <c r="B8" s="832" t="s">
        <v>5785</v>
      </c>
      <c r="C8" s="833" t="s">
        <v>5786</v>
      </c>
      <c r="D8" s="834" t="s"/>
      <c r="E8" s="838">
        <v>1</v>
      </c>
      <c r="F8" s="839">
        <v>45991</v>
      </c>
      <c r="G8" s="836" t="s">
        <v>62</v>
      </c>
      <c r="H8" s="837" t="s">
        <v>171</v>
      </c>
    </row>
    <row r="9" spans="1:8">
      <c r="A9" s="832" t="s">
        <v>5787</v>
      </c>
      <c r="B9" s="832" t="s">
        <v>5788</v>
      </c>
      <c r="C9" s="833" t="s"/>
      <c r="D9" s="834" t="s"/>
      <c r="E9" s="838" t="s"/>
      <c r="F9" s="835" t="s"/>
      <c r="G9" s="836" t="s"/>
      <c r="H9" s="837" t="s"/>
    </row>
    <row r="10" spans="1:8">
      <c r="A10" s="832" t="s">
        <v>5771</v>
      </c>
      <c r="B10" s="832" t="s">
        <v>5789</v>
      </c>
      <c r="C10" s="833" t="s">
        <v>5790</v>
      </c>
      <c r="D10" s="834" t="s"/>
      <c r="E10" s="838">
        <v>1</v>
      </c>
      <c r="F10" s="839">
        <v>45991</v>
      </c>
      <c r="G10" s="836" t="s">
        <v>62</v>
      </c>
      <c r="H10" s="837" t="s">
        <v>5791</v>
      </c>
    </row>
    <row r="11" spans="1:8">
      <c r="A11" s="832" t="s">
        <v>5775</v>
      </c>
      <c r="B11" s="832" t="s">
        <v>5792</v>
      </c>
      <c r="C11" s="833" t="s">
        <v>5793</v>
      </c>
      <c r="D11" s="834" t="s"/>
      <c r="E11" s="838">
        <v>1</v>
      </c>
      <c r="F11" s="839">
        <v>45991</v>
      </c>
      <c r="G11" s="836" t="s">
        <v>62</v>
      </c>
      <c r="H11" s="837" t="s">
        <v>236</v>
      </c>
    </row>
    <row r="12" spans="1:8">
      <c r="A12" s="832" t="s">
        <v>5778</v>
      </c>
      <c r="B12" s="832" t="s">
        <v>5794</v>
      </c>
      <c r="C12" s="833" t="s">
        <v>5795</v>
      </c>
      <c r="D12" s="834" t="s"/>
      <c r="E12" s="838">
        <v>1</v>
      </c>
      <c r="F12" s="839">
        <v>45991</v>
      </c>
      <c r="G12" s="836" t="s">
        <v>62</v>
      </c>
      <c r="H12" s="837" t="s">
        <v>4171</v>
      </c>
    </row>
    <row r="13" spans="1:8">
      <c r="A13" s="832" t="s">
        <v>5781</v>
      </c>
      <c r="B13" s="832" t="s">
        <v>5796</v>
      </c>
      <c r="C13" s="833" t="s">
        <v>5797</v>
      </c>
      <c r="D13" s="834" t="s"/>
      <c r="E13" s="838">
        <v>1</v>
      </c>
      <c r="F13" s="839">
        <v>45991</v>
      </c>
      <c r="G13" s="836" t="s">
        <v>62</v>
      </c>
      <c r="H13" s="837" t="s">
        <v>236</v>
      </c>
    </row>
    <row r="14" spans="1:8">
      <c r="A14" s="832" t="s">
        <v>5784</v>
      </c>
      <c r="B14" s="832" t="s">
        <v>5798</v>
      </c>
      <c r="C14" s="833" t="s">
        <v>6186</v>
      </c>
      <c r="D14" s="834" t="s">
        <v>5799</v>
      </c>
      <c r="E14" s="838">
        <v>1</v>
      </c>
      <c r="F14" s="839" t="s"/>
      <c r="G14" s="836" t="s">
        <v>62</v>
      </c>
      <c r="H14" s="837" t="s">
        <v>236</v>
      </c>
    </row>
    <row r="15" spans="1:8">
      <c r="A15" s="832" t="s">
        <v>5800</v>
      </c>
      <c r="B15" s="832" t="s">
        <v>5801</v>
      </c>
      <c r="C15" s="833" t="s">
        <v>5802</v>
      </c>
      <c r="D15" s="834" t="s"/>
      <c r="E15" s="838">
        <v>1</v>
      </c>
      <c r="F15" s="839">
        <v>45991</v>
      </c>
      <c r="G15" s="836" t="s">
        <v>62</v>
      </c>
      <c r="H15" s="837" t="s">
        <v>236</v>
      </c>
    </row>
    <row r="16" spans="1:8">
      <c r="A16" s="832" t="s">
        <v>5803</v>
      </c>
      <c r="B16" s="832" t="s">
        <v>5804</v>
      </c>
      <c r="C16" s="833" t="s">
        <v>5805</v>
      </c>
      <c r="D16" s="834" t="s"/>
      <c r="E16" s="838">
        <v>1</v>
      </c>
      <c r="F16" s="839" t="s"/>
      <c r="G16" s="836" t="s">
        <v>62</v>
      </c>
      <c r="H16" s="837" t="s">
        <v>4164</v>
      </c>
    </row>
    <row r="17" spans="1:8">
      <c r="A17" s="832" t="s">
        <v>5806</v>
      </c>
      <c r="B17" s="832" t="s">
        <v>5807</v>
      </c>
      <c r="C17" s="833" t="s"/>
      <c r="D17" s="834" t="s"/>
      <c r="E17" s="838" t="s"/>
      <c r="F17" s="835" t="s"/>
      <c r="G17" s="836" t="s">
        <v>62</v>
      </c>
      <c r="H17" s="837" t="s"/>
    </row>
    <row r="18" spans="1:8">
      <c r="A18" s="832" t="s">
        <v>5771</v>
      </c>
      <c r="B18" s="832" t="s">
        <v>5808</v>
      </c>
      <c r="C18" s="833" t="s">
        <v>6187</v>
      </c>
      <c r="D18" s="834" t="s">
        <v>5809</v>
      </c>
      <c r="E18" s="838">
        <v>1</v>
      </c>
      <c r="F18" s="839">
        <v>45991</v>
      </c>
      <c r="G18" s="836" t="s">
        <v>62</v>
      </c>
      <c r="H18" s="837" t="s">
        <v>236</v>
      </c>
    </row>
    <row r="19" spans="1:8">
      <c r="A19" s="832" t="s">
        <v>5775</v>
      </c>
      <c r="B19" s="832" t="s">
        <v>5810</v>
      </c>
      <c r="C19" s="833" t="s">
        <v>5811</v>
      </c>
      <c r="D19" s="834" t="s"/>
      <c r="E19" s="838">
        <v>1</v>
      </c>
      <c r="F19" s="839">
        <v>45991</v>
      </c>
      <c r="G19" s="836" t="s">
        <v>62</v>
      </c>
      <c r="H19" s="837" t="s">
        <v>236</v>
      </c>
    </row>
    <row r="20" spans="1:8">
      <c r="A20" s="832" t="s">
        <v>5812</v>
      </c>
      <c r="B20" s="832" t="s">
        <v>5813</v>
      </c>
      <c r="C20" s="833" t="s"/>
      <c r="D20" s="834" t="s"/>
      <c r="E20" s="838" t="s"/>
      <c r="F20" s="835" t="s"/>
      <c r="G20" s="836" t="s">
        <v>62</v>
      </c>
      <c r="H20" s="837" t="s"/>
    </row>
    <row r="21" spans="1:8">
      <c r="A21" s="832" t="s">
        <v>5771</v>
      </c>
      <c r="B21" s="832" t="s">
        <v>5814</v>
      </c>
      <c r="C21" s="833" t="s">
        <v>5815</v>
      </c>
      <c r="D21" s="834" t="s"/>
      <c r="E21" s="838">
        <v>1</v>
      </c>
      <c r="F21" s="839">
        <v>45991</v>
      </c>
      <c r="G21" s="836" t="s">
        <v>62</v>
      </c>
      <c r="H21" s="837" t="s">
        <v>4150</v>
      </c>
    </row>
    <row r="22" spans="1:8">
      <c r="A22" s="832" t="s">
        <v>5775</v>
      </c>
      <c r="B22" s="832" t="s">
        <v>5816</v>
      </c>
      <c r="C22" s="833" t="s">
        <v>5817</v>
      </c>
      <c r="D22" s="834" t="s"/>
      <c r="E22" s="838">
        <v>1</v>
      </c>
      <c r="F22" s="839">
        <v>45991</v>
      </c>
      <c r="G22" s="836" t="s">
        <v>62</v>
      </c>
      <c r="H22" s="837" t="s">
        <v>4150</v>
      </c>
    </row>
    <row r="23" spans="1:8">
      <c r="A23" s="832" t="s">
        <v>5778</v>
      </c>
      <c r="B23" s="832" t="s">
        <v>5818</v>
      </c>
      <c r="C23" s="833" t="s">
        <v>5819</v>
      </c>
      <c r="D23" s="834" t="s"/>
      <c r="E23" s="838">
        <v>1</v>
      </c>
      <c r="F23" s="839">
        <v>45991</v>
      </c>
      <c r="G23" s="836" t="s">
        <v>62</v>
      </c>
      <c r="H23" s="837" t="s">
        <v>4176</v>
      </c>
    </row>
    <row r="24" spans="1:8">
      <c r="A24" s="832" t="s">
        <v>5820</v>
      </c>
      <c r="B24" s="832" t="s">
        <v>5821</v>
      </c>
      <c r="C24" s="833" t="s"/>
      <c r="D24" s="834" t="s"/>
      <c r="E24" s="838" t="s"/>
      <c r="F24" s="835" t="s"/>
      <c r="G24" s="836" t="s"/>
      <c r="H24" s="837" t="s"/>
    </row>
    <row r="25" spans="1:8">
      <c r="A25" s="832" t="s">
        <v>5771</v>
      </c>
      <c r="B25" s="832" t="s">
        <v>5822</v>
      </c>
      <c r="C25" s="833" t="s">
        <v>5823</v>
      </c>
      <c r="D25" s="834" t="s">
        <v>5824</v>
      </c>
      <c r="E25" s="838">
        <v>1</v>
      </c>
      <c r="F25" s="839">
        <v>45991</v>
      </c>
      <c r="G25" s="833" t="s">
        <v>5825</v>
      </c>
      <c r="H25" s="834" t="s">
        <v>5826</v>
      </c>
    </row>
    <row r="26" spans="1:8">
      <c r="A26" s="832" t="s">
        <v>5775</v>
      </c>
      <c r="B26" s="832" t="s">
        <v>5827</v>
      </c>
      <c r="C26" s="833" t="s">
        <v>5828</v>
      </c>
      <c r="D26" s="834" t="s"/>
      <c r="E26" s="838">
        <v>1</v>
      </c>
      <c r="F26" s="839">
        <v>45991</v>
      </c>
      <c r="G26" s="834" t="s">
        <v>5829</v>
      </c>
      <c r="H26" s="837" t="s">
        <v>5826</v>
      </c>
    </row>
    <row r="27" spans="1:8">
      <c r="A27" s="832" t="s">
        <v>5778</v>
      </c>
      <c r="B27" s="832" t="s">
        <v>5830</v>
      </c>
      <c r="C27" s="833" t="s">
        <v>5831</v>
      </c>
      <c r="D27" s="834" t="s"/>
      <c r="E27" s="838">
        <v>1</v>
      </c>
      <c r="F27" s="839">
        <v>45991</v>
      </c>
      <c r="G27" s="834" t="s">
        <v>5829</v>
      </c>
      <c r="H27" s="837" t="s">
        <v>5826</v>
      </c>
    </row>
    <row r="28" spans="1:8">
      <c r="A28" s="832" t="s">
        <v>5832</v>
      </c>
      <c r="B28" s="832" t="s">
        <v>5833</v>
      </c>
      <c r="C28" s="833" t="s"/>
      <c r="D28" s="834" t="s"/>
      <c r="E28" s="838">
        <v>0.17</v>
      </c>
      <c r="F28" s="835" t="s"/>
      <c r="G28" s="836" t="s"/>
      <c r="H28" s="837" t="s"/>
    </row>
    <row r="29" spans="1:8">
      <c r="A29" s="832" t="s">
        <v>5771</v>
      </c>
      <c r="B29" s="832" t="s">
        <v>5834</v>
      </c>
      <c r="C29" s="833" t="s">
        <v>5835</v>
      </c>
      <c r="D29" s="834" t="s"/>
      <c r="E29" s="838">
        <v>1</v>
      </c>
      <c r="F29" s="839" t="s"/>
      <c r="G29" s="833" t="s">
        <v>5836</v>
      </c>
      <c r="H29" s="837" t="s">
        <v>5837</v>
      </c>
    </row>
    <row r="30" spans="1:8">
      <c r="A30" s="832" t="s">
        <v>5775</v>
      </c>
      <c r="B30" s="832" t="s">
        <v>4172</v>
      </c>
      <c r="C30" s="833" t="s">
        <v>5838</v>
      </c>
      <c r="D30" s="834" t="s"/>
      <c r="E30" s="838">
        <v>1</v>
      </c>
      <c r="F30" s="839">
        <v>45991</v>
      </c>
      <c r="G30" s="834" t="s">
        <v>4172</v>
      </c>
      <c r="H30" s="837" t="s">
        <v>4170</v>
      </c>
    </row>
    <row r="31" spans="1:8">
      <c r="A31" s="832" t="s">
        <v>5839</v>
      </c>
      <c r="B31" s="832" t="s">
        <v>5840</v>
      </c>
      <c r="C31" s="833" t="s">
        <v>5841</v>
      </c>
      <c r="D31" s="834" t="s"/>
      <c r="E31" s="838">
        <v>0.5</v>
      </c>
      <c r="F31" s="839" t="s"/>
      <c r="G31" s="834" t="s"/>
      <c r="H31" s="837" t="s">
        <v>5842</v>
      </c>
    </row>
    <row r="32" spans="1:8">
      <c r="A32" s="832" t="s">
        <v>5843</v>
      </c>
      <c r="B32" s="832" t="s">
        <v>5844</v>
      </c>
      <c r="C32" s="833" t="s"/>
      <c r="D32" s="834" t="s"/>
      <c r="E32" s="838">
        <v>0.8</v>
      </c>
      <c r="F32" s="835" t="s"/>
      <c r="G32" s="836" t="s"/>
      <c r="H32" s="837" t="s"/>
    </row>
    <row r="33" spans="1:8">
      <c r="A33" s="832" t="s">
        <v>5771</v>
      </c>
      <c r="B33" s="832" t="s">
        <v>5845</v>
      </c>
      <c r="C33" s="833" t="s">
        <v>5846</v>
      </c>
      <c r="D33" s="834" t="s"/>
      <c r="E33" s="838">
        <v>1</v>
      </c>
      <c r="F33" s="839">
        <v>45991</v>
      </c>
      <c r="G33" s="836" t="s">
        <v>62</v>
      </c>
      <c r="H33" s="837" t="s">
        <v>5847</v>
      </c>
    </row>
    <row r="34" spans="1:8">
      <c r="A34" s="832" t="s">
        <v>5775</v>
      </c>
      <c r="B34" s="832" t="s">
        <v>5848</v>
      </c>
      <c r="C34" s="833" t="s">
        <v>5849</v>
      </c>
      <c r="D34" s="834" t="s"/>
      <c r="E34" s="838">
        <v>1</v>
      </c>
      <c r="F34" s="839">
        <v>45991</v>
      </c>
      <c r="G34" s="836" t="s">
        <v>62</v>
      </c>
      <c r="H34" s="837" t="s">
        <v>1952</v>
      </c>
    </row>
    <row r="35" spans="1:8">
      <c r="A35" s="832" t="s">
        <v>5778</v>
      </c>
      <c r="B35" s="832" t="s">
        <v>5850</v>
      </c>
      <c r="C35" s="833" t="s">
        <v>5851</v>
      </c>
      <c r="D35" s="834" t="s"/>
      <c r="E35" s="838">
        <v>1</v>
      </c>
      <c r="F35" s="839">
        <v>45991</v>
      </c>
      <c r="G35" s="836" t="s">
        <v>62</v>
      </c>
      <c r="H35" s="837" t="s">
        <v>4155</v>
      </c>
    </row>
    <row r="36" spans="1:8">
      <c r="A36" s="832" t="s">
        <v>5781</v>
      </c>
      <c r="B36" s="832" t="s">
        <v>5852</v>
      </c>
      <c r="C36" s="833" t="s">
        <v>5853</v>
      </c>
      <c r="D36" s="834" t="s"/>
      <c r="E36" s="838">
        <v>1</v>
      </c>
      <c r="F36" s="839">
        <v>45991</v>
      </c>
      <c r="G36" s="836" t="s">
        <v>62</v>
      </c>
      <c r="H36" s="837" t="s">
        <v>4155</v>
      </c>
    </row>
    <row r="37" spans="1:8">
      <c r="A37" s="832" t="s">
        <v>5784</v>
      </c>
      <c r="B37" s="832" t="s">
        <v>5854</v>
      </c>
      <c r="C37" s="833" t="s">
        <v>5828</v>
      </c>
      <c r="D37" s="834" t="s"/>
      <c r="E37" s="838">
        <v>1</v>
      </c>
      <c r="F37" s="839">
        <v>45991</v>
      </c>
      <c r="G37" s="836" t="s">
        <v>62</v>
      </c>
      <c r="H37" s="837" t="s">
        <v>4155</v>
      </c>
    </row>
  </sheetData>
</worksheet>
</file>

<file path=xl/worksheets/sheet25.xml><?xml version="1.0" encoding="utf-8"?>
<worksheet xmlns="http://schemas.openxmlformats.org/spreadsheetml/2006/main">
  <sheetPr codeName="能源开发进度">
    <tabColor rgb="FFFFFFFF"/>
  </sheetPr>
  <dimension ref="E216"/>
  <sheetViews>
    <sheetView showGridLines="true" workbookViewId="0">
      <pane xSplit="6" ySplit="1" topLeftCell="G2" state="frozen"/>
    </sheetView>
  </sheetViews>
  <cols>
    <col min="1" max="1" width="14.7109" style="877" customWidth="true"/>
    <col min="2" max="2" width="13.4844" style="877" customWidth="true"/>
    <col min="3" max="3" width="11.7344" style="878" customWidth="true"/>
    <col min="4" max="4" width="56.2422" style="879" customWidth="true"/>
    <col min="5" max="5" width="19.6914" style="880" customWidth="true"/>
    <col min="6" max="6" width="25.082" style="880" customWidth="true"/>
    <col min="7" max="7" width="17.9414" style="880" customWidth="true"/>
    <col min="8" max="8" width="16.4531" style="880" customWidth="true"/>
    <col min="9" max="9" width="19.1523" style="880" customWidth="true"/>
    <col min="10" max="10" width="19.2812" style="880" customWidth="true"/>
    <col min="11" max="11" width="17.2617" style="880" customWidth="true"/>
    <col min="12" max="12" width="16.1836" style="880" customWidth="true"/>
    <col min="13" max="13" width="20.5039" style="877" customWidth="true"/>
    <col min="14" max="15" width="21.9844" style="877" customWidth="true"/>
  </cols>
  <sheetData>
    <row r="1" spans="1:15">
      <c r="A1" s="370" t="s">
        <v>4095</v>
      </c>
      <c r="B1" s="371" t="s">
        <v>4096</v>
      </c>
      <c r="C1" s="372" t="s">
        <v>6091</v>
      </c>
      <c r="D1" s="373" t="s">
        <v>4097</v>
      </c>
      <c r="E1" s="374" t="s">
        <v>4098</v>
      </c>
      <c r="F1" s="374" t="s">
        <v>4099</v>
      </c>
      <c r="G1" s="375" t="s">
        <v>4100</v>
      </c>
      <c r="H1" s="376" t="s">
        <v>4101</v>
      </c>
      <c r="I1" s="376" t="s">
        <v>4102</v>
      </c>
      <c r="J1" s="376" t="s">
        <v>4103</v>
      </c>
      <c r="K1" s="376" t="s">
        <v>4104</v>
      </c>
      <c r="L1" s="377" t="s">
        <v>4105</v>
      </c>
      <c r="M1" s="377" t="s">
        <v>4106</v>
      </c>
      <c r="N1" s="378" t="s">
        <v>4107</v>
      </c>
      <c r="O1" s="379" t="s">
        <v>4108</v>
      </c>
    </row>
    <row r="2" spans="1:15">
      <c r="A2" s="380" t="s">
        <v>4109</v>
      </c>
      <c r="B2" s="381" t="s">
        <v>62</v>
      </c>
      <c r="C2" s="382">
        <v>0.95</v>
      </c>
      <c r="D2" s="383" t="s">
        <v>4110</v>
      </c>
      <c r="E2" s="384" t="s">
        <v>4111</v>
      </c>
      <c r="F2" s="385" t="s">
        <v>4112</v>
      </c>
      <c r="G2" s="386" t="s"/>
      <c r="H2" s="386" t="s">
        <v>4113</v>
      </c>
      <c r="I2" s="387">
        <v>45749</v>
      </c>
      <c r="J2" s="387">
        <v>45749</v>
      </c>
      <c r="K2" s="386" t="s"/>
      <c r="L2" s="386" t="s"/>
      <c r="M2" s="388" t="s"/>
      <c r="N2" s="388" t="s"/>
      <c r="O2" s="388" t="s"/>
    </row>
    <row r="3" spans="1:15">
      <c r="A3" s="389" t="s"/>
      <c r="B3" s="390" t="s"/>
      <c r="C3" s="390" t="s"/>
      <c r="D3" s="383" t="s">
        <v>4114</v>
      </c>
      <c r="E3" s="384" t="s">
        <v>4115</v>
      </c>
      <c r="F3" s="385" t="s">
        <v>4112</v>
      </c>
      <c r="G3" s="386" t="s"/>
      <c r="H3" s="386" t="s">
        <v>4113</v>
      </c>
      <c r="I3" s="387">
        <v>45749</v>
      </c>
      <c r="J3" s="387">
        <v>45749</v>
      </c>
      <c r="K3" s="386" t="s"/>
      <c r="L3" s="386" t="s">
        <v>4116</v>
      </c>
      <c r="M3" s="388" t="s"/>
      <c r="N3" s="388" t="s"/>
      <c r="O3" s="388" t="s"/>
    </row>
    <row r="4" spans="1:15">
      <c r="A4" s="380" t="s">
        <v>2036</v>
      </c>
      <c r="B4" s="381" t="s">
        <v>171</v>
      </c>
      <c r="C4" s="382">
        <v>0.9</v>
      </c>
      <c r="D4" s="383" t="s">
        <v>4117</v>
      </c>
      <c r="E4" s="384" t="s">
        <v>4111</v>
      </c>
      <c r="F4" s="385" t="s">
        <v>4112</v>
      </c>
      <c r="G4" s="391">
        <v>2</v>
      </c>
      <c r="H4" s="386" t="s">
        <v>4113</v>
      </c>
      <c r="I4" s="392">
        <v>45750</v>
      </c>
      <c r="J4" s="392">
        <v>45755</v>
      </c>
      <c r="K4" s="391" t="s"/>
      <c r="L4" s="386" t="s">
        <v>4116</v>
      </c>
      <c r="M4" s="388" t="s"/>
      <c r="N4" s="388" t="s"/>
      <c r="O4" s="388" t="s"/>
    </row>
    <row r="5" spans="1:15">
      <c r="A5" s="393" t="s"/>
      <c r="B5" s="347" t="s"/>
      <c r="C5" s="347" t="s"/>
      <c r="D5" s="383" t="s">
        <v>4118</v>
      </c>
      <c r="E5" s="384" t="s">
        <v>4111</v>
      </c>
      <c r="F5" s="385" t="s">
        <v>4112</v>
      </c>
      <c r="G5" s="391">
        <v>1</v>
      </c>
      <c r="H5" s="386" t="s">
        <v>4113</v>
      </c>
      <c r="I5" s="392">
        <v>45750</v>
      </c>
      <c r="J5" s="392">
        <v>45755</v>
      </c>
      <c r="K5" s="391" t="s"/>
      <c r="L5" s="386" t="s">
        <v>4116</v>
      </c>
      <c r="M5" s="388" t="s"/>
      <c r="N5" s="388" t="s"/>
      <c r="O5" s="388" t="s"/>
    </row>
    <row r="6" spans="1:15">
      <c r="A6" s="393" t="s"/>
      <c r="B6" s="347" t="s"/>
      <c r="C6" s="347" t="s"/>
      <c r="D6" s="383" t="s">
        <v>4119</v>
      </c>
      <c r="E6" s="384" t="s">
        <v>4111</v>
      </c>
      <c r="F6" s="385" t="s">
        <v>4112</v>
      </c>
      <c r="G6" s="391">
        <v>1</v>
      </c>
      <c r="H6" s="386" t="s">
        <v>4113</v>
      </c>
      <c r="I6" s="392">
        <v>45750</v>
      </c>
      <c r="J6" s="392">
        <v>45755</v>
      </c>
      <c r="K6" s="391" t="s"/>
      <c r="L6" s="391" t="s"/>
      <c r="M6" s="388" t="s"/>
      <c r="N6" s="388" t="s"/>
      <c r="O6" s="388" t="s"/>
    </row>
    <row r="7" spans="1:15">
      <c r="A7" s="393" t="s"/>
      <c r="B7" s="347" t="s"/>
      <c r="C7" s="347" t="s"/>
      <c r="D7" s="383" t="s">
        <v>4120</v>
      </c>
      <c r="E7" s="384" t="s">
        <v>4111</v>
      </c>
      <c r="F7" s="385" t="s">
        <v>4112</v>
      </c>
      <c r="G7" s="391">
        <v>1</v>
      </c>
      <c r="H7" s="386" t="s">
        <v>4113</v>
      </c>
      <c r="I7" s="392">
        <v>45750</v>
      </c>
      <c r="J7" s="392">
        <v>45755</v>
      </c>
      <c r="K7" s="391" t="s"/>
      <c r="L7" s="391" t="s"/>
      <c r="M7" s="388" t="s"/>
      <c r="N7" s="388" t="s"/>
      <c r="O7" s="388" t="s"/>
    </row>
    <row r="8" spans="1:15">
      <c r="A8" s="394" t="s"/>
      <c r="B8" s="395" t="s"/>
      <c r="C8" s="395" t="s"/>
      <c r="D8" s="396" t="s">
        <v>4121</v>
      </c>
      <c r="E8" s="384" t="s">
        <v>4111</v>
      </c>
      <c r="F8" s="385" t="s">
        <v>4122</v>
      </c>
      <c r="G8" s="391">
        <v>3</v>
      </c>
      <c r="H8" s="386" t="s">
        <v>4113</v>
      </c>
      <c r="I8" s="392" t="s"/>
      <c r="J8" s="392" t="s"/>
      <c r="K8" s="391" t="s"/>
      <c r="L8" s="391" t="s"/>
      <c r="M8" s="388" t="s"/>
      <c r="N8" s="388" t="s"/>
      <c r="O8" s="388" t="s"/>
    </row>
    <row r="9" spans="1:15">
      <c r="A9" s="393" t="s"/>
      <c r="B9" s="381" t="s">
        <v>222</v>
      </c>
      <c r="C9" s="382">
        <v>0.5</v>
      </c>
      <c r="D9" s="383" t="s">
        <v>4123</v>
      </c>
      <c r="E9" s="384" t="s">
        <v>4115</v>
      </c>
      <c r="F9" s="385" t="s">
        <v>4112</v>
      </c>
      <c r="G9" s="391">
        <v>1</v>
      </c>
      <c r="H9" s="386" t="s">
        <v>4113</v>
      </c>
      <c r="I9" s="391" t="s"/>
      <c r="J9" s="391" t="s"/>
      <c r="K9" s="391" t="s"/>
      <c r="L9" s="391" t="s"/>
      <c r="M9" s="388" t="s"/>
      <c r="N9" s="388" t="s"/>
      <c r="O9" s="388" t="s"/>
    </row>
    <row r="10" spans="1:15">
      <c r="A10" s="393" t="s"/>
      <c r="B10" s="347" t="s"/>
      <c r="C10" s="347" t="s"/>
      <c r="D10" s="383" t="s">
        <v>4124</v>
      </c>
      <c r="E10" s="384" t="s">
        <v>4115</v>
      </c>
      <c r="F10" s="385" t="s">
        <v>4112</v>
      </c>
      <c r="G10" s="391">
        <v>3</v>
      </c>
      <c r="H10" s="386" t="s">
        <v>4113</v>
      </c>
      <c r="I10" s="391" t="s"/>
      <c r="J10" s="391" t="s"/>
      <c r="K10" s="391" t="s"/>
      <c r="L10" s="391" t="s"/>
      <c r="M10" s="388" t="s"/>
      <c r="N10" s="388" t="s"/>
      <c r="O10" s="388" t="s"/>
    </row>
    <row r="11" spans="1:15">
      <c r="A11" s="393" t="s"/>
      <c r="B11" s="349" t="s"/>
      <c r="C11" s="349" t="s"/>
      <c r="D11" s="383" t="s">
        <v>4125</v>
      </c>
      <c r="E11" s="384" t="s">
        <v>4115</v>
      </c>
      <c r="F11" s="385" t="s">
        <v>4112</v>
      </c>
      <c r="G11" s="391">
        <v>1</v>
      </c>
      <c r="H11" s="386" t="s">
        <v>4113</v>
      </c>
      <c r="I11" s="391" t="s"/>
      <c r="J11" s="391" t="s"/>
      <c r="K11" s="391" t="s"/>
      <c r="L11" s="391" t="s"/>
      <c r="M11" s="388" t="s"/>
      <c r="N11" s="388" t="s"/>
      <c r="O11" s="388" t="s"/>
    </row>
    <row r="12" spans="1:15">
      <c r="A12" s="380" t="s">
        <v>2057</v>
      </c>
      <c r="B12" s="381" t="s">
        <v>236</v>
      </c>
      <c r="C12" s="382">
        <v>0.9</v>
      </c>
      <c r="D12" s="397" t="s">
        <v>4126</v>
      </c>
      <c r="E12" s="398" t="s">
        <v>4115</v>
      </c>
      <c r="F12" s="385" t="s">
        <v>4112</v>
      </c>
      <c r="G12" s="391">
        <v>1</v>
      </c>
      <c r="H12" s="386" t="s">
        <v>4113</v>
      </c>
      <c r="I12" s="391" t="s"/>
      <c r="J12" s="391" t="s"/>
      <c r="K12" s="391" t="s"/>
      <c r="L12" s="391" t="s"/>
      <c r="M12" s="388" t="s"/>
      <c r="N12" s="388" t="s"/>
      <c r="O12" s="388" t="s"/>
    </row>
    <row r="13" spans="1:15">
      <c r="A13" s="399" t="s"/>
      <c r="B13" s="347" t="s"/>
      <c r="C13" s="309" t="s"/>
      <c r="D13" s="400" t="s">
        <v>4125</v>
      </c>
      <c r="E13" s="384" t="s">
        <v>4115</v>
      </c>
      <c r="F13" s="385" t="s">
        <v>4112</v>
      </c>
      <c r="G13" s="391">
        <v>1</v>
      </c>
      <c r="H13" s="386" t="s">
        <v>4113</v>
      </c>
      <c r="I13" s="391" t="s"/>
      <c r="J13" s="391" t="s"/>
      <c r="K13" s="391" t="s"/>
      <c r="L13" s="391" t="s"/>
      <c r="M13" s="388" t="s"/>
      <c r="N13" s="388" t="s"/>
      <c r="O13" s="388" t="s"/>
    </row>
    <row r="14" spans="1:15">
      <c r="A14" s="394" t="s"/>
      <c r="B14" s="347" t="s"/>
      <c r="C14" s="347" t="s"/>
      <c r="D14" s="383" t="s">
        <v>4127</v>
      </c>
      <c r="E14" s="384" t="s">
        <v>4111</v>
      </c>
      <c r="F14" s="385" t="s">
        <v>4122</v>
      </c>
      <c r="G14" s="391">
        <v>4</v>
      </c>
      <c r="H14" s="386" t="s">
        <v>4113</v>
      </c>
      <c r="I14" s="391" t="s"/>
      <c r="J14" s="391" t="s"/>
      <c r="K14" s="391" t="s"/>
      <c r="L14" s="391" t="s"/>
      <c r="M14" s="388" t="s"/>
      <c r="N14" s="388" t="s"/>
      <c r="O14" s="388" t="s"/>
    </row>
    <row r="15" spans="1:15">
      <c r="A15" s="394" t="s"/>
      <c r="B15" s="347" t="s"/>
      <c r="C15" s="347" t="s"/>
      <c r="D15" s="401" t="s">
        <v>4128</v>
      </c>
      <c r="E15" s="384" t="s">
        <v>4111</v>
      </c>
      <c r="F15" s="385" t="s">
        <v>4122</v>
      </c>
      <c r="G15" s="391">
        <v>2</v>
      </c>
      <c r="H15" s="386" t="s">
        <v>4113</v>
      </c>
      <c r="I15" s="391" t="s"/>
      <c r="J15" s="391" t="s"/>
      <c r="K15" s="391" t="s"/>
      <c r="L15" s="391" t="s"/>
      <c r="M15" s="388" t="s"/>
      <c r="N15" s="388" t="s"/>
      <c r="O15" s="388" t="s"/>
    </row>
    <row r="16" spans="1:15">
      <c r="A16" s="394" t="s"/>
      <c r="B16" s="395" t="s"/>
      <c r="C16" s="395" t="s"/>
      <c r="D16" s="401" t="s">
        <v>4129</v>
      </c>
      <c r="E16" s="384" t="s">
        <v>4111</v>
      </c>
      <c r="F16" s="385" t="s">
        <v>4122</v>
      </c>
      <c r="G16" s="391" t="s"/>
      <c r="H16" s="386" t="s">
        <v>4113</v>
      </c>
      <c r="I16" s="391" t="s"/>
      <c r="J16" s="391" t="s"/>
      <c r="K16" s="391" t="s"/>
      <c r="L16" s="391" t="s"/>
      <c r="M16" s="388" t="s"/>
      <c r="N16" s="388" t="s"/>
      <c r="O16" s="388" t="s"/>
    </row>
    <row r="17" spans="1:15">
      <c r="A17" s="399" t="s"/>
      <c r="B17" s="381" t="s">
        <v>582</v>
      </c>
      <c r="C17" s="402">
        <v>0.8</v>
      </c>
      <c r="D17" s="401" t="s">
        <v>4130</v>
      </c>
      <c r="E17" s="384" t="s">
        <v>4115</v>
      </c>
      <c r="F17" s="385" t="s">
        <v>4112</v>
      </c>
      <c r="G17" s="391">
        <v>1</v>
      </c>
      <c r="H17" s="386" t="s">
        <v>4113</v>
      </c>
      <c r="I17" s="391" t="s"/>
      <c r="J17" s="391" t="s"/>
      <c r="K17" s="391" t="s"/>
      <c r="L17" s="391" t="s"/>
      <c r="M17" s="388" t="s"/>
      <c r="N17" s="388" t="s"/>
      <c r="O17" s="388" t="s"/>
    </row>
    <row r="18" spans="1:15">
      <c r="A18" s="399" t="s"/>
      <c r="B18" s="347" t="s"/>
      <c r="C18" s="347" t="s"/>
      <c r="D18" s="400" t="s">
        <v>4131</v>
      </c>
      <c r="E18" s="384" t="s">
        <v>4115</v>
      </c>
      <c r="F18" s="385" t="s">
        <v>4112</v>
      </c>
      <c r="G18" s="391">
        <v>1</v>
      </c>
      <c r="H18" s="386" t="s">
        <v>4113</v>
      </c>
      <c r="I18" s="391" t="s"/>
      <c r="J18" s="391" t="s"/>
      <c r="K18" s="391" t="s"/>
      <c r="L18" s="391" t="s">
        <v>4132</v>
      </c>
      <c r="M18" s="403">
        <v>45384</v>
      </c>
      <c r="N18" s="403">
        <v>45385</v>
      </c>
      <c r="O18" s="404">
        <v>1</v>
      </c>
    </row>
    <row r="19" spans="1:15">
      <c r="A19" s="399" t="s"/>
      <c r="B19" s="347" t="s"/>
      <c r="C19" s="347" t="s"/>
      <c r="D19" s="400" t="s">
        <v>4133</v>
      </c>
      <c r="E19" s="384" t="s">
        <v>4115</v>
      </c>
      <c r="F19" s="385" t="s">
        <v>4112</v>
      </c>
      <c r="G19" s="391" t="s"/>
      <c r="H19" s="386" t="s">
        <v>4113</v>
      </c>
      <c r="I19" s="391" t="s"/>
      <c r="J19" s="391" t="s"/>
      <c r="K19" s="391" t="s"/>
      <c r="L19" s="391" t="s"/>
      <c r="M19" s="388" t="s"/>
      <c r="N19" s="388" t="s"/>
      <c r="O19" s="388" t="s"/>
    </row>
    <row r="20" spans="1:15">
      <c r="A20" s="399" t="s"/>
      <c r="B20" s="347" t="s"/>
      <c r="C20" s="347" t="s"/>
      <c r="D20" s="400" t="s">
        <v>4134</v>
      </c>
      <c r="E20" s="384" t="s">
        <v>4115</v>
      </c>
      <c r="F20" s="385" t="s">
        <v>4112</v>
      </c>
      <c r="G20" s="391" t="s"/>
      <c r="H20" s="386" t="s">
        <v>4113</v>
      </c>
      <c r="I20" s="391" t="s"/>
      <c r="J20" s="391" t="s"/>
      <c r="K20" s="391" t="s"/>
      <c r="L20" s="391" t="s"/>
      <c r="M20" s="388" t="s"/>
      <c r="N20" s="388" t="s"/>
      <c r="O20" s="388" t="s"/>
    </row>
    <row r="21" spans="1:15">
      <c r="A21" s="399" t="s"/>
      <c r="B21" s="347" t="s"/>
      <c r="C21" s="347" t="s"/>
      <c r="D21" s="400" t="s">
        <v>4135</v>
      </c>
      <c r="E21" s="384" t="s">
        <v>4115</v>
      </c>
      <c r="F21" s="385" t="s">
        <v>4112</v>
      </c>
      <c r="G21" s="391">
        <v>1</v>
      </c>
      <c r="H21" s="386" t="s">
        <v>4113</v>
      </c>
      <c r="I21" s="391" t="s"/>
      <c r="J21" s="391" t="s"/>
      <c r="K21" s="391" t="s"/>
      <c r="L21" s="391" t="s">
        <v>4132</v>
      </c>
      <c r="M21" s="403" t="s"/>
      <c r="N21" s="388" t="s"/>
      <c r="O21" s="388" t="s"/>
    </row>
    <row r="22" spans="1:15">
      <c r="A22" s="399" t="s"/>
      <c r="B22" s="349" t="s"/>
      <c r="C22" s="349" t="s"/>
      <c r="D22" s="400" t="s">
        <v>4125</v>
      </c>
      <c r="E22" s="384" t="s">
        <v>4115</v>
      </c>
      <c r="F22" s="385" t="s">
        <v>4112</v>
      </c>
      <c r="G22" s="391">
        <v>1</v>
      </c>
      <c r="H22" s="386" t="s">
        <v>4113</v>
      </c>
      <c r="I22" s="391" t="s"/>
      <c r="J22" s="391" t="s"/>
      <c r="K22" s="391" t="s"/>
      <c r="L22" s="391" t="s">
        <v>4132</v>
      </c>
      <c r="M22" s="403" t="s"/>
      <c r="N22" s="388" t="s"/>
      <c r="O22" s="388" t="s"/>
    </row>
    <row r="23" spans="1:15">
      <c r="A23" s="380" t="s">
        <v>830</v>
      </c>
      <c r="B23" s="396" t="s">
        <v>4136</v>
      </c>
      <c r="C23" s="405">
        <v>0.95</v>
      </c>
      <c r="D23" s="400" t="s">
        <v>4125</v>
      </c>
      <c r="E23" s="384" t="s">
        <v>4115</v>
      </c>
      <c r="F23" s="385" t="s">
        <v>4112</v>
      </c>
      <c r="G23" s="391">
        <v>1</v>
      </c>
      <c r="H23" s="386" t="s">
        <v>4113</v>
      </c>
      <c r="I23" s="391" t="s"/>
      <c r="J23" s="391" t="s"/>
      <c r="K23" s="391" t="s"/>
      <c r="L23" s="391" t="s"/>
      <c r="M23" s="388" t="s"/>
      <c r="N23" s="388" t="s"/>
      <c r="O23" s="388" t="s"/>
    </row>
    <row r="24" spans="1:15">
      <c r="A24" s="309" t="s"/>
      <c r="B24" s="381" t="s">
        <v>4137</v>
      </c>
      <c r="C24" s="382">
        <v>0.5</v>
      </c>
      <c r="D24" s="383" t="s">
        <v>4138</v>
      </c>
      <c r="E24" s="384" t="s">
        <v>4115</v>
      </c>
      <c r="F24" s="385" t="s">
        <v>4112</v>
      </c>
      <c r="G24" s="391">
        <v>1</v>
      </c>
      <c r="H24" s="386" t="s">
        <v>4113</v>
      </c>
      <c r="I24" s="391" t="s"/>
      <c r="J24" s="391" t="s"/>
      <c r="K24" s="391" t="s"/>
      <c r="L24" s="391" t="s">
        <v>4132</v>
      </c>
      <c r="M24" s="403" t="s"/>
      <c r="N24" s="388" t="s"/>
      <c r="O24" s="388" t="s"/>
    </row>
    <row r="25" spans="1:15" ht="24" customHeight="true">
      <c r="A25" s="346" t="s"/>
      <c r="B25" s="347" t="s"/>
      <c r="C25" s="347" t="s"/>
      <c r="D25" s="400" t="s">
        <v>4139</v>
      </c>
      <c r="E25" s="384" t="s">
        <v>4111</v>
      </c>
      <c r="F25" s="385" t="s">
        <v>4112</v>
      </c>
      <c r="G25" s="391">
        <v>1</v>
      </c>
      <c r="H25" s="386" t="s">
        <v>4113</v>
      </c>
      <c r="I25" s="391" t="s"/>
      <c r="J25" s="391" t="s"/>
      <c r="K25" s="391" t="s"/>
      <c r="L25" s="391" t="s">
        <v>4132</v>
      </c>
      <c r="M25" s="403" t="s"/>
      <c r="N25" s="388" t="s"/>
      <c r="O25" s="388" t="s"/>
    </row>
    <row r="26" spans="1:15" ht="24" customHeight="true">
      <c r="A26" s="406" t="s"/>
      <c r="B26" s="347" t="s"/>
      <c r="C26" s="347" t="s"/>
      <c r="D26" s="407" t="s">
        <v>4140</v>
      </c>
      <c r="E26" s="384" t="s">
        <v>4115</v>
      </c>
      <c r="F26" s="385" t="s">
        <v>4122</v>
      </c>
      <c r="G26" s="391">
        <v>5</v>
      </c>
      <c r="H26" s="386" t="s">
        <v>4113</v>
      </c>
      <c r="I26" s="391" t="s"/>
      <c r="J26" s="391" t="s"/>
      <c r="K26" s="391" t="s"/>
      <c r="L26" s="391" t="s"/>
      <c r="M26" s="388" t="s"/>
      <c r="N26" s="388" t="s"/>
      <c r="O26" s="388" t="s"/>
    </row>
    <row r="27" spans="1:15" ht="24" customHeight="true">
      <c r="A27" s="406" t="s"/>
      <c r="B27" s="349" t="s"/>
      <c r="C27" s="349" t="s"/>
      <c r="D27" s="396" t="s">
        <v>4141</v>
      </c>
      <c r="E27" s="384" t="s">
        <v>4111</v>
      </c>
      <c r="F27" s="385" t="s">
        <v>4122</v>
      </c>
      <c r="G27" s="391">
        <v>5</v>
      </c>
      <c r="H27" s="386" t="s">
        <v>4113</v>
      </c>
      <c r="I27" s="391" t="s"/>
      <c r="J27" s="391" t="s"/>
      <c r="K27" s="391" t="s"/>
      <c r="L27" s="391" t="s"/>
      <c r="M27" s="388" t="s"/>
      <c r="N27" s="388" t="s"/>
      <c r="O27" s="388" t="s"/>
    </row>
    <row r="28" spans="1:15">
      <c r="A28" s="408" t="s">
        <v>4142</v>
      </c>
      <c r="B28" s="396" t="s">
        <v>4143</v>
      </c>
      <c r="C28" s="409">
        <v>0.8</v>
      </c>
      <c r="D28" s="410" t="s">
        <v>4144</v>
      </c>
      <c r="E28" s="411" t="s">
        <v>4115</v>
      </c>
      <c r="F28" s="385" t="s">
        <v>4112</v>
      </c>
      <c r="G28" s="391">
        <v>2</v>
      </c>
      <c r="H28" s="386" t="s">
        <v>4113</v>
      </c>
      <c r="I28" s="391" t="s"/>
      <c r="J28" s="391" t="s"/>
      <c r="K28" s="391" t="s"/>
      <c r="L28" s="391" t="s"/>
      <c r="M28" s="388" t="s"/>
      <c r="N28" s="388" t="s"/>
      <c r="O28" s="388" t="s"/>
    </row>
    <row r="29" spans="1:15">
      <c r="A29" s="412" t="s"/>
      <c r="B29" s="396" t="s">
        <v>4145</v>
      </c>
      <c r="C29" s="409">
        <v>0.8</v>
      </c>
      <c r="D29" s="410" t="s">
        <v>4146</v>
      </c>
      <c r="E29" s="411" t="s">
        <v>4115</v>
      </c>
      <c r="F29" s="385" t="s">
        <v>4112</v>
      </c>
      <c r="G29" s="391">
        <v>2</v>
      </c>
      <c r="H29" s="386" t="s">
        <v>4113</v>
      </c>
      <c r="I29" s="391" t="s"/>
      <c r="J29" s="391" t="s"/>
      <c r="K29" s="391" t="s"/>
      <c r="L29" s="391" t="s"/>
      <c r="M29" s="388" t="s"/>
      <c r="N29" s="388" t="s"/>
      <c r="O29" s="388" t="s"/>
    </row>
    <row r="30" spans="1:15">
      <c r="A30" s="412" t="s"/>
      <c r="B30" s="381" t="s">
        <v>4147</v>
      </c>
      <c r="C30" s="409">
        <v>0.7</v>
      </c>
      <c r="D30" s="383" t="s">
        <v>4148</v>
      </c>
      <c r="E30" s="384" t="s">
        <v>4115</v>
      </c>
      <c r="F30" s="385" t="s">
        <v>4112</v>
      </c>
      <c r="G30" s="391">
        <v>2</v>
      </c>
      <c r="H30" s="386" t="s">
        <v>4113</v>
      </c>
      <c r="I30" s="391" t="s"/>
      <c r="J30" s="391" t="s"/>
      <c r="K30" s="391" t="s"/>
      <c r="L30" s="391" t="s"/>
      <c r="M30" s="388" t="s"/>
      <c r="N30" s="388" t="s"/>
      <c r="O30" s="388" t="s"/>
    </row>
    <row r="31" spans="1:15">
      <c r="A31" s="412" t="s"/>
      <c r="B31" s="349" t="s"/>
      <c r="C31" s="349" t="s"/>
      <c r="D31" s="400" t="s">
        <v>4149</v>
      </c>
      <c r="E31" s="384" t="s">
        <v>4115</v>
      </c>
      <c r="F31" s="385" t="s">
        <v>4112</v>
      </c>
      <c r="G31" s="391">
        <v>2</v>
      </c>
      <c r="H31" s="386" t="s">
        <v>4113</v>
      </c>
      <c r="I31" s="391" t="s"/>
      <c r="J31" s="391" t="s"/>
      <c r="K31" s="391" t="s"/>
      <c r="L31" s="391" t="s"/>
      <c r="M31" s="388" t="s"/>
      <c r="N31" s="388" t="s"/>
      <c r="O31" s="388" t="s"/>
    </row>
    <row r="32" spans="1:15">
      <c r="A32" s="14" t="s"/>
      <c r="B32" s="396" t="s">
        <v>4150</v>
      </c>
      <c r="C32" s="405">
        <v>0.8</v>
      </c>
      <c r="D32" s="396" t="s">
        <v>4151</v>
      </c>
      <c r="E32" s="384" t="s">
        <v>4111</v>
      </c>
      <c r="F32" s="385" t="s">
        <v>4122</v>
      </c>
      <c r="G32" s="391">
        <v>3</v>
      </c>
      <c r="H32" s="386" t="s">
        <v>4113</v>
      </c>
      <c r="I32" s="391" t="s"/>
      <c r="J32" s="391" t="s"/>
      <c r="K32" s="391" t="s"/>
      <c r="L32" s="391" t="s"/>
      <c r="M32" s="388" t="s"/>
      <c r="N32" s="388" t="s"/>
      <c r="O32" s="388" t="s"/>
    </row>
    <row r="33" spans="1:15">
      <c r="A33" s="408" t="s">
        <v>4152</v>
      </c>
      <c r="B33" s="381" t="s">
        <v>1952</v>
      </c>
      <c r="C33" s="382">
        <v>0.7</v>
      </c>
      <c r="D33" s="400" t="s">
        <v>4153</v>
      </c>
      <c r="E33" s="384" t="s">
        <v>4115</v>
      </c>
      <c r="F33" s="385" t="s">
        <v>4112</v>
      </c>
      <c r="G33" s="391">
        <v>1</v>
      </c>
      <c r="H33" s="386" t="s">
        <v>4113</v>
      </c>
      <c r="I33" s="391" t="s"/>
      <c r="J33" s="391" t="s"/>
      <c r="K33" s="391" t="s"/>
      <c r="L33" s="391" t="s"/>
      <c r="M33" s="388" t="s"/>
      <c r="N33" s="388" t="s"/>
      <c r="O33" s="388" t="s"/>
    </row>
    <row r="34" spans="1:15">
      <c r="A34" s="412" t="s"/>
      <c r="B34" s="349" t="s"/>
      <c r="C34" s="349" t="s"/>
      <c r="D34" s="400" t="s">
        <v>4154</v>
      </c>
      <c r="E34" s="384" t="s">
        <v>4115</v>
      </c>
      <c r="F34" s="385" t="s">
        <v>4112</v>
      </c>
      <c r="G34" s="391">
        <v>1</v>
      </c>
      <c r="H34" s="386" t="s">
        <v>4113</v>
      </c>
      <c r="I34" s="391" t="s"/>
      <c r="J34" s="391" t="s"/>
      <c r="K34" s="391" t="s"/>
      <c r="L34" s="391" t="s"/>
      <c r="M34" s="388" t="s"/>
      <c r="N34" s="388" t="s"/>
      <c r="O34" s="388" t="s"/>
    </row>
    <row r="35" spans="1:15">
      <c r="A35" s="14" t="s"/>
      <c r="B35" s="381" t="s">
        <v>4155</v>
      </c>
      <c r="C35" s="382">
        <v>0.7</v>
      </c>
      <c r="D35" s="383" t="s">
        <v>4156</v>
      </c>
      <c r="E35" s="384" t="s">
        <v>4115</v>
      </c>
      <c r="F35" s="385" t="s">
        <v>4112</v>
      </c>
      <c r="G35" s="391">
        <v>1</v>
      </c>
      <c r="H35" s="386" t="s">
        <v>4113</v>
      </c>
      <c r="I35" s="391" t="s"/>
      <c r="J35" s="391" t="s"/>
      <c r="K35" s="391" t="s"/>
      <c r="L35" s="391" t="s"/>
      <c r="M35" s="388" t="s"/>
      <c r="N35" s="388" t="s"/>
      <c r="O35" s="388" t="s"/>
    </row>
    <row r="36" spans="1:15">
      <c r="A36" s="412" t="s"/>
      <c r="B36" s="347" t="s"/>
      <c r="C36" s="347" t="s"/>
      <c r="D36" s="400" t="s">
        <v>4157</v>
      </c>
      <c r="E36" s="384" t="s">
        <v>4115</v>
      </c>
      <c r="F36" s="385" t="s">
        <v>4112</v>
      </c>
      <c r="G36" s="391">
        <v>1</v>
      </c>
      <c r="H36" s="386" t="s">
        <v>4113</v>
      </c>
      <c r="I36" s="391" t="s"/>
      <c r="J36" s="391" t="s"/>
      <c r="K36" s="391" t="s"/>
      <c r="L36" s="391" t="s"/>
      <c r="M36" s="388" t="s"/>
      <c r="N36" s="388" t="s"/>
      <c r="O36" s="388" t="s"/>
    </row>
    <row r="37" spans="1:15">
      <c r="A37" s="412" t="s"/>
      <c r="B37" s="347" t="s"/>
      <c r="C37" s="347" t="s"/>
      <c r="D37" s="400" t="s">
        <v>4125</v>
      </c>
      <c r="E37" s="384" t="s">
        <v>4115</v>
      </c>
      <c r="F37" s="385" t="s">
        <v>4112</v>
      </c>
      <c r="G37" s="391">
        <v>1</v>
      </c>
      <c r="H37" s="386" t="s">
        <v>4113</v>
      </c>
      <c r="I37" s="391" t="s"/>
      <c r="J37" s="391" t="s"/>
      <c r="K37" s="391" t="s"/>
      <c r="L37" s="391" t="s"/>
      <c r="M37" s="388" t="s"/>
      <c r="N37" s="388" t="s"/>
      <c r="O37" s="388" t="s"/>
    </row>
    <row r="38" spans="1:15">
      <c r="A38" s="306" t="s"/>
      <c r="B38" s="347" t="s"/>
      <c r="C38" s="347" t="s"/>
      <c r="D38" s="383" t="s">
        <v>4158</v>
      </c>
      <c r="E38" s="384" t="s">
        <v>4111</v>
      </c>
      <c r="F38" s="385" t="s">
        <v>4122</v>
      </c>
      <c r="G38" s="391">
        <v>4</v>
      </c>
      <c r="H38" s="386" t="s">
        <v>4113</v>
      </c>
      <c r="I38" s="391" t="s"/>
      <c r="J38" s="391" t="s"/>
      <c r="K38" s="391" t="s"/>
      <c r="L38" s="391" t="s"/>
      <c r="M38" s="388" t="s"/>
      <c r="N38" s="388" t="s"/>
      <c r="O38" s="388" t="s"/>
    </row>
    <row r="39" spans="1:15">
      <c r="A39" s="306" t="s"/>
      <c r="B39" s="395" t="s"/>
      <c r="C39" s="395" t="s"/>
      <c r="D39" s="396" t="s">
        <v>4159</v>
      </c>
      <c r="E39" s="384" t="s">
        <v>4111</v>
      </c>
      <c r="F39" s="385" t="s">
        <v>4122</v>
      </c>
      <c r="G39" s="391">
        <v>5</v>
      </c>
      <c r="H39" s="386" t="s">
        <v>4113</v>
      </c>
      <c r="I39" s="391" t="s"/>
      <c r="J39" s="391" t="s"/>
      <c r="K39" s="391" t="s"/>
      <c r="L39" s="391" t="s"/>
      <c r="M39" s="388" t="s"/>
      <c r="N39" s="388" t="s"/>
      <c r="O39" s="388" t="s"/>
    </row>
    <row r="40" spans="1:15">
      <c r="A40" s="412" t="s"/>
      <c r="B40" s="381" t="s">
        <v>4160</v>
      </c>
      <c r="C40" s="382">
        <v>0.7</v>
      </c>
      <c r="D40" s="383" t="s">
        <v>4161</v>
      </c>
      <c r="E40" s="384" t="s">
        <v>4111</v>
      </c>
      <c r="F40" s="385" t="s">
        <v>4112</v>
      </c>
      <c r="G40" s="391">
        <v>1</v>
      </c>
      <c r="H40" s="386" t="s">
        <v>4113</v>
      </c>
      <c r="I40" s="391" t="s"/>
      <c r="J40" s="391" t="s"/>
      <c r="K40" s="391" t="s"/>
      <c r="L40" s="391" t="s"/>
      <c r="M40" s="388" t="s"/>
      <c r="N40" s="388" t="s"/>
      <c r="O40" s="388" t="s"/>
    </row>
    <row r="41" spans="1:15">
      <c r="A41" s="412" t="s"/>
      <c r="B41" s="349" t="s"/>
      <c r="C41" s="349" t="s"/>
      <c r="D41" s="400" t="s">
        <v>4125</v>
      </c>
      <c r="E41" s="384" t="s">
        <v>4115</v>
      </c>
      <c r="F41" s="385" t="s">
        <v>4112</v>
      </c>
      <c r="G41" s="391">
        <v>1</v>
      </c>
      <c r="H41" s="386" t="s">
        <v>4113</v>
      </c>
      <c r="I41" s="391" t="s"/>
      <c r="J41" s="391" t="s"/>
      <c r="K41" s="391" t="s"/>
      <c r="L41" s="391" t="s">
        <v>4132</v>
      </c>
      <c r="M41" s="403" t="s"/>
      <c r="N41" s="388" t="s"/>
      <c r="O41" s="388" t="s"/>
    </row>
    <row r="42" spans="1:15">
      <c r="A42" s="14" t="s"/>
      <c r="B42" s="396" t="s">
        <v>4162</v>
      </c>
      <c r="C42" s="405">
        <v>1</v>
      </c>
      <c r="D42" s="383" t="s">
        <v>62</v>
      </c>
      <c r="E42" s="384" t="s"/>
      <c r="F42" s="385" t="s">
        <v>4112</v>
      </c>
      <c r="G42" s="391" t="s"/>
      <c r="H42" s="386" t="s">
        <v>4113</v>
      </c>
      <c r="I42" s="391" t="s"/>
      <c r="J42" s="391" t="s"/>
      <c r="K42" s="391" t="s"/>
      <c r="L42" s="391" t="s"/>
      <c r="M42" s="388" t="s"/>
      <c r="N42" s="388" t="s"/>
      <c r="O42" s="388" t="s"/>
    </row>
    <row r="43" spans="1:15">
      <c r="A43" s="14" t="s"/>
      <c r="B43" s="396" t="s">
        <v>4163</v>
      </c>
      <c r="C43" s="405">
        <v>1</v>
      </c>
      <c r="D43" s="383" t="s">
        <v>62</v>
      </c>
      <c r="E43" s="384" t="s"/>
      <c r="F43" s="385" t="s">
        <v>4112</v>
      </c>
      <c r="G43" s="391" t="s"/>
      <c r="H43" s="386" t="s">
        <v>4113</v>
      </c>
      <c r="I43" s="391" t="s"/>
      <c r="J43" s="391" t="s"/>
      <c r="K43" s="391" t="s"/>
      <c r="L43" s="391" t="s"/>
      <c r="M43" s="388" t="s"/>
      <c r="N43" s="388" t="s"/>
      <c r="O43" s="388" t="s"/>
    </row>
    <row r="44" spans="1:15">
      <c r="A44" s="413" t="s">
        <v>4164</v>
      </c>
      <c r="B44" s="407" t="s">
        <v>4164</v>
      </c>
      <c r="C44" s="414">
        <v>1</v>
      </c>
      <c r="D44" s="400" t="s">
        <v>62</v>
      </c>
      <c r="E44" s="384" t="s"/>
      <c r="F44" s="385" t="s">
        <v>4112</v>
      </c>
      <c r="G44" s="391" t="s"/>
      <c r="H44" s="386" t="s">
        <v>4113</v>
      </c>
      <c r="I44" s="391" t="s"/>
      <c r="J44" s="391" t="s"/>
      <c r="K44" s="391" t="s"/>
      <c r="L44" s="391" t="s"/>
      <c r="M44" s="388" t="s"/>
      <c r="N44" s="388" t="s"/>
      <c r="O44" s="388" t="s"/>
    </row>
    <row r="45" spans="1:15">
      <c r="A45" s="309" t="s"/>
      <c r="B45" s="407" t="s">
        <v>4165</v>
      </c>
      <c r="C45" s="414">
        <v>0.8</v>
      </c>
      <c r="D45" s="407" t="s">
        <v>4166</v>
      </c>
      <c r="E45" s="384" t="s">
        <v>4111</v>
      </c>
      <c r="F45" s="385" t="s">
        <v>4122</v>
      </c>
      <c r="G45" s="391">
        <v>3</v>
      </c>
      <c r="H45" s="386" t="s">
        <v>4113</v>
      </c>
      <c r="I45" s="391" t="s"/>
      <c r="J45" s="391" t="s"/>
      <c r="K45" s="391" t="s"/>
      <c r="L45" s="391" t="s"/>
      <c r="M45" s="388" t="s"/>
      <c r="N45" s="388" t="s"/>
      <c r="O45" s="388" t="s"/>
    </row>
    <row r="46" spans="1:15">
      <c r="A46" s="309" t="s"/>
      <c r="B46" s="415" t="s">
        <v>4167</v>
      </c>
      <c r="C46" s="402">
        <v>0.9</v>
      </c>
      <c r="D46" s="400" t="s">
        <v>4168</v>
      </c>
      <c r="E46" s="384" t="s">
        <v>4115</v>
      </c>
      <c r="F46" s="385" t="s">
        <v>4112</v>
      </c>
      <c r="G46" s="391">
        <v>1</v>
      </c>
      <c r="H46" s="386" t="s">
        <v>4113</v>
      </c>
      <c r="I46" s="391" t="s"/>
      <c r="J46" s="391" t="s"/>
      <c r="K46" s="391" t="s"/>
      <c r="L46" s="391" t="s"/>
      <c r="M46" s="388" t="s"/>
      <c r="N46" s="388" t="s"/>
      <c r="O46" s="388" t="s"/>
    </row>
    <row r="47" spans="1:15">
      <c r="A47" s="346" t="s"/>
      <c r="B47" s="349" t="s"/>
      <c r="C47" s="349" t="s"/>
      <c r="D47" s="400" t="s">
        <v>4169</v>
      </c>
      <c r="E47" s="384" t="s">
        <v>4115</v>
      </c>
      <c r="F47" s="385" t="s">
        <v>4112</v>
      </c>
      <c r="G47" s="391">
        <v>2</v>
      </c>
      <c r="H47" s="386" t="s">
        <v>4113</v>
      </c>
      <c r="I47" s="391" t="s"/>
      <c r="J47" s="391" t="s"/>
      <c r="K47" s="391" t="s"/>
      <c r="L47" s="391" t="s"/>
      <c r="M47" s="388" t="s"/>
      <c r="N47" s="388" t="s"/>
      <c r="O47" s="388" t="s"/>
    </row>
    <row r="48" spans="1:15">
      <c r="A48" s="380" t="s">
        <v>4170</v>
      </c>
      <c r="B48" s="396" t="s">
        <v>4171</v>
      </c>
      <c r="C48" s="405">
        <v>1</v>
      </c>
      <c r="D48" s="383" t="s">
        <v>62</v>
      </c>
      <c r="E48" s="384" t="s"/>
      <c r="F48" s="385" t="s">
        <v>4112</v>
      </c>
      <c r="G48" s="391" t="s"/>
      <c r="H48" s="386" t="s">
        <v>4113</v>
      </c>
      <c r="I48" s="391" t="s"/>
      <c r="J48" s="391" t="s"/>
      <c r="K48" s="391" t="s"/>
      <c r="L48" s="391" t="s"/>
      <c r="M48" s="388" t="s"/>
      <c r="N48" s="388" t="s"/>
      <c r="O48" s="388" t="s"/>
    </row>
    <row r="49" spans="1:15">
      <c r="A49" s="389" t="s"/>
      <c r="B49" s="396" t="s">
        <v>4172</v>
      </c>
      <c r="C49" s="405">
        <v>1</v>
      </c>
      <c r="D49" s="383" t="s">
        <v>62</v>
      </c>
      <c r="E49" s="384" t="s"/>
      <c r="F49" s="385" t="s">
        <v>4112</v>
      </c>
      <c r="G49" s="391" t="s"/>
      <c r="H49" s="386" t="s">
        <v>4113</v>
      </c>
      <c r="I49" s="391" t="s"/>
      <c r="J49" s="391" t="s"/>
      <c r="K49" s="391" t="s"/>
      <c r="L49" s="391" t="s"/>
      <c r="M49" s="388" t="s"/>
      <c r="N49" s="388" t="s"/>
      <c r="O49" s="388" t="s"/>
    </row>
    <row r="50" spans="1:15">
      <c r="A50" s="416" t="s"/>
      <c r="B50" s="396" t="s">
        <v>4173</v>
      </c>
      <c r="C50" s="405">
        <v>1</v>
      </c>
      <c r="D50" s="383" t="s">
        <v>62</v>
      </c>
      <c r="E50" s="384" t="s"/>
      <c r="F50" s="385" t="s">
        <v>4112</v>
      </c>
      <c r="G50" s="391" t="s"/>
      <c r="H50" s="386" t="s">
        <v>4113</v>
      </c>
      <c r="I50" s="391" t="s"/>
      <c r="J50" s="391" t="s"/>
      <c r="K50" s="391" t="s"/>
      <c r="L50" s="391" t="s"/>
      <c r="M50" s="388" t="s"/>
      <c r="N50" s="388" t="s"/>
      <c r="O50" s="388" t="s"/>
    </row>
    <row r="51" spans="1:15">
      <c r="A51" s="408" t="s">
        <v>4174</v>
      </c>
      <c r="B51" s="383" t="s">
        <v>62</v>
      </c>
      <c r="C51" s="417">
        <v>0.95</v>
      </c>
      <c r="D51" s="383" t="s">
        <v>62</v>
      </c>
      <c r="E51" s="384" t="s"/>
      <c r="F51" s="385" t="s">
        <v>4112</v>
      </c>
      <c r="G51" s="391" t="s"/>
      <c r="H51" s="386" t="s">
        <v>4113</v>
      </c>
      <c r="I51" s="391" t="s"/>
      <c r="J51" s="391" t="s"/>
      <c r="K51" s="391" t="s"/>
      <c r="L51" s="391" t="s"/>
      <c r="M51" s="388" t="s"/>
      <c r="N51" s="388" t="s"/>
      <c r="O51" s="388" t="s"/>
    </row>
    <row r="52" spans="1:15">
      <c r="A52" s="380" t="s">
        <v>4175</v>
      </c>
      <c r="B52" s="381" t="s">
        <v>4176</v>
      </c>
      <c r="C52" s="382">
        <v>1</v>
      </c>
      <c r="D52" s="400" t="s">
        <v>62</v>
      </c>
      <c r="E52" s="384" t="s"/>
      <c r="F52" s="385" t="s">
        <v>4112</v>
      </c>
      <c r="G52" s="391" t="s"/>
      <c r="H52" s="386" t="s">
        <v>4113</v>
      </c>
      <c r="I52" s="391" t="s"/>
      <c r="J52" s="391" t="s"/>
      <c r="K52" s="391" t="s"/>
      <c r="L52" s="391" t="s"/>
      <c r="M52" s="388" t="s"/>
      <c r="N52" s="388" t="s"/>
      <c r="O52" s="388" t="s"/>
    </row>
    <row r="53" spans="1:15">
      <c r="A53" s="309" t="s"/>
      <c r="B53" s="418" t="s">
        <v>4177</v>
      </c>
      <c r="C53" s="419">
        <v>0</v>
      </c>
      <c r="D53" s="420" t="s">
        <v>4178</v>
      </c>
      <c r="E53" s="398" t="s">
        <v>4111</v>
      </c>
      <c r="F53" s="385" t="s">
        <v>4122</v>
      </c>
      <c r="G53" s="391">
        <v>4</v>
      </c>
      <c r="H53" s="386" t="s">
        <v>4113</v>
      </c>
      <c r="I53" s="391" t="s"/>
      <c r="J53" s="391" t="s"/>
      <c r="K53" s="391" t="s"/>
      <c r="L53" s="391" t="s"/>
      <c r="M53" s="388" t="s"/>
      <c r="N53" s="388" t="s"/>
      <c r="O53" s="388" t="s"/>
    </row>
    <row r="54" spans="1:15">
      <c r="A54" s="346" t="s"/>
      <c r="B54" s="418" t="s">
        <v>4179</v>
      </c>
      <c r="C54" s="419">
        <v>0</v>
      </c>
      <c r="D54" s="418" t="s">
        <v>4180</v>
      </c>
      <c r="E54" s="398" t="s">
        <v>4111</v>
      </c>
      <c r="F54" s="385" t="s">
        <v>4122</v>
      </c>
      <c r="G54" s="391">
        <v>4</v>
      </c>
      <c r="H54" s="386" t="s">
        <v>4113</v>
      </c>
      <c r="I54" s="391" t="s"/>
      <c r="J54" s="391" t="s"/>
      <c r="K54" s="391" t="s"/>
      <c r="L54" s="391" t="s"/>
      <c r="M54" s="388" t="s"/>
      <c r="N54" s="388" t="s"/>
      <c r="O54" s="388" t="s"/>
    </row>
    <row r="55" spans="1:15">
      <c r="A55" s="408" t="s">
        <v>4181</v>
      </c>
      <c r="B55" s="396" t="s">
        <v>62</v>
      </c>
      <c r="C55" s="405">
        <v>1</v>
      </c>
      <c r="D55" s="396" t="s">
        <v>62</v>
      </c>
      <c r="E55" s="384" t="s"/>
      <c r="F55" s="385" t="s">
        <v>4112</v>
      </c>
      <c r="G55" s="391" t="s"/>
      <c r="H55" s="386" t="s">
        <v>4113</v>
      </c>
      <c r="I55" s="391" t="s"/>
      <c r="J55" s="391" t="s"/>
      <c r="K55" s="391" t="s"/>
      <c r="L55" s="391" t="s"/>
      <c r="M55" s="388" t="s"/>
      <c r="N55" s="388" t="s"/>
      <c r="O55" s="388" t="s"/>
    </row>
    <row r="56" spans="5:5">
      <c r="E56" s="421" t="s"/>
    </row>
    <row r="57" spans="5:5">
      <c r="E57" s="421" t="s"/>
    </row>
    <row r="58" spans="5:5">
      <c r="E58" s="421" t="s"/>
    </row>
    <row r="59" spans="5:5">
      <c r="E59" s="421" t="s"/>
    </row>
    <row r="60" spans="5:5">
      <c r="E60" s="421" t="s"/>
    </row>
    <row r="61" spans="5:5">
      <c r="E61" s="421" t="s"/>
    </row>
    <row r="62" spans="5:5">
      <c r="E62" s="421" t="s"/>
    </row>
    <row r="63" spans="5:5">
      <c r="E63" s="421" t="s"/>
    </row>
    <row r="64" spans="5:5">
      <c r="E64" s="421" t="s"/>
    </row>
    <row r="65" spans="5:5">
      <c r="E65" s="421" t="s"/>
    </row>
    <row r="66" spans="5:5">
      <c r="E66" s="421" t="s"/>
    </row>
    <row r="67" spans="5:5">
      <c r="E67" s="421" t="s"/>
    </row>
    <row r="68" spans="5:5">
      <c r="E68" s="421" t="s"/>
    </row>
    <row r="69" spans="5:5">
      <c r="E69" s="421" t="s"/>
    </row>
    <row r="70" spans="5:5">
      <c r="E70" s="421" t="s"/>
    </row>
    <row r="71" spans="5:5">
      <c r="E71" s="421" t="s"/>
    </row>
    <row r="72" spans="5:5">
      <c r="E72" s="421" t="s"/>
    </row>
    <row r="73" spans="5:5">
      <c r="E73" s="421" t="s"/>
    </row>
    <row r="74" spans="5:5">
      <c r="E74" s="421" t="s"/>
    </row>
    <row r="75" spans="5:5">
      <c r="E75" s="421" t="s"/>
    </row>
    <row r="76" spans="5:5">
      <c r="E76" s="421" t="s"/>
    </row>
    <row r="77" spans="5:5">
      <c r="E77" s="421" t="s"/>
    </row>
    <row r="78" spans="5:5">
      <c r="E78" s="421" t="s"/>
    </row>
    <row r="79" spans="5:5">
      <c r="E79" s="421" t="s"/>
    </row>
    <row r="80" spans="5:5">
      <c r="E80" s="421" t="s"/>
    </row>
    <row r="81" spans="5:5">
      <c r="E81" s="421" t="s"/>
    </row>
    <row r="82" spans="5:5">
      <c r="E82" s="421" t="s"/>
    </row>
    <row r="83" spans="5:5">
      <c r="E83" s="421" t="s"/>
    </row>
    <row r="84" spans="5:5">
      <c r="E84" s="421" t="s"/>
    </row>
    <row r="85" spans="5:5">
      <c r="E85" s="421" t="s"/>
    </row>
    <row r="86" spans="5:5">
      <c r="E86" s="421" t="s"/>
    </row>
    <row r="87" spans="5:5">
      <c r="E87" s="421" t="s"/>
    </row>
    <row r="88" spans="5:5">
      <c r="E88" s="421" t="s"/>
    </row>
    <row r="89" spans="5:5">
      <c r="E89" s="421" t="s"/>
    </row>
    <row r="90" spans="5:5">
      <c r="E90" s="421" t="s"/>
    </row>
    <row r="91" spans="5:5">
      <c r="E91" s="421" t="s"/>
    </row>
    <row r="92" spans="5:5">
      <c r="E92" s="421" t="s"/>
    </row>
    <row r="93" spans="5:5">
      <c r="E93" s="421" t="s"/>
    </row>
    <row r="94" spans="5:5">
      <c r="E94" s="421" t="s"/>
    </row>
    <row r="95" spans="5:5">
      <c r="E95" s="421" t="s"/>
    </row>
    <row r="96" spans="5:5">
      <c r="E96" s="421" t="s"/>
    </row>
    <row r="97" spans="5:5">
      <c r="E97" s="421" t="s"/>
    </row>
    <row r="98" spans="5:5">
      <c r="E98" s="421" t="s"/>
    </row>
    <row r="99" spans="5:5">
      <c r="E99" s="421" t="s"/>
    </row>
    <row r="100" spans="5:5">
      <c r="E100" s="421" t="s"/>
    </row>
    <row r="101" spans="5:5">
      <c r="E101" s="421" t="s"/>
    </row>
    <row r="102" spans="5:5">
      <c r="E102" s="421" t="s"/>
    </row>
    <row r="103" spans="5:5">
      <c r="E103" s="421" t="s"/>
    </row>
    <row r="104" spans="5:5">
      <c r="E104" s="421" t="s"/>
    </row>
    <row r="105" spans="5:5">
      <c r="E105" s="421" t="s"/>
    </row>
    <row r="106" spans="5:5">
      <c r="E106" s="421" t="s"/>
    </row>
    <row r="107" spans="5:5">
      <c r="E107" s="421" t="s"/>
    </row>
    <row r="108" spans="5:5">
      <c r="E108" s="421" t="s"/>
    </row>
    <row r="109" spans="5:5">
      <c r="E109" s="421" t="s"/>
    </row>
    <row r="110" spans="5:5">
      <c r="E110" s="421" t="s"/>
    </row>
    <row r="111" spans="5:5">
      <c r="E111" s="421" t="s"/>
    </row>
    <row r="112" spans="5:5">
      <c r="E112" s="421" t="s"/>
    </row>
    <row r="113" spans="5:5">
      <c r="E113" s="421" t="s"/>
    </row>
    <row r="114" spans="5:5">
      <c r="E114" s="421" t="s"/>
    </row>
    <row r="115" spans="5:5">
      <c r="E115" s="421" t="s"/>
    </row>
    <row r="116" spans="5:5">
      <c r="E116" s="421" t="s"/>
    </row>
    <row r="117" spans="5:5">
      <c r="E117" s="421" t="s"/>
    </row>
    <row r="118" spans="5:5">
      <c r="E118" s="421" t="s"/>
    </row>
    <row r="119" spans="5:5">
      <c r="E119" s="421" t="s"/>
    </row>
    <row r="120" spans="5:5">
      <c r="E120" s="421" t="s"/>
    </row>
    <row r="121" spans="5:5">
      <c r="E121" s="421" t="s"/>
    </row>
    <row r="122" spans="5:5">
      <c r="E122" s="421" t="s"/>
    </row>
    <row r="123" spans="5:5">
      <c r="E123" s="421" t="s"/>
    </row>
    <row r="124" spans="5:5">
      <c r="E124" s="421" t="s"/>
    </row>
    <row r="125" spans="5:5">
      <c r="E125" s="421" t="s"/>
    </row>
    <row r="126" spans="5:5">
      <c r="E126" s="421" t="s"/>
    </row>
    <row r="127" spans="5:5">
      <c r="E127" s="421" t="s"/>
    </row>
    <row r="128" spans="5:5">
      <c r="E128" s="421" t="s"/>
    </row>
    <row r="129" spans="5:5">
      <c r="E129" s="421" t="s"/>
    </row>
    <row r="130" spans="5:5">
      <c r="E130" s="421" t="s"/>
    </row>
    <row r="131" spans="5:5">
      <c r="E131" s="421" t="s"/>
    </row>
    <row r="132" spans="5:5">
      <c r="E132" s="421" t="s"/>
    </row>
    <row r="133" spans="5:5">
      <c r="E133" s="421" t="s"/>
    </row>
    <row r="134" spans="5:5">
      <c r="E134" s="421" t="s"/>
    </row>
    <row r="135" spans="5:5">
      <c r="E135" s="421" t="s"/>
    </row>
    <row r="136" spans="5:5">
      <c r="E136" s="421" t="s"/>
    </row>
    <row r="137" spans="5:5">
      <c r="E137" s="421" t="s"/>
    </row>
    <row r="138" spans="5:5">
      <c r="E138" s="421" t="s"/>
    </row>
    <row r="139" spans="5:5">
      <c r="E139" s="421" t="s"/>
    </row>
    <row r="140" spans="5:5">
      <c r="E140" s="421" t="s"/>
    </row>
    <row r="141" spans="5:5">
      <c r="E141" s="421" t="s"/>
    </row>
    <row r="142" spans="5:5">
      <c r="E142" s="421" t="s"/>
    </row>
    <row r="143" spans="5:5">
      <c r="E143" s="421" t="s"/>
    </row>
    <row r="144" spans="5:5">
      <c r="E144" s="421" t="s"/>
    </row>
    <row r="145" spans="5:5">
      <c r="E145" s="421" t="s"/>
    </row>
    <row r="146" spans="5:5">
      <c r="E146" s="421" t="s"/>
    </row>
    <row r="147" spans="5:5">
      <c r="E147" s="421" t="s"/>
    </row>
    <row r="148" spans="5:5">
      <c r="E148" s="421" t="s"/>
    </row>
    <row r="149" spans="5:5">
      <c r="E149" s="421" t="s"/>
    </row>
    <row r="150" spans="5:5">
      <c r="E150" s="421" t="s"/>
    </row>
    <row r="151" spans="5:5">
      <c r="E151" s="421" t="s"/>
    </row>
    <row r="152" spans="5:5">
      <c r="E152" s="421" t="s"/>
    </row>
    <row r="153" spans="5:5">
      <c r="E153" s="421" t="s"/>
    </row>
    <row r="154" spans="5:5">
      <c r="E154" s="421" t="s"/>
    </row>
    <row r="155" spans="5:5">
      <c r="E155" s="421" t="s"/>
    </row>
    <row r="156" spans="5:5">
      <c r="E156" s="421" t="s"/>
    </row>
    <row r="157" spans="5:5">
      <c r="E157" s="421" t="s"/>
    </row>
    <row r="158" spans="5:5">
      <c r="E158" s="421" t="s"/>
    </row>
    <row r="159" spans="5:5">
      <c r="E159" s="421" t="s"/>
    </row>
    <row r="160" spans="5:5">
      <c r="E160" s="421" t="s"/>
    </row>
    <row r="161" spans="5:5">
      <c r="E161" s="421" t="s"/>
    </row>
    <row r="162" spans="5:5">
      <c r="E162" s="421" t="s"/>
    </row>
    <row r="163" spans="5:5">
      <c r="E163" s="421" t="s"/>
    </row>
    <row r="164" spans="5:5">
      <c r="E164" s="421" t="s"/>
    </row>
    <row r="165" spans="5:5">
      <c r="E165" s="421" t="s"/>
    </row>
    <row r="166" spans="5:5">
      <c r="E166" s="421" t="s"/>
    </row>
    <row r="167" spans="5:5">
      <c r="E167" s="421" t="s"/>
    </row>
    <row r="168" spans="5:5">
      <c r="E168" s="421" t="s"/>
    </row>
    <row r="169" spans="5:5">
      <c r="E169" s="421" t="s"/>
    </row>
    <row r="170" spans="5:5">
      <c r="E170" s="421" t="s"/>
    </row>
    <row r="171" spans="5:5">
      <c r="E171" s="421" t="s"/>
    </row>
    <row r="172" spans="5:5">
      <c r="E172" s="421" t="s"/>
    </row>
    <row r="173" spans="5:5">
      <c r="E173" s="421" t="s"/>
    </row>
    <row r="174" spans="5:5">
      <c r="E174" s="421" t="s"/>
    </row>
    <row r="175" spans="5:5">
      <c r="E175" s="421" t="s"/>
    </row>
    <row r="176" spans="5:5">
      <c r="E176" s="421" t="s"/>
    </row>
    <row r="177" spans="5:5">
      <c r="E177" s="421" t="s"/>
    </row>
    <row r="178" spans="5:5">
      <c r="E178" s="421" t="s"/>
    </row>
    <row r="179" spans="5:5">
      <c r="E179" s="421" t="s"/>
    </row>
    <row r="180" spans="5:5">
      <c r="E180" s="421" t="s"/>
    </row>
    <row r="181" spans="5:5">
      <c r="E181" s="421" t="s"/>
    </row>
    <row r="182" spans="5:5">
      <c r="E182" s="421" t="s"/>
    </row>
    <row r="183" spans="5:5">
      <c r="E183" s="421" t="s"/>
    </row>
    <row r="184" spans="5:5">
      <c r="E184" s="421" t="s"/>
    </row>
    <row r="185" spans="5:5">
      <c r="E185" s="421" t="s"/>
    </row>
    <row r="186" spans="5:5">
      <c r="E186" s="421" t="s"/>
    </row>
    <row r="187" spans="5:5">
      <c r="E187" s="421" t="s"/>
    </row>
    <row r="188" spans="5:5">
      <c r="E188" s="421" t="s"/>
    </row>
    <row r="189" spans="5:5">
      <c r="E189" s="421" t="s"/>
    </row>
    <row r="190" spans="5:5">
      <c r="E190" s="421" t="s"/>
    </row>
    <row r="191" spans="5:5">
      <c r="E191" s="421" t="s"/>
    </row>
    <row r="192" spans="5:5">
      <c r="E192" s="421" t="s"/>
    </row>
    <row r="193" spans="5:5">
      <c r="E193" s="421" t="s"/>
    </row>
    <row r="194" spans="5:5">
      <c r="E194" s="421" t="s"/>
    </row>
    <row r="195" spans="5:5">
      <c r="E195" s="421" t="s"/>
    </row>
    <row r="196" spans="5:5">
      <c r="E196" s="421" t="s"/>
    </row>
    <row r="197" spans="5:5">
      <c r="E197" s="421" t="s"/>
    </row>
    <row r="198" spans="5:5">
      <c r="E198" s="421" t="s"/>
    </row>
    <row r="199" spans="5:5">
      <c r="E199" s="421" t="s"/>
    </row>
    <row r="200" spans="5:5">
      <c r="E200" s="421" t="s"/>
    </row>
    <row r="201" spans="5:5">
      <c r="E201" s="421" t="s"/>
    </row>
    <row r="202" spans="5:5">
      <c r="E202" s="421" t="s"/>
    </row>
    <row r="203" spans="5:5">
      <c r="E203" s="421" t="s"/>
    </row>
    <row r="204" spans="5:5">
      <c r="E204" s="421" t="s"/>
    </row>
    <row r="205" spans="5:5">
      <c r="E205" s="421" t="s"/>
    </row>
    <row r="206" spans="5:5">
      <c r="E206" s="421" t="s"/>
    </row>
    <row r="207" spans="5:5">
      <c r="E207" s="421" t="s"/>
    </row>
    <row r="208" spans="5:5">
      <c r="E208" s="421" t="s"/>
    </row>
    <row r="209" spans="5:5">
      <c r="E209" s="421" t="s"/>
    </row>
    <row r="210" spans="5:5">
      <c r="E210" s="421" t="s"/>
    </row>
    <row r="211" spans="5:5">
      <c r="E211" s="421" t="s"/>
    </row>
    <row r="212" spans="5:5">
      <c r="E212" s="421" t="s"/>
    </row>
    <row r="213" spans="5:5">
      <c r="E213" s="421" t="s"/>
    </row>
    <row r="214" spans="5:5">
      <c r="E214" s="421" t="s"/>
    </row>
    <row r="215" spans="5:5">
      <c r="E215" s="421" t="s"/>
    </row>
    <row r="216" spans="5:5">
      <c r="E216" s="421" t="s"/>
    </row>
  </sheetData>
  <mergeCells count="31">
    <mergeCell ref="A48:A50"/>
    <mergeCell ref="A2:A3"/>
    <mergeCell ref="C2:C3"/>
    <mergeCell ref="B2:B3"/>
    <mergeCell ref="B9:B11"/>
    <mergeCell ref="C9:C11"/>
    <mergeCell ref="B17:B22"/>
    <mergeCell ref="C17:C22"/>
    <mergeCell ref="A28:A32"/>
    <mergeCell ref="B30:B31"/>
    <mergeCell ref="C30:C31"/>
    <mergeCell ref="B33:B34"/>
    <mergeCell ref="C33:C34"/>
    <mergeCell ref="B40:B41"/>
    <mergeCell ref="C40:C41"/>
    <mergeCell ref="A52:A54"/>
    <mergeCell ref="A23:A25"/>
    <mergeCell ref="C46:C47"/>
    <mergeCell ref="B46:B47"/>
    <mergeCell ref="A44:A47"/>
    <mergeCell ref="A4:A11"/>
    <mergeCell ref="C4:C8"/>
    <mergeCell ref="B4:B8"/>
    <mergeCell ref="A12:A22"/>
    <mergeCell ref="B12:B16"/>
    <mergeCell ref="C12:C16"/>
    <mergeCell ref="C24:C27"/>
    <mergeCell ref="B24:B27"/>
    <mergeCell ref="A33:A43"/>
    <mergeCell ref="C35:C39"/>
    <mergeCell ref="B35:B39"/>
  </mergeCells>
  <dataValidations>
    <dataValidation type="list" errorStyle="stop" allowBlank="true" showDropDown="false" showInputMessage="true" showErrorMessage="true" prompt="" sqref="E2:E1048576">
      <formula1>"P1,P2,"</formula1>
    </dataValidation>
  </dataValidations>
</worksheet>
</file>

<file path=xl/worksheets/sheet26.xml><?xml version="1.0" encoding="utf-8"?>
<worksheet xmlns="http://schemas.openxmlformats.org/spreadsheetml/2006/main">
  <sheetPr codeName="机械能源 定频设备">
    <tabColor rgb="FFFFFFFF"/>
  </sheetPr>
  <dimension ref="D63"/>
  <sheetViews>
    <sheetView showGridLines="true" workbookViewId="0"/>
  </sheetViews>
  <cols>
    <col min="3" max="3" width="34.6641" customWidth="true"/>
    <col min="4" max="4" width="37.9023" style="570" customWidth="true"/>
    <col min="5" max="5" width="37.9023" customWidth="true"/>
    <col min="6" max="6" width="23.4727" style="570" customWidth="true"/>
    <col min="7" max="7" width="39.9219" customWidth="true"/>
    <col min="8" max="8" width="17.1328" style="570" customWidth="true"/>
    <col min="9" max="9" width="33.9922" customWidth="true"/>
    <col min="11" max="11" width="31.6914" customWidth="true"/>
  </cols>
  <sheetData>
    <row r="8" spans="3:12">
      <c r="C8" s="172" t="s"/>
      <c r="D8" s="668" t="s"/>
      <c r="E8" s="172" t="s">
        <v>4760</v>
      </c>
      <c r="F8" s="668">
        <v>0.55</v>
      </c>
      <c r="I8" s="669" t="s"/>
      <c r="J8" s="668" t="s"/>
      <c r="K8" s="172" t="s">
        <v>4761</v>
      </c>
      <c r="L8">
        <v>0.37</v>
      </c>
    </row>
    <row r="9" spans="3:12">
      <c r="C9" s="172" t="s"/>
      <c r="D9" s="668" t="s"/>
      <c r="E9" s="172" t="s">
        <v>4762</v>
      </c>
      <c r="F9" s="668">
        <v>2.2</v>
      </c>
      <c r="G9" s="669" t="s"/>
      <c r="I9" s="669" t="s"/>
      <c r="J9" s="668" t="s"/>
      <c r="K9" s="172" t="s">
        <v>4763</v>
      </c>
      <c r="L9">
        <v>0.37</v>
      </c>
    </row>
    <row r="10" spans="3:12">
      <c r="C10" s="172" t="s"/>
      <c r="D10" s="668" t="s"/>
      <c r="E10" s="172" t="s">
        <v>4764</v>
      </c>
      <c r="F10" s="668">
        <v>2.2</v>
      </c>
      <c r="G10" s="669" t="s"/>
      <c r="I10" s="669" t="s"/>
      <c r="J10" s="668" t="s"/>
      <c r="K10" s="172" t="s">
        <v>4765</v>
      </c>
      <c r="L10">
        <v>0.37</v>
      </c>
    </row>
    <row r="11" spans="3:12">
      <c r="C11" s="172" t="s">
        <v>4766</v>
      </c>
      <c r="D11" s="668">
        <v>1</v>
      </c>
      <c r="E11" s="172" t="s">
        <v>4767</v>
      </c>
      <c r="F11" s="668">
        <v>2.2</v>
      </c>
      <c r="G11" s="670" t="s">
        <v>4768</v>
      </c>
      <c r="H11" s="570">
        <v>0.3</v>
      </c>
      <c r="I11" s="669" t="s"/>
      <c r="J11" s="668" t="s"/>
      <c r="K11" s="172" t="s">
        <v>4769</v>
      </c>
      <c r="L11">
        <v>0.37</v>
      </c>
    </row>
    <row r="12" spans="3:12">
      <c r="C12" s="172" t="s">
        <v>4770</v>
      </c>
      <c r="D12" s="668">
        <v>1</v>
      </c>
      <c r="E12" s="172" t="s">
        <v>4771</v>
      </c>
      <c r="F12" s="668">
        <v>2.2</v>
      </c>
      <c r="G12" s="670" t="s">
        <v>4772</v>
      </c>
      <c r="H12" s="570">
        <v>2.1</v>
      </c>
      <c r="I12" s="669" t="s"/>
      <c r="J12" s="668" t="s"/>
      <c r="K12" s="172" t="s">
        <v>4773</v>
      </c>
      <c r="L12">
        <v>0.37</v>
      </c>
    </row>
    <row r="13" spans="3:12">
      <c r="C13" s="172" t="s">
        <v>4774</v>
      </c>
      <c r="D13" s="668">
        <v>0.4</v>
      </c>
      <c r="E13" s="172" t="s">
        <v>4775</v>
      </c>
      <c r="F13" s="668">
        <v>4</v>
      </c>
      <c r="G13" s="670" t="s">
        <v>4768</v>
      </c>
      <c r="H13" s="570">
        <v>0.3</v>
      </c>
      <c r="I13" s="669" t="s"/>
      <c r="J13" s="668" t="s"/>
      <c r="K13" s="172" t="s">
        <v>4776</v>
      </c>
      <c r="L13">
        <v>0.37</v>
      </c>
    </row>
    <row r="14" spans="3:12">
      <c r="C14" s="172" t="s">
        <v>4777</v>
      </c>
      <c r="D14" s="668">
        <v>0.4</v>
      </c>
      <c r="E14" s="172" t="s">
        <v>4778</v>
      </c>
      <c r="F14" s="668">
        <v>4</v>
      </c>
      <c r="G14" s="670" t="s">
        <v>4779</v>
      </c>
      <c r="H14" s="570">
        <v>1</v>
      </c>
      <c r="I14" s="669" t="s"/>
      <c r="J14" s="668" t="s"/>
      <c r="K14" s="172" t="s">
        <v>4780</v>
      </c>
      <c r="L14">
        <v>0.37</v>
      </c>
    </row>
    <row r="15" spans="3:12">
      <c r="C15" s="172" t="s">
        <v>4781</v>
      </c>
      <c r="D15" s="570">
        <v>0.4</v>
      </c>
      <c r="F15" s="668" t="s"/>
      <c r="G15" s="670" t="s">
        <v>4782</v>
      </c>
      <c r="H15" s="570">
        <v>10.5</v>
      </c>
      <c r="I15" s="669" t="s"/>
      <c r="J15" s="668" t="s"/>
      <c r="K15" s="172" t="s">
        <v>4783</v>
      </c>
      <c r="L15">
        <v>0.37</v>
      </c>
    </row>
    <row r="16" spans="3:12">
      <c r="C16" s="172" t="s">
        <v>4784</v>
      </c>
      <c r="D16" s="570">
        <v>0.4</v>
      </c>
      <c r="F16" s="668" t="s"/>
      <c r="G16" s="670" t="s">
        <v>4785</v>
      </c>
      <c r="H16" s="570">
        <v>0.3</v>
      </c>
      <c r="I16" s="669" t="s"/>
      <c r="J16" s="668" t="s"/>
      <c r="K16" s="172" t="s">
        <v>4786</v>
      </c>
      <c r="L16">
        <v>0.37</v>
      </c>
    </row>
    <row r="17" spans="3:12">
      <c r="C17" s="172" t="s">
        <v>4787</v>
      </c>
      <c r="D17" s="668">
        <v>0.7</v>
      </c>
      <c r="E17" s="172" t="s">
        <v>2251</v>
      </c>
      <c r="F17" s="668">
        <v>15</v>
      </c>
      <c r="G17" s="670" t="s">
        <v>4788</v>
      </c>
      <c r="H17" s="570">
        <v>3</v>
      </c>
      <c r="I17" s="669" t="s"/>
      <c r="J17" s="668" t="s"/>
      <c r="K17" s="172" t="s">
        <v>4789</v>
      </c>
      <c r="L17">
        <v>0.37</v>
      </c>
    </row>
    <row r="18" spans="3:12">
      <c r="C18" s="172" t="s">
        <v>4790</v>
      </c>
      <c r="D18" s="668">
        <v>0.7</v>
      </c>
      <c r="E18" s="172" t="s">
        <v>4791</v>
      </c>
      <c r="F18" s="668">
        <v>1.1</v>
      </c>
      <c r="G18" s="670" t="s">
        <v>4792</v>
      </c>
      <c r="H18" s="570">
        <v>3</v>
      </c>
      <c r="I18" s="172" t="s">
        <v>4793</v>
      </c>
      <c r="J18" s="668">
        <v>0.3</v>
      </c>
      <c r="K18" s="172" t="s">
        <v>4794</v>
      </c>
      <c r="L18">
        <v>0.37</v>
      </c>
    </row>
    <row r="19" spans="3:12">
      <c r="C19" s="172" t="s">
        <v>4795</v>
      </c>
      <c r="D19" s="668">
        <v>0.5</v>
      </c>
      <c r="E19" s="172" t="s">
        <v>4796</v>
      </c>
      <c r="F19" s="668">
        <v>15</v>
      </c>
      <c r="G19" s="670" t="s">
        <v>4797</v>
      </c>
      <c r="H19" s="570">
        <v>1</v>
      </c>
      <c r="I19" s="172" t="s">
        <v>4798</v>
      </c>
      <c r="J19" s="668">
        <v>0.3</v>
      </c>
      <c r="K19" s="172" t="s">
        <v>4799</v>
      </c>
      <c r="L19">
        <v>0.37</v>
      </c>
    </row>
    <row r="20" spans="3:12">
      <c r="C20" s="172" t="s">
        <v>4800</v>
      </c>
      <c r="D20" s="668">
        <v>0.5</v>
      </c>
      <c r="E20" s="172" t="s">
        <v>4801</v>
      </c>
      <c r="F20" s="668">
        <v>1.1</v>
      </c>
      <c r="G20" s="670" t="s">
        <v>4802</v>
      </c>
      <c r="H20" s="570">
        <v>1</v>
      </c>
      <c r="I20" s="172" t="s">
        <v>4803</v>
      </c>
      <c r="J20" s="668">
        <v>0.3</v>
      </c>
      <c r="K20" s="172" t="s">
        <v>4804</v>
      </c>
      <c r="L20">
        <v>0.37</v>
      </c>
    </row>
    <row r="21" spans="3:12">
      <c r="C21" s="172" t="s">
        <v>4805</v>
      </c>
      <c r="D21" s="668">
        <v>0.7</v>
      </c>
      <c r="E21" s="172" t="s">
        <v>4806</v>
      </c>
      <c r="F21" s="668">
        <v>15</v>
      </c>
      <c r="G21" s="670" t="s">
        <v>4807</v>
      </c>
      <c r="H21" s="570">
        <v>5</v>
      </c>
      <c r="I21" s="172" t="s">
        <v>4808</v>
      </c>
      <c r="J21" s="668">
        <v>0.5</v>
      </c>
      <c r="K21" s="172" t="s">
        <v>4809</v>
      </c>
      <c r="L21">
        <v>0.37</v>
      </c>
    </row>
    <row r="22" spans="3:12">
      <c r="C22" s="172" t="s">
        <v>4810</v>
      </c>
      <c r="D22" s="668">
        <v>0.7</v>
      </c>
      <c r="E22" s="172" t="s">
        <v>4811</v>
      </c>
      <c r="F22" s="668">
        <v>1.1</v>
      </c>
      <c r="G22" s="670" t="s">
        <v>4812</v>
      </c>
      <c r="H22" s="570">
        <v>0.3</v>
      </c>
      <c r="I22" s="172" t="s">
        <v>4813</v>
      </c>
      <c r="J22" s="668">
        <v>1</v>
      </c>
      <c r="K22" s="172" t="s">
        <v>4814</v>
      </c>
      <c r="L22">
        <v>0.37</v>
      </c>
    </row>
    <row r="23" spans="3:12">
      <c r="C23" s="172" t="s">
        <v>4815</v>
      </c>
      <c r="D23" s="668">
        <v>1.3</v>
      </c>
      <c r="E23" s="172" t="s">
        <v>4816</v>
      </c>
      <c r="F23" s="668">
        <v>15</v>
      </c>
      <c r="G23" s="670" t="s">
        <v>4817</v>
      </c>
      <c r="H23" s="570">
        <v>2.7</v>
      </c>
      <c r="I23" s="172" t="s">
        <v>4818</v>
      </c>
      <c r="J23" s="668">
        <v>5</v>
      </c>
      <c r="K23" s="172" t="s">
        <v>4819</v>
      </c>
      <c r="L23">
        <v>0.37</v>
      </c>
    </row>
    <row r="24" spans="3:12">
      <c r="C24" s="172" t="s">
        <v>4820</v>
      </c>
      <c r="D24" s="668">
        <v>1.3</v>
      </c>
      <c r="E24" s="172" t="s">
        <v>4821</v>
      </c>
      <c r="F24" s="668">
        <v>1.1</v>
      </c>
      <c r="G24" s="670" t="s">
        <v>4822</v>
      </c>
      <c r="H24" s="570">
        <v>5</v>
      </c>
      <c r="I24" s="172" t="s">
        <v>4823</v>
      </c>
      <c r="J24" s="668">
        <v>1.2</v>
      </c>
      <c r="K24" s="172" t="s">
        <v>4824</v>
      </c>
      <c r="L24">
        <v>0.37</v>
      </c>
    </row>
    <row r="25" spans="3:12">
      <c r="C25" s="172" t="s">
        <v>4825</v>
      </c>
      <c r="D25" s="668">
        <v>1.3</v>
      </c>
      <c r="E25" s="172" t="s">
        <v>4826</v>
      </c>
      <c r="F25" s="668">
        <v>15</v>
      </c>
      <c r="G25" s="670" t="s">
        <v>4827</v>
      </c>
      <c r="H25" s="570">
        <v>5</v>
      </c>
      <c r="I25" s="172" t="s">
        <v>4828</v>
      </c>
      <c r="J25" s="668">
        <v>10</v>
      </c>
      <c r="K25" s="172" t="s">
        <v>4829</v>
      </c>
      <c r="L25">
        <v>0.37</v>
      </c>
    </row>
    <row r="26" spans="3:12">
      <c r="C26" s="172" t="s">
        <v>4830</v>
      </c>
      <c r="D26" s="668">
        <v>1.3</v>
      </c>
      <c r="E26" s="172" t="s">
        <v>4831</v>
      </c>
      <c r="F26" s="668">
        <v>1.1</v>
      </c>
      <c r="G26" s="670" t="s">
        <v>4832</v>
      </c>
      <c r="H26" s="570">
        <v>1.5</v>
      </c>
      <c r="I26" s="172" t="s">
        <v>4833</v>
      </c>
      <c r="J26" s="668">
        <v>0.4</v>
      </c>
      <c r="K26" s="172" t="s">
        <v>4834</v>
      </c>
      <c r="L26">
        <v>0.37</v>
      </c>
    </row>
    <row r="27" spans="3:12">
      <c r="C27" s="172" t="s">
        <v>4835</v>
      </c>
      <c r="D27" s="668">
        <v>3.2</v>
      </c>
      <c r="E27" s="172" t="s">
        <v>4836</v>
      </c>
      <c r="F27" s="668">
        <v>15</v>
      </c>
      <c r="G27" s="670" t="s">
        <v>4837</v>
      </c>
      <c r="H27" s="570">
        <v>3.7</v>
      </c>
      <c r="I27" s="172" t="s">
        <v>4838</v>
      </c>
      <c r="J27" s="668">
        <v>1.4</v>
      </c>
      <c r="K27" s="172" t="s">
        <v>4839</v>
      </c>
      <c r="L27">
        <v>0.37</v>
      </c>
    </row>
    <row r="28" spans="3:12">
      <c r="C28" s="172" t="s">
        <v>4840</v>
      </c>
      <c r="D28" s="668">
        <v>3.2</v>
      </c>
      <c r="E28" s="172" t="s">
        <v>4841</v>
      </c>
      <c r="F28" s="668">
        <v>1.1</v>
      </c>
      <c r="G28" s="670" t="s">
        <v>4842</v>
      </c>
      <c r="H28" s="570">
        <v>3.7</v>
      </c>
      <c r="I28" s="172" t="s">
        <v>4843</v>
      </c>
      <c r="J28" s="668">
        <v>1.4</v>
      </c>
      <c r="K28" s="172" t="s">
        <v>4844</v>
      </c>
      <c r="L28">
        <v>0.37</v>
      </c>
    </row>
    <row r="29" spans="3:12">
      <c r="C29" s="172" t="s">
        <v>4845</v>
      </c>
      <c r="D29" s="570">
        <v>0.3</v>
      </c>
      <c r="F29" s="668" t="s"/>
      <c r="G29" s="670" t="s">
        <v>4846</v>
      </c>
      <c r="H29" s="570">
        <v>3.7</v>
      </c>
      <c r="I29" s="172" t="s">
        <v>4847</v>
      </c>
      <c r="J29" s="668">
        <v>2.2</v>
      </c>
      <c r="K29" s="172" t="s">
        <v>4848</v>
      </c>
      <c r="L29">
        <v>0.37</v>
      </c>
    </row>
    <row r="30" spans="3:8">
      <c r="C30" s="172" t="s">
        <v>4849</v>
      </c>
      <c r="D30" s="570">
        <v>0.3</v>
      </c>
      <c r="F30" s="668" t="s"/>
      <c r="G30" s="670" t="s">
        <v>4850</v>
      </c>
      <c r="H30" s="570">
        <v>3.7</v>
      </c>
    </row>
    <row r="31" spans="3:8">
      <c r="C31" s="172" t="s">
        <v>4851</v>
      </c>
      <c r="D31" s="668">
        <v>0.3</v>
      </c>
      <c r="E31" s="670" t="s">
        <v>4852</v>
      </c>
      <c r="F31" s="668">
        <v>5.5</v>
      </c>
      <c r="G31" s="670" t="s">
        <v>4853</v>
      </c>
      <c r="H31" s="570">
        <v>0.3</v>
      </c>
    </row>
    <row r="32" spans="3:8">
      <c r="C32" s="172" t="s">
        <v>4854</v>
      </c>
      <c r="D32" s="668">
        <v>0.3</v>
      </c>
      <c r="E32" s="670" t="s">
        <v>4855</v>
      </c>
      <c r="F32" s="668">
        <v>5.5</v>
      </c>
      <c r="G32" s="670" t="s">
        <v>4856</v>
      </c>
      <c r="H32" s="570">
        <v>0.3</v>
      </c>
    </row>
    <row r="33" spans="3:6">
      <c r="C33" s="172" t="s">
        <v>4857</v>
      </c>
      <c r="D33" s="668">
        <v>2</v>
      </c>
      <c r="E33" s="670" t="s">
        <v>4858</v>
      </c>
      <c r="F33" s="570">
        <v>0.55</v>
      </c>
    </row>
    <row r="34" spans="3:6">
      <c r="C34" s="172" t="s">
        <v>4859</v>
      </c>
      <c r="D34" s="668">
        <v>2</v>
      </c>
      <c r="E34" s="670" t="s">
        <v>4860</v>
      </c>
      <c r="F34" s="570">
        <v>3</v>
      </c>
    </row>
    <row r="35" spans="3:6">
      <c r="C35" s="172" t="s">
        <v>4861</v>
      </c>
      <c r="D35" s="668">
        <v>0.6</v>
      </c>
      <c r="E35" s="670" t="s">
        <v>4862</v>
      </c>
      <c r="F35" s="570">
        <v>0.55</v>
      </c>
    </row>
    <row r="36" spans="3:7">
      <c r="C36" s="172" t="s">
        <v>4863</v>
      </c>
      <c r="D36" s="668">
        <v>0.6</v>
      </c>
      <c r="E36" s="670" t="s">
        <v>4864</v>
      </c>
      <c r="F36" s="570">
        <v>3</v>
      </c>
      <c r="G36" s="172" t="s">
        <v>2266</v>
      </c>
    </row>
    <row r="37" spans="3:7">
      <c r="C37" s="172" t="s">
        <v>4865</v>
      </c>
      <c r="D37" s="668">
        <v>0.4</v>
      </c>
      <c r="E37" s="670" t="s">
        <v>4866</v>
      </c>
      <c r="F37" s="570">
        <v>0.55</v>
      </c>
      <c r="G37" s="172" t="s">
        <v>4867</v>
      </c>
    </row>
    <row r="38" spans="3:7">
      <c r="C38" s="172" t="s">
        <v>4868</v>
      </c>
      <c r="D38" s="570">
        <v>0.4</v>
      </c>
      <c r="G38" s="172" t="s">
        <v>4869</v>
      </c>
    </row>
    <row r="39" spans="3:7">
      <c r="C39" s="172" t="s">
        <v>4870</v>
      </c>
      <c r="D39" s="570">
        <v>0.3</v>
      </c>
      <c r="G39" s="172" t="s">
        <v>4871</v>
      </c>
    </row>
    <row r="40" spans="3:7">
      <c r="C40" s="172" t="s">
        <v>4872</v>
      </c>
      <c r="D40" s="570">
        <v>0.3</v>
      </c>
      <c r="G40" s="172" t="s">
        <v>4873</v>
      </c>
    </row>
    <row r="41" spans="3:7">
      <c r="C41" s="172" t="s">
        <v>4874</v>
      </c>
      <c r="D41" s="570">
        <v>2.3</v>
      </c>
      <c r="G41" s="172" t="s">
        <v>4875</v>
      </c>
    </row>
    <row r="42" spans="3:7">
      <c r="C42" s="172" t="s">
        <v>4876</v>
      </c>
      <c r="D42" s="570">
        <v>2.3</v>
      </c>
      <c r="G42" s="172" t="s">
        <v>4877</v>
      </c>
    </row>
    <row r="43" spans="3:7">
      <c r="C43" s="172" t="s">
        <v>4878</v>
      </c>
      <c r="D43" s="570">
        <v>0.3</v>
      </c>
      <c r="G43" s="172" t="s">
        <v>4879</v>
      </c>
    </row>
    <row r="44" spans="3:7">
      <c r="C44" s="172" t="s">
        <v>4880</v>
      </c>
      <c r="D44" s="570">
        <v>0.4</v>
      </c>
      <c r="G44" s="172" t="s">
        <v>4881</v>
      </c>
    </row>
    <row r="45" spans="3:7">
      <c r="C45" s="172" t="s">
        <v>4882</v>
      </c>
      <c r="D45" s="570">
        <v>1.9</v>
      </c>
      <c r="G45" s="172" t="s">
        <v>4883</v>
      </c>
    </row>
    <row r="46" spans="3:7">
      <c r="C46" s="172" t="s">
        <v>4884</v>
      </c>
      <c r="D46" s="570">
        <v>1.9</v>
      </c>
      <c r="G46" s="172" t="s">
        <v>4885</v>
      </c>
    </row>
    <row r="47" spans="3:4">
      <c r="C47" s="172" t="s">
        <v>4886</v>
      </c>
      <c r="D47" s="570">
        <v>0.1</v>
      </c>
    </row>
    <row r="48" spans="3:7">
      <c r="C48" s="172" t="s">
        <v>4887</v>
      </c>
      <c r="G48" s="671" t="s">
        <v>4877</v>
      </c>
    </row>
    <row r="49" spans="7:7">
      <c r="G49" s="671" t="s">
        <v>4879</v>
      </c>
    </row>
    <row r="50" spans="3:7">
      <c r="C50" s="172" t="s">
        <v>4888</v>
      </c>
      <c r="D50" s="570">
        <v>4</v>
      </c>
      <c r="G50" s="671" t="s">
        <v>4885</v>
      </c>
    </row>
    <row r="51" spans="3:7">
      <c r="C51" s="172" t="s">
        <v>4889</v>
      </c>
      <c r="D51" s="570">
        <v>5.5</v>
      </c>
      <c r="G51" s="671" t="s">
        <v>4883</v>
      </c>
    </row>
    <row r="52" spans="3:4">
      <c r="C52" s="172" t="s">
        <v>4890</v>
      </c>
      <c r="D52" s="570">
        <v>5.5</v>
      </c>
    </row>
    <row r="53" spans="3:4">
      <c r="C53" s="172" t="s">
        <v>4891</v>
      </c>
      <c r="D53" s="570">
        <v>5.5</v>
      </c>
    </row>
    <row r="54" spans="3:4">
      <c r="C54" s="172" t="s">
        <v>4892</v>
      </c>
      <c r="D54" s="570">
        <v>4</v>
      </c>
    </row>
    <row r="55" spans="3:4">
      <c r="C55" s="172" t="s">
        <v>4893</v>
      </c>
      <c r="D55" s="570">
        <v>4</v>
      </c>
    </row>
    <row r="56" spans="3:4">
      <c r="C56" s="172" t="s">
        <v>4894</v>
      </c>
      <c r="D56" s="570">
        <v>4</v>
      </c>
    </row>
    <row r="57" spans="3:4">
      <c r="C57" s="172" t="s">
        <v>4895</v>
      </c>
      <c r="D57" s="570">
        <v>15</v>
      </c>
    </row>
    <row r="58" spans="3:4">
      <c r="C58" s="172" t="s">
        <v>4896</v>
      </c>
      <c r="D58" s="570">
        <v>15</v>
      </c>
    </row>
    <row r="59" spans="3:4">
      <c r="C59" s="172" t="s">
        <v>4897</v>
      </c>
      <c r="D59" s="570">
        <v>5.5</v>
      </c>
    </row>
    <row r="60" spans="3:4">
      <c r="C60" s="172" t="s">
        <v>4898</v>
      </c>
      <c r="D60" s="570">
        <v>5.5</v>
      </c>
    </row>
    <row r="61" spans="3:4">
      <c r="C61" s="172" t="s">
        <v>4899</v>
      </c>
      <c r="D61" s="570">
        <v>5.5</v>
      </c>
    </row>
    <row r="62" spans="3:4">
      <c r="C62" s="172" t="s">
        <v>4900</v>
      </c>
      <c r="D62" s="570">
        <v>5.5</v>
      </c>
    </row>
    <row r="63" spans="3:4">
      <c r="C63" s="172" t="s">
        <v>4901</v>
      </c>
      <c r="D63" s="570">
        <v>1.5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2026-01-14T14:11:01Z</dcterms:created>
  <dcterms:modified xsi:type="dcterms:W3CDTF">2026-01-14T14:11:01Z</dcterms:modified>
</cp:coreProperties>
</file>