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codeName="ThisWorkbook" defaultThemeVersion="124226"/>
  <xr:revisionPtr revIDLastSave="5019" documentId="14_{01EB4796-5493-433E-862F-11E82F0B7DC5}" xr6:coauthVersionLast="47" xr6:coauthVersionMax="47" xr10:uidLastSave="{1BFD2E16-5AC0-45C2-A2D8-1853CF6D565D}"/>
  <bookViews>
    <workbookView xWindow="-120" yWindow="-120" windowWidth="29040" windowHeight="15720" tabRatio="916" firstSheet="4" activeTab="4" xr2:uid="{00000000-000D-0000-FFFF-FFFF00000000}"/>
  </bookViews>
  <sheets>
    <sheet name="FTR 1" sheetId="43" state="hidden" r:id="rId1"/>
    <sheet name="FTR 2" sheetId="45" state="hidden" r:id="rId2"/>
    <sheet name="FTR 3" sheetId="46" state="hidden" r:id="rId3"/>
    <sheet name="FTR 4" sheetId="44" state="hidden" r:id="rId4"/>
    <sheet name="FTR 5" sheetId="32" r:id="rId5"/>
    <sheet name="PL" sheetId="23" state="hidden" r:id="rId6"/>
    <sheet name="Map" sheetId="42" state="hidden" r:id="rId7"/>
    <sheet name="UG-2" sheetId="47" state="hidden" r:id="rId8"/>
    <sheet name="U - LD" sheetId="31" state="hidden" r:id="rId9"/>
    <sheet name="LS-Applicant" sheetId="27" state="hidden" r:id="rId10"/>
    <sheet name="LS-CBTF 1" sheetId="28" state="hidden" r:id="rId11"/>
    <sheet name="LS-CBTF 2" sheetId="41" state="hidden" r:id="rId12"/>
    <sheet name="BIS Query" sheetId="35" state="hidden" r:id="rId13"/>
    <sheet name="U - SIT" sheetId="36" state="hidden" r:id="rId14"/>
    <sheet name="U - MMF" sheetId="37" state="hidden" r:id="rId15"/>
  </sheets>
  <definedNames>
    <definedName name="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6" i="32" l="1"/>
  <c r="A25" i="32"/>
  <c r="A26" i="32" s="1"/>
  <c r="A24" i="32"/>
  <c r="A23" i="32"/>
  <c r="A22" i="32"/>
  <c r="A21" i="32"/>
  <c r="A19" i="45" l="1"/>
  <c r="U30" i="47"/>
  <c r="E30" i="47"/>
  <c r="U29" i="47"/>
  <c r="A18" i="47"/>
  <c r="AB13" i="47"/>
  <c r="E31" i="47" s="1"/>
  <c r="J13" i="47"/>
  <c r="AB12" i="47"/>
  <c r="J12" i="47"/>
  <c r="J11" i="47"/>
  <c r="J10" i="47"/>
  <c r="U28" i="46"/>
  <c r="U27" i="46"/>
  <c r="A27" i="46"/>
  <c r="U26" i="46"/>
  <c r="A26" i="46"/>
  <c r="A19" i="46"/>
  <c r="AB12" i="46"/>
  <c r="J12" i="46"/>
  <c r="AB11" i="46"/>
  <c r="J10" i="46"/>
  <c r="J9" i="46"/>
  <c r="J8" i="46"/>
  <c r="AB7" i="46"/>
  <c r="AB13" i="46" s="1"/>
  <c r="J7" i="46"/>
  <c r="AB6" i="46"/>
  <c r="J6" i="46"/>
  <c r="J5" i="46"/>
  <c r="J4" i="46"/>
  <c r="U29" i="45"/>
  <c r="U28" i="45"/>
  <c r="A28" i="45"/>
  <c r="U27" i="45"/>
  <c r="A27" i="45"/>
  <c r="A20" i="45"/>
  <c r="AB12" i="45"/>
  <c r="J12" i="45"/>
  <c r="AB11" i="45"/>
  <c r="J10" i="45"/>
  <c r="J9" i="45"/>
  <c r="J8" i="45"/>
  <c r="AB7" i="45"/>
  <c r="AB13" i="45" s="1"/>
  <c r="J7" i="45"/>
  <c r="AB6" i="45"/>
  <c r="J6" i="45"/>
  <c r="J5" i="45"/>
  <c r="J4" i="45"/>
  <c r="J13" i="45" l="1"/>
  <c r="J13" i="46"/>
  <c r="U29" i="44" l="1"/>
  <c r="U28" i="44"/>
  <c r="A28" i="44"/>
  <c r="U27" i="44"/>
  <c r="A27" i="44"/>
  <c r="A19" i="44"/>
  <c r="A20" i="44" s="1"/>
  <c r="AB12" i="44"/>
  <c r="J12" i="44"/>
  <c r="AB11" i="44"/>
  <c r="J10" i="44"/>
  <c r="J9" i="44"/>
  <c r="J8" i="44"/>
  <c r="AB7" i="44"/>
  <c r="AB13" i="44" s="1"/>
  <c r="J7" i="44"/>
  <c r="AB6" i="44"/>
  <c r="J6" i="44"/>
  <c r="J5" i="44"/>
  <c r="J4" i="44"/>
  <c r="A19" i="43"/>
  <c r="U28" i="43"/>
  <c r="U27" i="43"/>
  <c r="A27" i="43"/>
  <c r="U26" i="43"/>
  <c r="A26" i="43"/>
  <c r="AB12" i="43"/>
  <c r="J12" i="43"/>
  <c r="AB11" i="43"/>
  <c r="J10" i="43"/>
  <c r="J9" i="43"/>
  <c r="J8" i="43"/>
  <c r="AB7" i="43"/>
  <c r="J13" i="43" s="1"/>
  <c r="J7" i="43"/>
  <c r="AB6" i="43"/>
  <c r="J6" i="43"/>
  <c r="J5" i="43"/>
  <c r="J4" i="43"/>
  <c r="J13" i="44" l="1"/>
  <c r="AB13" i="43"/>
  <c r="U53" i="42" l="1"/>
  <c r="E53" i="42"/>
  <c r="U52" i="42"/>
  <c r="A18" i="42"/>
  <c r="AB13" i="42"/>
  <c r="E54" i="42" s="1"/>
  <c r="J13" i="42"/>
  <c r="AB12" i="42"/>
  <c r="J12" i="42"/>
  <c r="J11" i="42"/>
  <c r="J10" i="42"/>
  <c r="J10" i="41"/>
  <c r="J11" i="41"/>
  <c r="J12" i="41"/>
  <c r="AB12" i="41"/>
  <c r="J13" i="41"/>
  <c r="AB13" i="41"/>
  <c r="E54" i="41" s="1"/>
  <c r="U53" i="41"/>
  <c r="E53" i="41"/>
  <c r="U52" i="41"/>
  <c r="J24" i="41"/>
  <c r="J21" i="41"/>
  <c r="J20" i="41"/>
  <c r="B17" i="41"/>
  <c r="B16" i="41"/>
  <c r="X32" i="37"/>
  <c r="X31" i="37"/>
  <c r="X29" i="37"/>
  <c r="B23" i="37"/>
  <c r="A20" i="37"/>
  <c r="U53" i="37"/>
  <c r="E53" i="37"/>
  <c r="U52" i="37"/>
  <c r="A18" i="37"/>
  <c r="AB13" i="37"/>
  <c r="E54" i="37" s="1"/>
  <c r="J13" i="37"/>
  <c r="AB12" i="37"/>
  <c r="J12" i="37"/>
  <c r="J11" i="37"/>
  <c r="J10" i="37"/>
  <c r="B21" i="36"/>
  <c r="U53" i="36" l="1"/>
  <c r="E53" i="36"/>
  <c r="U52" i="36"/>
  <c r="A18" i="36"/>
  <c r="AB13" i="36"/>
  <c r="E54" i="36" s="1"/>
  <c r="J13" i="36"/>
  <c r="AB12" i="36"/>
  <c r="J12" i="36"/>
  <c r="J11" i="36"/>
  <c r="J10" i="36"/>
  <c r="U53" i="35"/>
  <c r="E53" i="35"/>
  <c r="U52" i="35"/>
  <c r="A18" i="35"/>
  <c r="AB13" i="35"/>
  <c r="E54" i="35" s="1"/>
  <c r="J13" i="35"/>
  <c r="AB12" i="35"/>
  <c r="J12" i="35"/>
  <c r="J11" i="35"/>
  <c r="J10" i="35"/>
  <c r="U52" i="28"/>
  <c r="U53" i="28"/>
  <c r="E53" i="28"/>
  <c r="D27" i="28"/>
  <c r="C29" i="28"/>
  <c r="C31" i="28" s="1"/>
  <c r="C33" i="28" s="1"/>
  <c r="B29" i="28"/>
  <c r="B31" i="28" s="1"/>
  <c r="D31" i="28" s="1"/>
  <c r="J13" i="28"/>
  <c r="J13" i="27"/>
  <c r="J13" i="31"/>
  <c r="J13" i="23"/>
  <c r="U53" i="23"/>
  <c r="E53" i="23"/>
  <c r="U52" i="23"/>
  <c r="U53" i="27"/>
  <c r="E53" i="27"/>
  <c r="U52" i="27"/>
  <c r="U53" i="31"/>
  <c r="E53" i="31"/>
  <c r="U52" i="31"/>
  <c r="A24" i="28"/>
  <c r="B27" i="27"/>
  <c r="B24" i="27"/>
  <c r="AD39" i="31"/>
  <c r="W39" i="31"/>
  <c r="D39" i="31"/>
  <c r="AD37" i="31"/>
  <c r="W37" i="31"/>
  <c r="D37" i="31"/>
  <c r="AD35" i="31"/>
  <c r="W35" i="31"/>
  <c r="D35" i="31"/>
  <c r="D33" i="31"/>
  <c r="W33" i="31"/>
  <c r="AD33" i="31"/>
  <c r="B21" i="31"/>
  <c r="AB13" i="28"/>
  <c r="AB12" i="28"/>
  <c r="AB13" i="27"/>
  <c r="AB12" i="27"/>
  <c r="AB13" i="31"/>
  <c r="AB12" i="31"/>
  <c r="AB13" i="23"/>
  <c r="AB12" i="23"/>
  <c r="D29" i="28" l="1"/>
  <c r="E54" i="28"/>
  <c r="B33" i="28"/>
  <c r="D33" i="28" s="1"/>
  <c r="E54" i="31"/>
  <c r="E54" i="27"/>
  <c r="E54" i="23"/>
  <c r="A18" i="31" l="1"/>
  <c r="J12" i="31"/>
  <c r="J11" i="31"/>
  <c r="J10" i="31"/>
  <c r="A18" i="28"/>
  <c r="J12" i="28"/>
  <c r="J11" i="28"/>
  <c r="J10" i="28"/>
  <c r="A18" i="27"/>
  <c r="J12" i="27"/>
  <c r="J11" i="27"/>
  <c r="J10" i="27"/>
  <c r="A18" i="23"/>
  <c r="J12" i="23"/>
  <c r="J11" i="23"/>
  <c r="J10" i="23"/>
  <c r="B35" i="31"/>
  <c r="B37" i="31" s="1"/>
  <c r="B39" i="31" s="1"/>
</calcChain>
</file>

<file path=xl/sharedStrings.xml><?xml version="1.0" encoding="utf-8"?>
<sst xmlns="http://schemas.openxmlformats.org/spreadsheetml/2006/main" count="1294" uniqueCount="244">
  <si>
    <t>A</t>
  </si>
  <si>
    <t>B</t>
  </si>
  <si>
    <t>C</t>
  </si>
  <si>
    <t>D</t>
  </si>
  <si>
    <t>E</t>
  </si>
  <si>
    <t>F</t>
  </si>
  <si>
    <t>G</t>
  </si>
  <si>
    <t>H</t>
  </si>
  <si>
    <t>I</t>
  </si>
  <si>
    <t>J</t>
  </si>
  <si>
    <t>K</t>
  </si>
  <si>
    <t>IS Code</t>
  </si>
  <si>
    <t>Unit</t>
  </si>
  <si>
    <t>N/A</t>
  </si>
  <si>
    <t>CM/L - N/A</t>
  </si>
  <si>
    <t>----</t>
  </si>
  <si>
    <t>Quality Control Incharge</t>
  </si>
  <si>
    <t>CBTF Name</t>
  </si>
  <si>
    <t>L</t>
  </si>
  <si>
    <t>M</t>
  </si>
  <si>
    <t>N</t>
  </si>
  <si>
    <t>O</t>
  </si>
  <si>
    <t>P</t>
  </si>
  <si>
    <t>Q</t>
  </si>
  <si>
    <t>R</t>
  </si>
  <si>
    <t>S</t>
  </si>
  <si>
    <t>T</t>
  </si>
  <si>
    <t>U</t>
  </si>
  <si>
    <t>V</t>
  </si>
  <si>
    <t>W</t>
  </si>
  <si>
    <t>X</t>
  </si>
  <si>
    <t>Y</t>
  </si>
  <si>
    <t>Z</t>
  </si>
  <si>
    <t>AA</t>
  </si>
  <si>
    <t>AB</t>
  </si>
  <si>
    <t>AC</t>
  </si>
  <si>
    <t>AD</t>
  </si>
  <si>
    <t>AE</t>
  </si>
  <si>
    <t>Page 01 of 01</t>
  </si>
  <si>
    <t>Appliciant Name</t>
  </si>
  <si>
    <t>:-</t>
  </si>
  <si>
    <t>Appliciant Addrerss</t>
  </si>
  <si>
    <t>Application No.</t>
  </si>
  <si>
    <t>Date of Application</t>
  </si>
  <si>
    <t>Date of Inspection</t>
  </si>
  <si>
    <t>To</t>
  </si>
  <si>
    <t>The Director &amp; Head</t>
  </si>
  <si>
    <t>Bureau of Indian Standard</t>
  </si>
  <si>
    <t>Dear Sir,</t>
  </si>
  <si>
    <t>Sr.
No.</t>
  </si>
  <si>
    <t>Factory Test Report</t>
  </si>
  <si>
    <t>Licence No.</t>
  </si>
  <si>
    <t>Product Title</t>
  </si>
  <si>
    <t>Grade/Type/Variety/Class</t>
  </si>
  <si>
    <t>Declared Values, if any</t>
  </si>
  <si>
    <t>Any Other Information</t>
  </si>
  <si>
    <t>Batch / Heat Number</t>
  </si>
  <si>
    <t>Date of Manufacturing</t>
  </si>
  <si>
    <t>Date of Testing Start</t>
  </si>
  <si>
    <t>Date of Testing Completion</t>
  </si>
  <si>
    <t>Test Name</t>
  </si>
  <si>
    <t>Clause
No</t>
  </si>
  <si>
    <t>IS
Reference</t>
  </si>
  <si>
    <t>Specified Requirements</t>
  </si>
  <si>
    <t>Observed
Value</t>
  </si>
  <si>
    <t>Remark</t>
  </si>
  <si>
    <t>Witnessed By</t>
  </si>
  <si>
    <t>Tested By</t>
  </si>
  <si>
    <t>Dear Sir</t>
  </si>
  <si>
    <t>:</t>
  </si>
  <si>
    <t>Signature</t>
  </si>
  <si>
    <t>Place</t>
  </si>
  <si>
    <t>Date</t>
  </si>
  <si>
    <t>Seal of the Firm</t>
  </si>
  <si>
    <t>Plant Layout</t>
  </si>
  <si>
    <t>Plant Location Map</t>
  </si>
  <si>
    <t>Latitude</t>
  </si>
  <si>
    <t>Longitude</t>
  </si>
  <si>
    <t>AF</t>
  </si>
  <si>
    <t>Page 01 of 02</t>
  </si>
  <si>
    <t>Sr
No.</t>
  </si>
  <si>
    <t>Make</t>
  </si>
  <si>
    <t>Remarks</t>
  </si>
  <si>
    <t>Page 02 of 02</t>
  </si>
  <si>
    <t>Test Equipments / Chemicals Name</t>
  </si>
  <si>
    <t>Least
Count</t>
  </si>
  <si>
    <t>Range</t>
  </si>
  <si>
    <t>Calibration Details</t>
  </si>
  <si>
    <t>Clause
Number</t>
  </si>
  <si>
    <t>Undertaking for Long Duration Test</t>
  </si>
  <si>
    <t>Respected / Sir,</t>
  </si>
  <si>
    <t>I Understand &amp; Agree that in Event of Failure of the Sample Drawn for the Purpose of Grant of Licence to Use &amp; Apply Standard Mark in the Following Type Tests or My Inability to Submit the Test Report for Following Tests within 30 Days (One Month) of the Date of Completion of the Test(s) as Confirmed by the Laboratory*, The Licence if Granted to Me, shall be Processed for Cancellation:</t>
  </si>
  <si>
    <t>Type of Test</t>
  </si>
  <si>
    <t>Duration of Test</t>
  </si>
  <si>
    <t>Date of Completion of Test</t>
  </si>
  <si>
    <t>Further, I duly Undertake that I shall Abide by all the Directions Issued by the Bureau in this Regard.</t>
  </si>
  <si>
    <t>Undertaking by the Manufacturer for Utilisation of CBTF (Annex I - Part A)</t>
  </si>
  <si>
    <t xml:space="preserve">Sub: Request for Utilisation of Cluster Based Test Facility (CBTF) for the Purposes of Operation of Scheme of Inspection and Testing (SIT) </t>
  </si>
  <si>
    <t xml:space="preserve"> I / We fully Understand that any Arrangements or Expenses Resulting due to Travel from Manufacturing Premises to CBTF Towards BIS Inspection &amp; Testing Purposes shall be made or borne by the me / us. In addition, Special Inspection Charges for any Extra Day(s) Required for this purpose shall also be Borne by me / us as per the Prevailing Rates.</t>
  </si>
  <si>
    <t>I / We fully understand that the Maintenance of Proper Records as per SIT is the Manufacturer’s Responsibility while BIS is Facilitating us to Utilise the Testing Infrastructure of CBTF.</t>
  </si>
  <si>
    <t xml:space="preserve">I / We fully understand that all the Responsibilities Related to Transport of Samples from Factory to CBTF, Providing Access to CBTF in Addition to our Factory Including Resultant Expenses, Lies with me / us. </t>
  </si>
  <si>
    <t>I / We undertake that if After the Grant of Licence there Arises any Situation which Results in Non - Adherence of SIT, Such Information shall be shared with BIS Immediately. Also, I / We undertake that Licence to use Standard Mark shall be PUT Under Self - Suspension &amp; Confirmation of the same shall also be Communicated to BIS in this information.</t>
  </si>
  <si>
    <t>I / We undertake that if there Arises any Situation which Poses Difficulty in Adherence to SIT before Processing of Application for Grant of Licence, Such information shall be shared with BIS Immediately &amp; the Application may be Processed for Closure. I / We also understand, BIS may Suspend or Initiate Cancellation of our Licence without any Prior 
notice due to any Difficulty in Adherence to SIT arising out of Utilisation of CBTF as in - House Test Facility</t>
  </si>
  <si>
    <t>I / We fully understand that any Failure to Comply with our Statements, whether Knowingly, or Unknowingly, BIS Reserves the Right to Suspend or Cancel our Licence and take Necessary Actions as per the BIS Act, 2016 &amp; Rules &amp; Regulations Framed Thereunder.</t>
  </si>
  <si>
    <t>Undertaking by the CBTF (Annexure - II)</t>
  </si>
  <si>
    <t>CBTF Addrerss</t>
  </si>
  <si>
    <t>Sub: Intimation About Setup of Cluster Based Test Facility (CBTF) for the Purposes of Operation of Scheme of Inspection and Testing (SIT)</t>
  </si>
  <si>
    <t xml:space="preserve"> The Complete Details of the Equipments &amp; Manufacturers Associated with Us for the BIS Certification Purposes are Enclosed as Annexure.</t>
  </si>
  <si>
    <t>I / We duly Undertake that Any information about Change in Testing Facility, Personnel Carrying out Testing &amp; Manufacturers Associated with us Shall be Informed to BIS with the Date of Change.</t>
  </si>
  <si>
    <t>I / We fully understand that we shall Facilitate Transport of Samples from Manufacturers Factory to CBTF as well as Provide access of our facility to BIS Officials at all Times.</t>
  </si>
  <si>
    <t xml:space="preserve">I / We fully understand that any Failure to Comply with our Statements, whether Knowingly or Unknowingly, BIS Reserves the Right to Take Necessary Actions as per the BIS Act, 2016 &amp; Rules and Regulations Framed Thereunder. </t>
  </si>
  <si>
    <t>Associated Manufacturers</t>
  </si>
  <si>
    <t>Name &amp; Address of CBTF:</t>
  </si>
  <si>
    <t>Name of Testing Personal(s):</t>
  </si>
  <si>
    <t>Name of QCI</t>
  </si>
  <si>
    <t>Reply of BIS Queries During the Application OR Inspection</t>
  </si>
  <si>
    <t>Amendment in Scheme of Inspection &amp; Testing</t>
  </si>
  <si>
    <t>Requirements</t>
  </si>
  <si>
    <t>Test Method</t>
  </si>
  <si>
    <t>Test Facility
R / S</t>
  </si>
  <si>
    <t>Number of Sample</t>
  </si>
  <si>
    <t>Frequency</t>
  </si>
  <si>
    <t>Clause</t>
  </si>
  <si>
    <t>Reference</t>
  </si>
  <si>
    <t>Cl 4.0</t>
  </si>
  <si>
    <t>Chemical Composition</t>
  </si>
  <si>
    <t>IS 440</t>
  </si>
  <si>
    <t>Two</t>
  </si>
  <si>
    <t>Every 3 Month</t>
  </si>
  <si>
    <t>Raw Material Purchased with Test Certificate from Supplier. Testing of 02 Sample of Different Lots in Each 03 Months. (See Note 1)</t>
  </si>
  <si>
    <t>Cl 5.1</t>
  </si>
  <si>
    <t>Tensile Test</t>
  </si>
  <si>
    <t>IS 1608 Part 1</t>
  </si>
  <si>
    <t>One</t>
  </si>
  <si>
    <t>Each Control Unit</t>
  </si>
  <si>
    <t>Cl 5.2</t>
  </si>
  <si>
    <t xml:space="preserve">Embrittlement Test </t>
  </si>
  <si>
    <t>Cl 5.2.1</t>
  </si>
  <si>
    <t>IS 4412</t>
  </si>
  <si>
    <t>Every Six Month</t>
  </si>
  <si>
    <t>When Required by the Purchaser</t>
  </si>
  <si>
    <t>Cl 6.0</t>
  </si>
  <si>
    <t>Freedom From Defects</t>
  </si>
  <si>
    <t>Cl 7.0</t>
  </si>
  <si>
    <t>Dimension &amp; Tolerance</t>
  </si>
  <si>
    <t>IS 9861</t>
  </si>
  <si>
    <t>Note 1
We are Procuring Copper Cathode from M/s Hindalco Industries (Without ISI Mark Currently, with Manufacturer's TC), Which is having BIS Certification Marks Licence for IS 191. We will be Procuring Copper Cathode as per IS 191 Only, after QCO Comes into Effect.</t>
  </si>
  <si>
    <t>R - Required</t>
  </si>
  <si>
    <t>S - Sub Contracted by NABL / BIS Recognized Laboratories</t>
  </si>
  <si>
    <t>Declaration Regarding Minimum Marking Fee Calculation</t>
  </si>
  <si>
    <t>Following are the Information as Desired by BIS for Calculation of Minimum Marking Fee:</t>
  </si>
  <si>
    <t>Unit of Sale</t>
  </si>
  <si>
    <t>Tonne</t>
  </si>
  <si>
    <t>Annual Production Capacity</t>
  </si>
  <si>
    <t>Value of Production (Per Unit)</t>
  </si>
  <si>
    <t>(As Provided in Application)</t>
  </si>
  <si>
    <t>Cost of Production (Per Unit)</t>
  </si>
  <si>
    <t>Cost (Market Cost) of Most Common Variety</t>
  </si>
  <si>
    <t>Mechanical Test</t>
  </si>
  <si>
    <t>Mpa</t>
  </si>
  <si>
    <t>Cl 10</t>
  </si>
  <si>
    <t>IS 2062</t>
  </si>
  <si>
    <t>410 MPa Minimum</t>
  </si>
  <si>
    <t>Pass</t>
  </si>
  <si>
    <t>Yield Stress</t>
  </si>
  <si>
    <t>250 MPa Minimum</t>
  </si>
  <si>
    <t>Elongation</t>
  </si>
  <si>
    <t>%</t>
  </si>
  <si>
    <t>23 % Minimum</t>
  </si>
  <si>
    <t>Bend Test</t>
  </si>
  <si>
    <t>Shall Not Shown Any Cracks</t>
  </si>
  <si>
    <t>Satisfactory</t>
  </si>
  <si>
    <t>Dimensiond and Weights</t>
  </si>
  <si>
    <t>Weight / Mtr</t>
  </si>
  <si>
    <t>Kg/Mtr</t>
  </si>
  <si>
    <t>Cl 15</t>
  </si>
  <si>
    <t>mm</t>
  </si>
  <si>
    <t>Root Radius (R1)</t>
  </si>
  <si>
    <t>Toe Radius (R2)</t>
  </si>
  <si>
    <t>Degree</t>
  </si>
  <si>
    <t>Camber at 6 Mtr</t>
  </si>
  <si>
    <t>Length</t>
  </si>
  <si>
    <t>6000 mm - 6100 mm</t>
  </si>
  <si>
    <t>---</t>
  </si>
  <si>
    <t>Cl 7</t>
  </si>
  <si>
    <t>The Structural Product shall be Cleanly Finished &amp; Reasonably Free from Scale.</t>
  </si>
  <si>
    <t>OM SPONGE</t>
  </si>
  <si>
    <t>Village Munrethi, Siltara Industrial Area, Phase - II, Raipur - 493221, Chhattisgarh, INDIA</t>
  </si>
  <si>
    <t>Email ID: omsponge@gmail.com</t>
  </si>
  <si>
    <t>Mobile: +919431110234</t>
  </si>
  <si>
    <t>Gate
01</t>
  </si>
  <si>
    <t>Weighbridge</t>
  </si>
  <si>
    <t>Admin</t>
  </si>
  <si>
    <t>Gate
02</t>
  </si>
  <si>
    <t>Induction Furnace Unit Shed with All Required Accessories</t>
  </si>
  <si>
    <t>Continuous Casting Machine</t>
  </si>
  <si>
    <t>Wire Rod Manufacturing Unit With All Required Accessories</t>
  </si>
  <si>
    <t>Structure Mill with All Required Accessories - 01</t>
  </si>
  <si>
    <t>Sponge Iron Unit</t>
  </si>
  <si>
    <t>Gate
03</t>
  </si>
  <si>
    <t>Structure Mill with All Required Accessories - 02</t>
  </si>
  <si>
    <t>Mechanical Lab</t>
  </si>
  <si>
    <t>Spectro Lab</t>
  </si>
  <si>
    <t>Undertaking for Address</t>
  </si>
  <si>
    <t>Respected Sir,
      We are requested to you kindly consider our factory address as given in our Factory License - Om Sponge "Muretti Road, Siltara, Raipur, CG"</t>
  </si>
  <si>
    <t>Chemical Test</t>
  </si>
  <si>
    <t>Carbon</t>
  </si>
  <si>
    <t>Manganese</t>
  </si>
  <si>
    <t>Sulphur</t>
  </si>
  <si>
    <t>Carbon Equivalent</t>
  </si>
  <si>
    <t>0.42 % Maximum</t>
  </si>
  <si>
    <t>Thickness of Flange (t)</t>
  </si>
  <si>
    <t>0.20 % Maximum of Length (ie 12 mm)</t>
  </si>
  <si>
    <t>Sunrise Electromelt Private Limited</t>
  </si>
  <si>
    <t>Plot No L - 25, &amp; L - 26, Concolim IDC, 403703, South Goa, Goa, INDIA</t>
  </si>
  <si>
    <t>Email ID: sunrisepurchase56@gmail.com</t>
  </si>
  <si>
    <t>Mobile: +919158975656</t>
  </si>
  <si>
    <t>SEPL/2062-05</t>
  </si>
  <si>
    <t>ISA 40X40X5 mm, Designation E-250 Quality A, Quality A, Length 6000 mm</t>
  </si>
  <si>
    <t>5.50 mm Nominal</t>
  </si>
  <si>
    <t>0.00 mm Nominal</t>
  </si>
  <si>
    <t>5.00 mm Nominal</t>
  </si>
  <si>
    <t>40.00 mm ± 1.50 mm</t>
  </si>
  <si>
    <t>Out of Square</t>
  </si>
  <si>
    <t>90 Degree ± 1 Degree</t>
  </si>
  <si>
    <t>Flange (a)</t>
  </si>
  <si>
    <t>Flange (b)</t>
  </si>
  <si>
    <t>Flange Difference</t>
  </si>
  <si>
    <t>2.25 mm Maximum</t>
  </si>
  <si>
    <t>2.99 Kg/Mtr (+5 % &amp; -3 %)</t>
  </si>
  <si>
    <t>Silicon Killed, Without Micro Alloys, Camber 0.20 % of Length</t>
  </si>
  <si>
    <t>Cl 8</t>
  </si>
  <si>
    <t>Phosphorous</t>
  </si>
  <si>
    <t>Silicon</t>
  </si>
  <si>
    <t>Nitrogen</t>
  </si>
  <si>
    <t>0.23 % Maximum</t>
  </si>
  <si>
    <t>1.50 % Maximum</t>
  </si>
  <si>
    <t>0.045 % Maximum</t>
  </si>
  <si>
    <t>0.10 % - 0.40 %</t>
  </si>
  <si>
    <t>0.012 % Maximum</t>
  </si>
  <si>
    <t>Cl 11.2</t>
  </si>
  <si>
    <t xml:space="preserve">CM/A - </t>
  </si>
  <si>
    <t>IS 2062-1: 2025</t>
  </si>
  <si>
    <t>Structural Steel - Part 1 Hot Rolled Medium and High Tensile 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</si>
</sst>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4009]\ * #,##0.00_ ;_ [$₹-4009]\ * \-#,##0.00_ ;_ [$₹-4009]\ * &quot;-&quot;??_ ;_ @_ "/>
    <numFmt numFmtId="165" formatCode="0.000%"/>
    <numFmt numFmtId="166" formatCode="dd/mmm/yyyy"/>
    <numFmt numFmtId="167" formatCode="0.0000"/>
    <numFmt numFmtId="168" formatCode="0.000"/>
  </numFmts>
  <fonts count="17" x14ac:knownFonts="1">
    <font>
      <sz val="11"/>
      <color theme="1"/>
      <name val="Calibri"/>
      <family val="2"/>
      <scheme val="minor"/>
    </font>
    <font>
      <sz val="12"/>
      <color theme="1"/>
      <name val="Times New Roman"/>
      <family val="1"/>
    </font>
    <font>
      <sz val="12"/>
      <color theme="0"/>
      <name val="Times New Roman"/>
      <family val="1"/>
    </font>
    <font>
      <b/>
      <sz val="12"/>
      <color theme="1"/>
      <name val="Times New Roman"/>
      <family val="1"/>
    </font>
    <font>
      <b/>
      <sz val="18"/>
      <color theme="1"/>
      <name val="Times New Roman"/>
      <family val="1"/>
    </font>
    <font>
      <b/>
      <sz val="12"/>
      <color indexed="8"/>
      <name val="Times New Roman"/>
      <family val="1"/>
    </font>
    <font>
      <sz val="12"/>
      <color indexed="8"/>
      <name val="Times New Roman"/>
      <family val="1"/>
    </font>
    <font>
      <sz val="14"/>
      <color theme="1"/>
      <name val="Times New Roman"/>
      <family val="1"/>
    </font>
    <font>
      <b/>
      <sz val="12"/>
      <color theme="0"/>
      <name val="Times New Roman"/>
      <family val="1"/>
    </font>
    <font>
      <b/>
      <sz val="14"/>
      <color theme="1"/>
      <name val="Times New Roman"/>
      <family val="1"/>
    </font>
    <font>
      <b/>
      <sz val="14"/>
      <color rgb="FFFF0000"/>
      <name val="Times New Roman"/>
      <family val="1"/>
    </font>
    <font>
      <b/>
      <sz val="11"/>
      <color theme="1"/>
      <name val="Times New Roman"/>
      <family val="1"/>
    </font>
    <font>
      <b/>
      <sz val="10"/>
      <color theme="1"/>
      <name val="Times New Roman"/>
      <family val="1"/>
    </font>
    <font>
      <sz val="11"/>
      <color theme="1"/>
      <name val="Times New Roman"/>
      <family val="1"/>
    </font>
    <font>
      <sz val="18"/>
      <color theme="1"/>
      <name val="Times New Roman"/>
      <family val="1"/>
    </font>
    <font>
      <b/>
      <sz val="48"/>
      <color theme="1"/>
      <name val="Times New Roman"/>
      <family val="1"/>
    </font>
    <font>
      <b/>
      <sz val="42"/>
      <color theme="1"/>
      <name val="Times New Roman"/>
      <family val="1"/>
    </font>
  </fonts>
  <fills count="3">
    <fill>
      <patternFill patternType="none"/>
    </fill>
    <fill>
      <patternFill patternType="gray125"/>
    </fill>
    <fill>
      <patternFill patternType="solid">
        <fgColor rgb="FFFFFF00"/>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theme="1"/>
      </left>
      <right style="thin">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medium">
        <color indexed="64"/>
      </top>
      <bottom/>
      <diagonal/>
    </border>
    <border>
      <left style="thin">
        <color theme="1"/>
      </left>
      <right style="medium">
        <color theme="1"/>
      </right>
      <top/>
      <bottom style="thin">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top/>
      <bottom style="double">
        <color indexed="64"/>
      </bottom>
      <diagonal/>
    </border>
  </borders>
  <cellStyleXfs count="1">
    <xf numFmtId="0" fontId="0" fillId="0" borderId="0"/>
  </cellStyleXfs>
  <cellXfs count="309">
    <xf numFmtId="0" fontId="0" fillId="0" borderId="0" xfId="0"/>
    <xf numFmtId="0" fontId="1" fillId="0" borderId="0" xfId="0" applyFont="1" applyAlignment="1">
      <alignment vertical="center"/>
    </xf>
    <xf numFmtId="0" fontId="2" fillId="0" borderId="7" xfId="0" applyFont="1" applyBorder="1" applyAlignment="1">
      <alignment vertical="center"/>
    </xf>
    <xf numFmtId="0" fontId="3" fillId="0" borderId="7" xfId="0" applyFont="1" applyBorder="1" applyAlignment="1">
      <alignment vertical="center"/>
    </xf>
    <xf numFmtId="0" fontId="3" fillId="0" borderId="21" xfId="0" applyFont="1" applyBorder="1" applyAlignment="1">
      <alignment horizontal="center" vertical="center"/>
    </xf>
    <xf numFmtId="0" fontId="3" fillId="0" borderId="41" xfId="0" applyFont="1" applyBorder="1" applyAlignment="1">
      <alignment horizontal="center" vertical="center"/>
    </xf>
    <xf numFmtId="0" fontId="3" fillId="0" borderId="46"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14" fontId="3" fillId="0" borderId="0" xfId="0" applyNumberFormat="1" applyFont="1" applyAlignment="1">
      <alignment horizontal="left" vertical="center"/>
    </xf>
    <xf numFmtId="0" fontId="5" fillId="0" borderId="0" xfId="0" applyFont="1" applyAlignment="1">
      <alignment horizontal="left" vertical="center"/>
    </xf>
    <xf numFmtId="0" fontId="1" fillId="0" borderId="0" xfId="0" applyFont="1" applyAlignment="1">
      <alignment horizontal="left" vertical="top" wrapText="1"/>
    </xf>
    <xf numFmtId="0" fontId="1" fillId="0" borderId="0" xfId="0" applyFont="1" applyAlignment="1">
      <alignment horizontal="left" vertical="center"/>
    </xf>
    <xf numFmtId="0" fontId="6"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wrapText="1"/>
    </xf>
    <xf numFmtId="0" fontId="7" fillId="0" borderId="0" xfId="0" applyFont="1" applyAlignment="1">
      <alignment vertical="center"/>
    </xf>
    <xf numFmtId="0" fontId="7" fillId="0" borderId="0" xfId="0" applyFont="1" applyAlignment="1">
      <alignmen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quotePrefix="1" applyFont="1" applyAlignment="1">
      <alignment vertical="center"/>
    </xf>
    <xf numFmtId="165" fontId="1" fillId="0" borderId="0" xfId="0" applyNumberFormat="1" applyFont="1" applyAlignment="1">
      <alignment vertical="center" wrapText="1"/>
    </xf>
    <xf numFmtId="0" fontId="1" fillId="0" borderId="0" xfId="0" quotePrefix="1" applyFont="1" applyAlignment="1">
      <alignment horizontal="center" vertical="center"/>
    </xf>
    <xf numFmtId="0" fontId="1" fillId="0" borderId="0" xfId="0" quotePrefix="1" applyFont="1" applyAlignment="1">
      <alignment horizontal="center" vertical="center" wrapText="1"/>
    </xf>
    <xf numFmtId="0" fontId="6" fillId="0" borderId="0" xfId="0" applyFont="1" applyAlignment="1">
      <alignment vertical="center"/>
    </xf>
    <xf numFmtId="0" fontId="1" fillId="0" borderId="0" xfId="0" applyFont="1" applyAlignment="1">
      <alignment vertical="top" wrapText="1"/>
    </xf>
    <xf numFmtId="0" fontId="2" fillId="0" borderId="0" xfId="0" applyFont="1" applyAlignment="1">
      <alignment vertical="center"/>
    </xf>
    <xf numFmtId="0" fontId="6" fillId="0" borderId="0" xfId="0" applyFont="1" applyAlignment="1">
      <alignment horizontal="center" vertical="center"/>
    </xf>
    <xf numFmtId="0" fontId="3" fillId="0" borderId="0" xfId="0" applyFont="1" applyAlignment="1">
      <alignment vertical="center" wrapText="1"/>
    </xf>
    <xf numFmtId="0" fontId="1" fillId="0" borderId="0" xfId="0" quotePrefix="1" applyFont="1" applyAlignment="1">
      <alignment vertical="center" wrapText="1"/>
    </xf>
    <xf numFmtId="0" fontId="1" fillId="0" borderId="5" xfId="0" applyFont="1" applyBorder="1" applyAlignment="1">
      <alignment vertical="center"/>
    </xf>
    <xf numFmtId="0" fontId="1" fillId="0" borderId="4" xfId="0" applyFont="1" applyBorder="1" applyAlignment="1">
      <alignment vertical="center"/>
    </xf>
    <xf numFmtId="0" fontId="1" fillId="0" borderId="0" xfId="0" applyFont="1"/>
    <xf numFmtId="0" fontId="3" fillId="0" borderId="66" xfId="0" applyFont="1" applyBorder="1" applyAlignment="1">
      <alignment horizontal="center" vertical="center"/>
    </xf>
    <xf numFmtId="0" fontId="3" fillId="0" borderId="56" xfId="0" applyFont="1" applyBorder="1" applyAlignment="1">
      <alignment horizontal="center" vertical="center"/>
    </xf>
    <xf numFmtId="0" fontId="8" fillId="0" borderId="33" xfId="0" applyFont="1" applyBorder="1" applyAlignment="1">
      <alignment vertical="center"/>
    </xf>
    <xf numFmtId="0" fontId="3" fillId="0" borderId="67" xfId="0" applyFont="1" applyBorder="1" applyAlignment="1">
      <alignment horizontal="center" vertical="center"/>
    </xf>
    <xf numFmtId="14" fontId="3" fillId="0" borderId="56" xfId="0" applyNumberFormat="1" applyFont="1" applyBorder="1" applyAlignment="1">
      <alignment horizontal="center" vertical="center"/>
    </xf>
    <xf numFmtId="0" fontId="5" fillId="0" borderId="63" xfId="0" applyFont="1" applyBorder="1" applyAlignment="1">
      <alignment horizontal="center" vertical="center"/>
    </xf>
    <xf numFmtId="14" fontId="5" fillId="0" borderId="63" xfId="0" applyNumberFormat="1" applyFont="1" applyBorder="1" applyAlignment="1">
      <alignment horizontal="center" vertical="center"/>
    </xf>
    <xf numFmtId="14" fontId="6" fillId="0" borderId="0" xfId="0" applyNumberFormat="1" applyFont="1" applyAlignment="1">
      <alignment horizontal="right" vertical="center"/>
    </xf>
    <xf numFmtId="14" fontId="6" fillId="0" borderId="0" xfId="0" applyNumberFormat="1" applyFont="1" applyAlignment="1">
      <alignment horizontal="center" vertical="center"/>
    </xf>
    <xf numFmtId="0" fontId="11" fillId="0" borderId="0" xfId="0" applyFont="1" applyAlignment="1">
      <alignment vertical="center" wrapText="1"/>
    </xf>
    <xf numFmtId="2" fontId="1" fillId="0" borderId="0" xfId="0" applyNumberFormat="1" applyFont="1" applyAlignment="1">
      <alignment vertical="center" wrapText="1"/>
    </xf>
    <xf numFmtId="2" fontId="1" fillId="0" borderId="0" xfId="0" quotePrefix="1" applyNumberFormat="1" applyFont="1" applyAlignment="1">
      <alignment vertical="center" wrapText="1"/>
    </xf>
    <xf numFmtId="168" fontId="1" fillId="0" borderId="0" xfId="0" quotePrefix="1" applyNumberFormat="1" applyFont="1" applyAlignment="1">
      <alignment vertical="center"/>
    </xf>
    <xf numFmtId="168" fontId="1" fillId="0" borderId="0" xfId="0" applyNumberFormat="1" applyFont="1" applyAlignment="1">
      <alignment vertical="center"/>
    </xf>
    <xf numFmtId="2" fontId="1" fillId="0" borderId="0" xfId="0" quotePrefix="1" applyNumberFormat="1" applyFont="1" applyAlignment="1">
      <alignment vertical="center"/>
    </xf>
    <xf numFmtId="2" fontId="1" fillId="0" borderId="0" xfId="0" applyNumberFormat="1" applyFont="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7" xfId="0" applyFont="1" applyBorder="1" applyAlignment="1">
      <alignment vertical="center" wrapText="1"/>
    </xf>
    <xf numFmtId="0" fontId="1" fillId="0" borderId="19"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8" xfId="0" applyFont="1" applyBorder="1" applyAlignment="1">
      <alignment horizontal="left" vertical="center"/>
    </xf>
    <xf numFmtId="0" fontId="1" fillId="0" borderId="18" xfId="0" quotePrefix="1" applyFont="1" applyBorder="1" applyAlignment="1">
      <alignment horizontal="center" vertical="center" wrapText="1"/>
    </xf>
    <xf numFmtId="167" fontId="1" fillId="0" borderId="18" xfId="0" quotePrefix="1" applyNumberFormat="1" applyFont="1" applyBorder="1" applyAlignment="1">
      <alignment horizontal="center" vertical="center" wrapText="1"/>
    </xf>
    <xf numFmtId="167" fontId="1" fillId="0" borderId="18" xfId="0" applyNumberFormat="1" applyFont="1" applyBorder="1" applyAlignment="1">
      <alignment horizontal="center" vertical="center" wrapText="1"/>
    </xf>
    <xf numFmtId="0" fontId="1" fillId="0" borderId="20" xfId="0" applyFont="1" applyBorder="1" applyAlignment="1">
      <alignment horizontal="center" vertical="center" wrapText="1"/>
    </xf>
    <xf numFmtId="168" fontId="1" fillId="0" borderId="18" xfId="0" quotePrefix="1" applyNumberFormat="1" applyFont="1" applyBorder="1" applyAlignment="1">
      <alignment horizontal="center" vertical="center" wrapText="1"/>
    </xf>
    <xf numFmtId="168" fontId="1" fillId="0" borderId="18" xfId="0" applyNumberFormat="1" applyFont="1" applyBorder="1" applyAlignment="1">
      <alignment horizontal="center" vertical="center" wrapText="1"/>
    </xf>
    <xf numFmtId="2" fontId="1" fillId="0" borderId="18" xfId="0" quotePrefix="1" applyNumberFormat="1" applyFont="1" applyBorder="1" applyAlignment="1">
      <alignment horizontal="center" vertical="center"/>
    </xf>
    <xf numFmtId="2" fontId="1" fillId="0" borderId="18" xfId="0" applyNumberFormat="1" applyFont="1" applyBorder="1" applyAlignment="1">
      <alignment horizontal="center" vertical="center"/>
    </xf>
    <xf numFmtId="0" fontId="1" fillId="0" borderId="18" xfId="0" quotePrefix="1" applyFont="1" applyBorder="1" applyAlignment="1">
      <alignment horizontal="center" vertic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3" fillId="0" borderId="18" xfId="0" applyFont="1" applyBorder="1" applyAlignment="1">
      <alignment horizontal="center" vertical="center" wrapText="1"/>
    </xf>
    <xf numFmtId="0" fontId="13" fillId="0" borderId="13" xfId="0" applyFont="1" applyBorder="1" applyAlignment="1">
      <alignment horizontal="center" vertical="center" wrapText="1"/>
    </xf>
    <xf numFmtId="2" fontId="1" fillId="0" borderId="18" xfId="0" applyNumberFormat="1" applyFont="1" applyBorder="1" applyAlignment="1">
      <alignment horizontal="center" vertical="center" wrapText="1"/>
    </xf>
    <xf numFmtId="2" fontId="1" fillId="0" borderId="13" xfId="0" applyNumberFormat="1"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left" vertical="center"/>
    </xf>
    <xf numFmtId="0" fontId="1" fillId="0" borderId="13" xfId="0" quotePrefix="1" applyFont="1" applyBorder="1" applyAlignment="1">
      <alignment horizontal="center" vertical="center" wrapText="1"/>
    </xf>
    <xf numFmtId="0" fontId="1" fillId="0" borderId="13" xfId="0" applyFont="1" applyBorder="1" applyAlignment="1">
      <alignment horizontal="center" vertical="center"/>
    </xf>
    <xf numFmtId="1" fontId="1" fillId="0" borderId="13" xfId="0" applyNumberFormat="1" applyFont="1" applyBorder="1" applyAlignment="1">
      <alignment horizontal="center" vertical="center"/>
    </xf>
    <xf numFmtId="0" fontId="1" fillId="0" borderId="14" xfId="0" applyFont="1" applyBorder="1" applyAlignment="1">
      <alignment horizontal="center" vertical="center"/>
    </xf>
    <xf numFmtId="2" fontId="1" fillId="0" borderId="18" xfId="0" quotePrefix="1" applyNumberFormat="1"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left" vertical="center"/>
    </xf>
    <xf numFmtId="0" fontId="1" fillId="0" borderId="10" xfId="0" applyFont="1" applyBorder="1" applyAlignment="1">
      <alignment horizontal="center" vertical="center"/>
    </xf>
    <xf numFmtId="0" fontId="3" fillId="0" borderId="25" xfId="0" applyFont="1" applyBorder="1" applyAlignment="1">
      <alignment horizontal="left" vertical="center"/>
    </xf>
    <xf numFmtId="0" fontId="3" fillId="0" borderId="54" xfId="0" applyFont="1" applyBorder="1" applyAlignment="1">
      <alignment horizontal="left" vertical="center"/>
    </xf>
    <xf numFmtId="168" fontId="1" fillId="0" borderId="10" xfId="0" quotePrefix="1" applyNumberFormat="1" applyFont="1" applyBorder="1" applyAlignment="1">
      <alignment horizontal="center" vertical="center"/>
    </xf>
    <xf numFmtId="168" fontId="1" fillId="0" borderId="10" xfId="0" applyNumberFormat="1" applyFont="1" applyBorder="1" applyAlignment="1">
      <alignment horizontal="center" vertical="center"/>
    </xf>
    <xf numFmtId="0" fontId="1" fillId="0" borderId="10" xfId="0" quotePrefix="1" applyFont="1" applyBorder="1" applyAlignment="1">
      <alignment horizontal="center" vertical="center"/>
    </xf>
    <xf numFmtId="0" fontId="1" fillId="0" borderId="11" xfId="0" applyFont="1" applyBorder="1" applyAlignment="1">
      <alignment horizontal="center" vertical="center"/>
    </xf>
    <xf numFmtId="2" fontId="1" fillId="0" borderId="13" xfId="0" quotePrefix="1" applyNumberFormat="1" applyFont="1" applyBorder="1" applyAlignment="1">
      <alignment horizontal="center" vertical="center" wrapText="1"/>
    </xf>
    <xf numFmtId="0" fontId="3" fillId="0" borderId="7" xfId="0" applyFont="1" applyBorder="1" applyAlignment="1">
      <alignment horizontal="righ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62" xfId="0" applyFont="1" applyBorder="1" applyAlignment="1">
      <alignment horizontal="left" vertical="center"/>
    </xf>
    <xf numFmtId="0" fontId="5" fillId="0" borderId="63" xfId="0" applyFont="1" applyBorder="1" applyAlignment="1">
      <alignment horizontal="left" vertical="center"/>
    </xf>
    <xf numFmtId="166" fontId="5" fillId="0" borderId="63" xfId="0" applyNumberFormat="1" applyFont="1" applyBorder="1" applyAlignment="1">
      <alignment horizontal="right" vertical="center"/>
    </xf>
    <xf numFmtId="166" fontId="5" fillId="0" borderId="64" xfId="0" applyNumberFormat="1" applyFont="1" applyBorder="1" applyAlignment="1">
      <alignment horizontal="right" vertical="center"/>
    </xf>
    <xf numFmtId="0" fontId="11" fillId="0" borderId="9" xfId="0" applyFont="1" applyBorder="1" applyAlignment="1">
      <alignment horizontal="center" vertical="center" wrapText="1"/>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2" fillId="0" borderId="10" xfId="0" applyFont="1" applyBorder="1" applyAlignment="1">
      <alignment horizontal="center" vertical="center" wrapText="1"/>
    </xf>
    <xf numFmtId="0" fontId="12" fillId="0" borderId="13"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3" xfId="0" applyFont="1" applyBorder="1" applyAlignment="1">
      <alignment horizontal="center" vertical="center" wrapText="1"/>
    </xf>
    <xf numFmtId="0" fontId="3" fillId="0" borderId="56" xfId="0" applyFont="1" applyBorder="1" applyAlignment="1">
      <alignment horizontal="left" vertical="center" wrapText="1"/>
    </xf>
    <xf numFmtId="0" fontId="3" fillId="0" borderId="61" xfId="0" applyFont="1" applyBorder="1" applyAlignment="1">
      <alignment horizontal="left" vertical="center" wrapText="1"/>
    </xf>
    <xf numFmtId="0" fontId="3" fillId="0" borderId="65" xfId="0" applyFont="1" applyBorder="1" applyAlignment="1">
      <alignment horizontal="left" vertical="center"/>
    </xf>
    <xf numFmtId="0" fontId="3" fillId="0" borderId="66" xfId="0" applyFont="1" applyBorder="1" applyAlignment="1">
      <alignment horizontal="left" vertical="center"/>
    </xf>
    <xf numFmtId="0" fontId="3" fillId="0" borderId="60" xfId="0" applyFont="1" applyBorder="1" applyAlignment="1">
      <alignment horizontal="left" vertical="center"/>
    </xf>
    <xf numFmtId="0" fontId="3" fillId="0" borderId="56" xfId="0" applyFont="1" applyBorder="1" applyAlignment="1">
      <alignment horizontal="left" vertical="center"/>
    </xf>
    <xf numFmtId="0" fontId="3" fillId="0" borderId="61" xfId="0" applyFont="1" applyBorder="1" applyAlignment="1">
      <alignment horizontal="left" vertical="center"/>
    </xf>
    <xf numFmtId="0" fontId="3" fillId="0" borderId="56" xfId="0" applyFont="1" applyBorder="1" applyAlignment="1">
      <alignment horizontal="right" vertical="center"/>
    </xf>
    <xf numFmtId="0" fontId="3" fillId="0" borderId="61" xfId="0" applyFont="1" applyBorder="1" applyAlignment="1">
      <alignment horizontal="right" vertical="center"/>
    </xf>
    <xf numFmtId="2" fontId="1" fillId="0" borderId="16" xfId="0" quotePrefix="1" applyNumberFormat="1" applyFont="1" applyBorder="1" applyAlignment="1">
      <alignment horizontal="center" vertical="center" wrapText="1"/>
    </xf>
    <xf numFmtId="2" fontId="1" fillId="0" borderId="16" xfId="0" applyNumberFormat="1" applyFont="1" applyBorder="1" applyAlignment="1">
      <alignment horizontal="center" vertical="center" wrapText="1"/>
    </xf>
    <xf numFmtId="0" fontId="11" fillId="0" borderId="11" xfId="0" applyFont="1" applyBorder="1" applyAlignment="1">
      <alignment horizontal="center" vertical="center" wrapText="1"/>
    </xf>
    <xf numFmtId="0" fontId="11" fillId="0" borderId="14"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81"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1" fillId="0" borderId="5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0" xfId="0" quotePrefix="1" applyFont="1" applyBorder="1" applyAlignment="1">
      <alignment horizontal="center" vertical="center" wrapText="1"/>
    </xf>
    <xf numFmtId="2" fontId="1" fillId="0" borderId="10" xfId="0" quotePrefix="1" applyNumberFormat="1" applyFont="1" applyBorder="1" applyAlignment="1">
      <alignment horizontal="center" vertical="center" wrapText="1"/>
    </xf>
    <xf numFmtId="2" fontId="1" fillId="0" borderId="10"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16" xfId="0" quotePrefix="1"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9" fontId="1" fillId="0" borderId="18" xfId="0" applyNumberFormat="1" applyFont="1" applyBorder="1" applyAlignment="1">
      <alignment horizontal="center" vertical="center" wrapText="1"/>
    </xf>
    <xf numFmtId="166" fontId="3" fillId="0" borderId="56" xfId="0" applyNumberFormat="1" applyFont="1" applyBorder="1" applyAlignment="1">
      <alignment horizontal="right" vertical="center"/>
    </xf>
    <xf numFmtId="166" fontId="3" fillId="0" borderId="61" xfId="0" applyNumberFormat="1" applyFont="1" applyBorder="1" applyAlignment="1">
      <alignment horizontal="righ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3" fillId="0" borderId="65" xfId="0" applyFont="1" applyBorder="1" applyAlignment="1">
      <alignment vertical="center"/>
    </xf>
    <xf numFmtId="0" fontId="3" fillId="0" borderId="66" xfId="0" applyFont="1" applyBorder="1" applyAlignment="1">
      <alignment vertical="center"/>
    </xf>
    <xf numFmtId="0" fontId="3" fillId="0" borderId="74" xfId="0" applyFont="1" applyBorder="1" applyAlignment="1">
      <alignment horizontal="left" vertical="center"/>
    </xf>
    <xf numFmtId="0" fontId="3" fillId="0" borderId="60" xfId="0" applyFont="1" applyBorder="1" applyAlignment="1">
      <alignment vertical="center"/>
    </xf>
    <xf numFmtId="0" fontId="3" fillId="0" borderId="56" xfId="0" applyFont="1" applyBorder="1" applyAlignment="1">
      <alignment vertical="center"/>
    </xf>
    <xf numFmtId="166" fontId="3" fillId="0" borderId="56" xfId="0" applyNumberFormat="1" applyFont="1" applyBorder="1" applyAlignment="1">
      <alignment horizontal="left" vertical="center"/>
    </xf>
    <xf numFmtId="166" fontId="3" fillId="0" borderId="61" xfId="0" applyNumberFormat="1" applyFont="1" applyBorder="1" applyAlignment="1">
      <alignment horizontal="left" vertical="center"/>
    </xf>
    <xf numFmtId="0" fontId="3" fillId="0" borderId="70" xfId="0" applyFont="1" applyBorder="1" applyAlignment="1">
      <alignment vertical="center"/>
    </xf>
    <xf numFmtId="0" fontId="3" fillId="0" borderId="71" xfId="0" applyFont="1" applyBorder="1" applyAlignment="1">
      <alignment vertical="center"/>
    </xf>
    <xf numFmtId="0" fontId="3" fillId="0" borderId="72" xfId="0" applyFont="1" applyBorder="1" applyAlignment="1">
      <alignment vertical="center"/>
    </xf>
    <xf numFmtId="0" fontId="3" fillId="0" borderId="68" xfId="0" applyFont="1" applyBorder="1" applyAlignment="1">
      <alignment horizontal="left" vertical="center"/>
    </xf>
    <xf numFmtId="0" fontId="3" fillId="0" borderId="69" xfId="0" applyFont="1" applyBorder="1" applyAlignment="1">
      <alignment horizontal="left" vertical="center"/>
    </xf>
    <xf numFmtId="0" fontId="3" fillId="0" borderId="67" xfId="0" applyFont="1" applyBorder="1" applyAlignment="1">
      <alignment horizontal="left" vertical="center"/>
    </xf>
    <xf numFmtId="0" fontId="3" fillId="0" borderId="32" xfId="0" applyFont="1" applyBorder="1" applyAlignment="1">
      <alignment horizontal="left" vertical="center"/>
    </xf>
    <xf numFmtId="0" fontId="3" fillId="0" borderId="41" xfId="0" applyFont="1" applyBorder="1" applyAlignment="1">
      <alignment horizontal="left" vertical="center"/>
    </xf>
    <xf numFmtId="0" fontId="3" fillId="0" borderId="26"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73"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168" fontId="1" fillId="0" borderId="10" xfId="0" quotePrefix="1" applyNumberFormat="1" applyFont="1" applyBorder="1" applyAlignment="1">
      <alignment horizontal="center" vertical="center" wrapText="1"/>
    </xf>
    <xf numFmtId="168" fontId="1" fillId="0" borderId="10" xfId="0" applyNumberFormat="1" applyFont="1" applyBorder="1" applyAlignment="1">
      <alignment horizontal="center" vertical="center" wrapText="1"/>
    </xf>
    <xf numFmtId="168" fontId="1" fillId="0" borderId="13" xfId="0" quotePrefix="1" applyNumberFormat="1" applyFont="1" applyBorder="1" applyAlignment="1">
      <alignment horizontal="center" vertical="center" wrapText="1"/>
    </xf>
    <xf numFmtId="168" fontId="1" fillId="0" borderId="13" xfId="0" applyNumberFormat="1" applyFont="1" applyBorder="1" applyAlignment="1">
      <alignment horizontal="center" vertical="center" wrapText="1"/>
    </xf>
    <xf numFmtId="0" fontId="1" fillId="0" borderId="16" xfId="0" applyFont="1" applyBorder="1" applyAlignment="1">
      <alignment horizontal="left" vertical="center"/>
    </xf>
    <xf numFmtId="0" fontId="1" fillId="0" borderId="42" xfId="0" applyFont="1" applyBorder="1" applyAlignment="1">
      <alignment horizontal="center" vertical="center" wrapText="1"/>
    </xf>
    <xf numFmtId="0" fontId="3" fillId="0" borderId="25" xfId="0" applyFont="1" applyBorder="1" applyAlignment="1">
      <alignment horizontal="center" vertical="center"/>
    </xf>
    <xf numFmtId="1" fontId="1" fillId="0" borderId="18" xfId="0" applyNumberFormat="1" applyFont="1" applyBorder="1" applyAlignment="1">
      <alignment horizontal="center" vertical="center"/>
    </xf>
    <xf numFmtId="0" fontId="3" fillId="0" borderId="78" xfId="0" applyFont="1" applyBorder="1" applyAlignment="1">
      <alignment horizontal="center" vertical="center" wrapText="1"/>
    </xf>
    <xf numFmtId="0" fontId="3" fillId="0" borderId="79" xfId="0" applyFont="1" applyBorder="1" applyAlignment="1">
      <alignment horizontal="center" vertical="center"/>
    </xf>
    <xf numFmtId="0" fontId="3" fillId="0" borderId="79" xfId="0" applyFont="1" applyBorder="1" applyAlignment="1">
      <alignment horizontal="left" vertical="center"/>
    </xf>
    <xf numFmtId="0" fontId="3" fillId="0" borderId="80" xfId="0" applyFont="1" applyBorder="1" applyAlignment="1">
      <alignment horizontal="left"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 fillId="0" borderId="23" xfId="0" applyFont="1" applyBorder="1" applyAlignment="1">
      <alignment horizontal="center" vertical="center" wrapText="1"/>
    </xf>
    <xf numFmtId="2" fontId="1" fillId="0" borderId="23" xfId="0" quotePrefix="1" applyNumberFormat="1" applyFont="1" applyBorder="1" applyAlignment="1">
      <alignment horizontal="center" vertical="center"/>
    </xf>
    <xf numFmtId="2" fontId="1" fillId="0" borderId="23" xfId="0" applyNumberFormat="1" applyFont="1" applyBorder="1" applyAlignment="1">
      <alignment horizontal="center" vertical="center"/>
    </xf>
    <xf numFmtId="0" fontId="1" fillId="0" borderId="23" xfId="0" quotePrefix="1"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left" vertical="center"/>
    </xf>
    <xf numFmtId="0" fontId="16" fillId="0" borderId="0" xfId="0" applyFont="1" applyAlignment="1">
      <alignment horizontal="center" vertical="center"/>
    </xf>
    <xf numFmtId="166" fontId="3" fillId="0" borderId="0" xfId="0" applyNumberFormat="1" applyFont="1" applyAlignment="1">
      <alignment horizontal="left" vertical="center"/>
    </xf>
    <xf numFmtId="0" fontId="5" fillId="0" borderId="0" xfId="0" applyFont="1" applyAlignment="1">
      <alignment horizontal="left" vertical="center"/>
    </xf>
    <xf numFmtId="0" fontId="3" fillId="0" borderId="41" xfId="0" applyFont="1" applyBorder="1" applyAlignment="1">
      <alignment vertical="center"/>
    </xf>
    <xf numFmtId="166" fontId="3" fillId="0" borderId="41" xfId="0" applyNumberFormat="1" applyFont="1" applyBorder="1" applyAlignment="1">
      <alignment horizontal="left" vertical="center"/>
    </xf>
    <xf numFmtId="166" fontId="3" fillId="0" borderId="44" xfId="0" applyNumberFormat="1" applyFont="1" applyBorder="1" applyAlignment="1">
      <alignment horizontal="left" vertical="center"/>
    </xf>
    <xf numFmtId="0" fontId="3" fillId="0" borderId="50" xfId="0" applyFont="1" applyBorder="1" applyAlignment="1">
      <alignment vertical="center"/>
    </xf>
    <xf numFmtId="0" fontId="3" fillId="0" borderId="21" xfId="0" applyFont="1" applyBorder="1" applyAlignment="1">
      <alignment vertical="center"/>
    </xf>
    <xf numFmtId="0" fontId="3" fillId="0" borderId="21" xfId="0" applyFont="1" applyBorder="1" applyAlignment="1">
      <alignment horizontal="left" vertical="center"/>
    </xf>
    <xf numFmtId="0" fontId="3" fillId="0" borderId="31" xfId="0" applyFont="1" applyBorder="1" applyAlignment="1">
      <alignment horizontal="left" vertical="center"/>
    </xf>
    <xf numFmtId="0" fontId="3" fillId="0" borderId="51" xfId="0" applyFont="1" applyBorder="1" applyAlignment="1">
      <alignment vertical="center"/>
    </xf>
    <xf numFmtId="0" fontId="3" fillId="0" borderId="44" xfId="0" applyFont="1" applyBorder="1" applyAlignment="1">
      <alignment horizontal="left"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4" fillId="0" borderId="0" xfId="0" applyFont="1" applyAlignment="1">
      <alignment horizontal="center" vertical="center"/>
    </xf>
    <xf numFmtId="0" fontId="1" fillId="0" borderId="82" xfId="0" applyFont="1" applyBorder="1" applyAlignment="1">
      <alignment horizontal="left" vertical="center"/>
    </xf>
    <xf numFmtId="0" fontId="1" fillId="0" borderId="82" xfId="0" applyFont="1" applyBorder="1" applyAlignment="1">
      <alignment horizontal="right" vertical="center"/>
    </xf>
    <xf numFmtId="0" fontId="3" fillId="0" borderId="33" xfId="0" applyFont="1" applyBorder="1" applyAlignment="1">
      <alignment horizontal="left" vertical="center"/>
    </xf>
    <xf numFmtId="0" fontId="3" fillId="0" borderId="0" xfId="0" applyFont="1" applyAlignment="1">
      <alignment horizontal="center" vertical="center"/>
    </xf>
    <xf numFmtId="0" fontId="3" fillId="0" borderId="52" xfId="0" applyFont="1" applyBorder="1" applyAlignment="1">
      <alignment vertical="center"/>
    </xf>
    <xf numFmtId="0" fontId="3" fillId="0" borderId="46" xfId="0" applyFont="1" applyBorder="1" applyAlignment="1">
      <alignment vertical="center"/>
    </xf>
    <xf numFmtId="0" fontId="3" fillId="0" borderId="46" xfId="0" applyFont="1" applyBorder="1" applyAlignment="1">
      <alignment horizontal="left" vertical="center"/>
    </xf>
    <xf numFmtId="0" fontId="3" fillId="0" borderId="47" xfId="0" applyFont="1" applyBorder="1" applyAlignment="1">
      <alignment horizontal="left" vertical="center"/>
    </xf>
    <xf numFmtId="0" fontId="3" fillId="0" borderId="45" xfId="0" applyFont="1" applyBorder="1" applyAlignment="1">
      <alignment vertical="center"/>
    </xf>
    <xf numFmtId="166" fontId="3" fillId="0" borderId="46" xfId="0" applyNumberFormat="1" applyFont="1" applyBorder="1" applyAlignment="1">
      <alignment horizontal="left" vertical="center"/>
    </xf>
    <xf numFmtId="166" fontId="3" fillId="0" borderId="48" xfId="0" applyNumberFormat="1" applyFont="1" applyBorder="1" applyAlignment="1">
      <alignment horizontal="left" vertical="center"/>
    </xf>
    <xf numFmtId="0" fontId="10" fillId="2" borderId="75" xfId="0" applyFont="1" applyFill="1" applyBorder="1" applyAlignment="1">
      <alignment horizontal="right" vertical="center"/>
    </xf>
    <xf numFmtId="0" fontId="10" fillId="2" borderId="76" xfId="0" applyFont="1" applyFill="1" applyBorder="1" applyAlignment="1">
      <alignment horizontal="right" vertical="center"/>
    </xf>
    <xf numFmtId="0" fontId="10" fillId="2" borderId="76" xfId="0" applyFont="1" applyFill="1" applyBorder="1" applyAlignment="1">
      <alignment horizontal="center" vertical="center"/>
    </xf>
    <xf numFmtId="167" fontId="10" fillId="2" borderId="76" xfId="0" applyNumberFormat="1" applyFont="1" applyFill="1" applyBorder="1" applyAlignment="1">
      <alignment horizontal="left" vertical="center"/>
    </xf>
    <xf numFmtId="167" fontId="10" fillId="2" borderId="77" xfId="0" applyNumberFormat="1" applyFont="1" applyFill="1" applyBorder="1" applyAlignment="1">
      <alignment horizontal="left" vertical="center"/>
    </xf>
    <xf numFmtId="0" fontId="1" fillId="0" borderId="0" xfId="0" applyFont="1" applyAlignment="1">
      <alignment horizontal="left" vertical="top" wrapText="1"/>
    </xf>
    <xf numFmtId="0" fontId="3" fillId="0" borderId="7" xfId="0" applyFont="1" applyBorder="1" applyAlignment="1">
      <alignment horizontal="right" vertical="center" wrapText="1"/>
    </xf>
    <xf numFmtId="0" fontId="15"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left" vertical="top" wrapText="1"/>
    </xf>
    <xf numFmtId="0" fontId="1" fillId="0" borderId="0" xfId="0" applyFont="1" applyAlignment="1">
      <alignment horizontal="left" vertical="center"/>
    </xf>
    <xf numFmtId="0" fontId="1" fillId="0" borderId="60"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56" xfId="0" applyFont="1" applyBorder="1" applyAlignment="1">
      <alignment horizontal="left" vertical="center" wrapText="1"/>
    </xf>
    <xf numFmtId="166" fontId="1" fillId="0" borderId="56" xfId="0" applyNumberFormat="1" applyFont="1" applyBorder="1" applyAlignment="1">
      <alignment horizontal="center" vertical="center" wrapText="1"/>
    </xf>
    <xf numFmtId="166" fontId="1" fillId="0" borderId="61" xfId="0" applyNumberFormat="1" applyFont="1" applyBorder="1" applyAlignment="1">
      <alignment horizontal="center" vertical="center" wrapText="1"/>
    </xf>
    <xf numFmtId="0" fontId="1" fillId="0" borderId="62"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63" xfId="0" applyFont="1" applyBorder="1" applyAlignment="1">
      <alignment horizontal="left" vertical="center" wrapText="1"/>
    </xf>
    <xf numFmtId="166" fontId="1" fillId="0" borderId="63" xfId="0" applyNumberFormat="1" applyFont="1" applyBorder="1" applyAlignment="1">
      <alignment horizontal="center" vertical="center" wrapText="1"/>
    </xf>
    <xf numFmtId="166" fontId="1" fillId="0" borderId="64" xfId="0" applyNumberFormat="1" applyFont="1" applyBorder="1" applyAlignment="1">
      <alignment horizontal="center" vertical="center" wrapText="1"/>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58" xfId="0" applyFont="1" applyBorder="1" applyAlignment="1">
      <alignment horizontal="left" vertical="center" wrapText="1"/>
    </xf>
    <xf numFmtId="166" fontId="1" fillId="0" borderId="58" xfId="0" applyNumberFormat="1" applyFont="1" applyBorder="1" applyAlignment="1">
      <alignment horizontal="center" vertical="center" wrapText="1"/>
    </xf>
    <xf numFmtId="166" fontId="1" fillId="0" borderId="59"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left" vertical="center"/>
    </xf>
    <xf numFmtId="0" fontId="1" fillId="0" borderId="0" xfId="0" applyFont="1" applyAlignment="1">
      <alignment horizontal="left" vertical="center" wrapText="1"/>
    </xf>
    <xf numFmtId="0" fontId="6" fillId="0" borderId="0" xfId="0" applyFont="1" applyAlignment="1">
      <alignment horizontal="left" vertical="center" wrapText="1"/>
    </xf>
    <xf numFmtId="0" fontId="1" fillId="0" borderId="4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33" xfId="0" applyFont="1" applyBorder="1" applyAlignment="1">
      <alignment horizontal="left" vertical="center" wrapText="1"/>
    </xf>
    <xf numFmtId="0" fontId="1" fillId="0" borderId="18" xfId="0" applyFont="1" applyBorder="1" applyAlignment="1">
      <alignment horizontal="left" vertical="center" wrapText="1"/>
    </xf>
    <xf numFmtId="0" fontId="1" fillId="0" borderId="20" xfId="0" applyFont="1" applyBorder="1" applyAlignment="1">
      <alignment horizontal="left" vertical="center" wrapText="1"/>
    </xf>
    <xf numFmtId="0" fontId="2" fillId="0" borderId="1" xfId="0" applyFont="1" applyBorder="1" applyAlignment="1">
      <alignment horizontal="center" vertical="center" textRotation="90"/>
    </xf>
    <xf numFmtId="0" fontId="2" fillId="0" borderId="29" xfId="0" applyFont="1" applyBorder="1" applyAlignment="1">
      <alignment horizontal="center" vertical="center" textRotation="90"/>
    </xf>
    <xf numFmtId="0" fontId="1" fillId="0" borderId="43" xfId="0" applyFont="1" applyBorder="1" applyAlignment="1">
      <alignment horizontal="center" vertical="center"/>
    </xf>
    <xf numFmtId="0" fontId="1" fillId="0" borderId="39" xfId="0" applyFont="1" applyBorder="1" applyAlignment="1">
      <alignment horizontal="center" vertical="center"/>
    </xf>
    <xf numFmtId="0" fontId="2" fillId="0" borderId="27" xfId="0" applyFont="1" applyBorder="1" applyAlignment="1">
      <alignment horizontal="center" vertical="center" textRotation="90"/>
    </xf>
    <xf numFmtId="0" fontId="1" fillId="0" borderId="38" xfId="0" applyFont="1" applyBorder="1" applyAlignment="1">
      <alignment horizontal="center" vertical="center"/>
    </xf>
    <xf numFmtId="0" fontId="2" fillId="0" borderId="6" xfId="0" applyFont="1" applyBorder="1" applyAlignment="1">
      <alignment horizontal="center" vertical="center" textRotation="90"/>
    </xf>
    <xf numFmtId="0" fontId="1" fillId="0" borderId="55" xfId="0" applyFont="1" applyBorder="1" applyAlignment="1">
      <alignment horizontal="center" vertical="center"/>
    </xf>
    <xf numFmtId="0" fontId="1" fillId="0" borderId="47"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3" fillId="0" borderId="32" xfId="0" applyFont="1" applyBorder="1" applyAlignment="1">
      <alignment vertical="center"/>
    </xf>
    <xf numFmtId="0" fontId="1" fillId="0" borderId="18" xfId="0" applyFont="1" applyBorder="1" applyAlignment="1">
      <alignment vertical="center" wrapText="1"/>
    </xf>
    <xf numFmtId="0" fontId="1" fillId="0" borderId="13" xfId="0" applyFont="1" applyBorder="1" applyAlignment="1">
      <alignment vertical="center" wrapText="1"/>
    </xf>
    <xf numFmtId="0" fontId="3" fillId="0" borderId="18" xfId="0" applyFont="1" applyBorder="1" applyAlignment="1">
      <alignment horizontal="center" vertical="center" wrapText="1"/>
    </xf>
    <xf numFmtId="0" fontId="1" fillId="0" borderId="23" xfId="0" applyFont="1" applyBorder="1" applyAlignment="1">
      <alignment vertical="center" wrapText="1"/>
    </xf>
    <xf numFmtId="0" fontId="1" fillId="0" borderId="73"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9" xfId="0" applyFont="1" applyBorder="1" applyAlignment="1">
      <alignment horizontal="center" vertical="center" wrapText="1"/>
    </xf>
    <xf numFmtId="0" fontId="3" fillId="0" borderId="23"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1" fillId="0" borderId="24" xfId="0" applyFont="1" applyBorder="1" applyAlignment="1">
      <alignment horizontal="center" vertical="center" wrapText="1"/>
    </xf>
    <xf numFmtId="164" fontId="1" fillId="0" borderId="0" xfId="0" applyNumberFormat="1" applyFont="1" applyAlignment="1">
      <alignment horizontal="center" vertical="center" wrapText="1"/>
    </xf>
    <xf numFmtId="0" fontId="6" fillId="0" borderId="0" xfId="0" applyFont="1" applyAlignment="1">
      <alignment horizontal="left" vertical="top" wrapText="1"/>
    </xf>
    <xf numFmtId="2" fontId="1" fillId="0" borderId="0" xfId="0" applyNumberFormat="1" applyFont="1" applyAlignment="1">
      <alignment horizontal="right" vertical="center" wrapText="1"/>
    </xf>
  </cellXfs>
  <cellStyles count="1">
    <cellStyle name="Normal" xfId="0" builtinId="0"/>
  </cellStyles>
  <dxfs count="5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20</xdr:row>
      <xdr:rowOff>28575</xdr:rowOff>
    </xdr:from>
    <xdr:to>
      <xdr:col>35</xdr:col>
      <xdr:colOff>200025</xdr:colOff>
      <xdr:row>49</xdr:row>
      <xdr:rowOff>142875</xdr:rowOff>
    </xdr:to>
    <xdr:pic>
      <xdr:nvPicPr>
        <xdr:cNvPr id="3" name="Picture 2">
          <a:extLst>
            <a:ext uri="{FF2B5EF4-FFF2-40B4-BE49-F238E27FC236}">
              <a16:creationId xmlns:a16="http://schemas.microsoft.com/office/drawing/2014/main" id="{BCBF8D6F-0DF1-3C62-2281-DB23477ADB6D}"/>
            </a:ext>
          </a:extLst>
        </xdr:cNvPr>
        <xdr:cNvPicPr>
          <a:picLocks noChangeAspect="1"/>
        </xdr:cNvPicPr>
      </xdr:nvPicPr>
      <xdr:blipFill rotWithShape="1">
        <a:blip xmlns:r="http://schemas.openxmlformats.org/officeDocument/2006/relationships" r:embed="rId1"/>
        <a:srcRect t="7091" r="3848" b="6357"/>
        <a:stretch>
          <a:fillRect/>
        </a:stretch>
      </xdr:blipFill>
      <xdr:spPr>
        <a:xfrm>
          <a:off x="28575" y="4600575"/>
          <a:ext cx="8839200" cy="6743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5701-F805-4FB1-8B8C-F254C51307DE}">
  <sheetPr>
    <pageSetUpPr fitToPage="1"/>
  </sheetPr>
  <dimension ref="A1:AJ28"/>
  <sheetViews>
    <sheetView workbookViewId="0">
      <selection activeCell="B24" sqref="A24:AJ28"/>
    </sheetView>
  </sheetViews>
  <sheetFormatPr defaultColWidth="3.7109375" defaultRowHeight="18" customHeight="1" x14ac:dyDescent="0.25"/>
  <cols>
    <col min="1" max="16384" width="3.7109375" style="33"/>
  </cols>
  <sheetData>
    <row r="1" spans="1:36" ht="18" customHeight="1" thickBot="1" x14ac:dyDescent="0.3">
      <c r="A1" s="2" t="s">
        <v>0</v>
      </c>
      <c r="B1" s="2" t="s">
        <v>1</v>
      </c>
      <c r="C1" s="2" t="s">
        <v>2</v>
      </c>
      <c r="D1" s="2" t="s">
        <v>3</v>
      </c>
      <c r="E1" s="2" t="s">
        <v>4</v>
      </c>
      <c r="F1" s="2" t="s">
        <v>5</v>
      </c>
      <c r="G1" s="2" t="s">
        <v>6</v>
      </c>
      <c r="H1" s="2" t="s">
        <v>7</v>
      </c>
      <c r="I1" s="2" t="s">
        <v>8</v>
      </c>
      <c r="J1" s="2" t="s">
        <v>9</v>
      </c>
      <c r="K1" s="2" t="s">
        <v>10</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95" t="s">
        <v>38</v>
      </c>
      <c r="AG1" s="95"/>
      <c r="AH1" s="95"/>
      <c r="AI1" s="95"/>
      <c r="AJ1" s="95"/>
    </row>
    <row r="2" spans="1:36" ht="18" customHeight="1" x14ac:dyDescent="0.25">
      <c r="A2" s="142" t="s">
        <v>50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4"/>
    </row>
    <row r="3" spans="1:36" ht="18" customHeight="1" thickBot="1" x14ac:dyDescent="0.3">
      <c r="A3" s="145"/>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7"/>
    </row>
    <row r="4" spans="1:36" ht="18" customHeight="1" x14ac:dyDescent="0.25">
      <c r="A4" s="148" t="s">
        <v>39</v>
      </c>
      <c r="B4" s="149"/>
      <c r="C4" s="149"/>
      <c r="D4" s="149"/>
      <c r="E4" s="149"/>
      <c r="F4" s="149"/>
      <c r="G4" s="149"/>
      <c r="H4" s="149"/>
      <c r="I4" s="34" t="s">
        <v>40</v>
      </c>
      <c r="J4" s="113" t="e">
        <f>HLOOKUP(A1,Data,4,FALSE)</f>
        <v>#REF!</v>
      </c>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50"/>
    </row>
    <row r="5" spans="1:36" ht="18" customHeight="1" x14ac:dyDescent="0.25">
      <c r="A5" s="151" t="s">
        <v>41</v>
      </c>
      <c r="B5" s="152"/>
      <c r="C5" s="152"/>
      <c r="D5" s="152"/>
      <c r="E5" s="152"/>
      <c r="F5" s="152"/>
      <c r="G5" s="152"/>
      <c r="H5" s="152"/>
      <c r="I5" s="35" t="s">
        <v>40</v>
      </c>
      <c r="J5" s="115" t="e">
        <f>HLOOKUP(D1,Data,4,FALSE)&amp;", "&amp;HLOOKUP(F1,Data,4,FALSE)&amp;", "&amp;HLOOKUP(G1,Data,4,FALSE)&amp;", "&amp;HLOOKUP(H1,Data,4,FALSE)&amp;", "&amp;HLOOKUP(I1,Data,4,FALSE)&amp;", "&amp;HLOOKUP(J1,Data,4,FALSE)</f>
        <v>#REF!</v>
      </c>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6"/>
    </row>
    <row r="6" spans="1:36" ht="18" customHeight="1" x14ac:dyDescent="0.25">
      <c r="A6" s="151" t="s">
        <v>42</v>
      </c>
      <c r="B6" s="152"/>
      <c r="C6" s="152"/>
      <c r="D6" s="152"/>
      <c r="E6" s="152"/>
      <c r="F6" s="152"/>
      <c r="G6" s="152"/>
      <c r="H6" s="152"/>
      <c r="I6" s="35" t="s">
        <v>40</v>
      </c>
      <c r="J6" s="115" t="e">
        <f>HLOOKUP(H1,Data,12,FALSE)</f>
        <v>#REF!</v>
      </c>
      <c r="K6" s="115"/>
      <c r="L6" s="115"/>
      <c r="M6" s="115"/>
      <c r="N6" s="115"/>
      <c r="O6" s="115"/>
      <c r="P6" s="115"/>
      <c r="Q6" s="115"/>
      <c r="R6" s="115"/>
      <c r="S6" s="152" t="s">
        <v>43</v>
      </c>
      <c r="T6" s="152"/>
      <c r="U6" s="152"/>
      <c r="V6" s="152"/>
      <c r="W6" s="152"/>
      <c r="X6" s="152"/>
      <c r="Y6" s="152"/>
      <c r="Z6" s="152"/>
      <c r="AA6" s="35" t="s">
        <v>40</v>
      </c>
      <c r="AB6" s="153" t="e">
        <f>HLOOKUP(I1,Data,12,FALSE)</f>
        <v>#REF!</v>
      </c>
      <c r="AC6" s="153"/>
      <c r="AD6" s="153"/>
      <c r="AE6" s="153"/>
      <c r="AF6" s="153"/>
      <c r="AG6" s="153"/>
      <c r="AH6" s="153"/>
      <c r="AI6" s="153"/>
      <c r="AJ6" s="154"/>
    </row>
    <row r="7" spans="1:36" ht="18" customHeight="1" x14ac:dyDescent="0.25">
      <c r="A7" s="155" t="s">
        <v>51</v>
      </c>
      <c r="B7" s="156"/>
      <c r="C7" s="156"/>
      <c r="D7" s="156"/>
      <c r="E7" s="156"/>
      <c r="F7" s="156"/>
      <c r="G7" s="156"/>
      <c r="H7" s="157"/>
      <c r="I7" s="35" t="s">
        <v>40</v>
      </c>
      <c r="J7" s="158" t="e">
        <f>HLOOKUP(J1,Data,12,FALSE)</f>
        <v>#REF!</v>
      </c>
      <c r="K7" s="159"/>
      <c r="L7" s="159"/>
      <c r="M7" s="159"/>
      <c r="N7" s="159"/>
      <c r="O7" s="159"/>
      <c r="P7" s="159"/>
      <c r="Q7" s="159"/>
      <c r="R7" s="160"/>
      <c r="S7" s="152" t="s">
        <v>44</v>
      </c>
      <c r="T7" s="152"/>
      <c r="U7" s="152"/>
      <c r="V7" s="152"/>
      <c r="W7" s="152"/>
      <c r="X7" s="152"/>
      <c r="Y7" s="152"/>
      <c r="Z7" s="152"/>
      <c r="AA7" s="35" t="s">
        <v>40</v>
      </c>
      <c r="AB7" s="153" t="e">
        <f>HLOOKUP(K1,Data,12,FALSE)</f>
        <v>#REF!</v>
      </c>
      <c r="AC7" s="153"/>
      <c r="AD7" s="153"/>
      <c r="AE7" s="153"/>
      <c r="AF7" s="153"/>
      <c r="AG7" s="153"/>
      <c r="AH7" s="153"/>
      <c r="AI7" s="153"/>
      <c r="AJ7" s="154"/>
    </row>
    <row r="8" spans="1:36" ht="18" customHeight="1" x14ac:dyDescent="0.25">
      <c r="A8" s="161" t="s">
        <v>52</v>
      </c>
      <c r="B8" s="162"/>
      <c r="C8" s="162"/>
      <c r="D8" s="162"/>
      <c r="E8" s="162"/>
      <c r="F8" s="162"/>
      <c r="G8" s="162"/>
      <c r="H8" s="36">
        <v>26</v>
      </c>
      <c r="I8" s="37" t="s">
        <v>40</v>
      </c>
      <c r="J8" s="110" t="e">
        <f>HLOOKUP(B1,Data,8,FALSE)</f>
        <v>#REF!</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1"/>
    </row>
    <row r="9" spans="1:36" ht="18" customHeight="1" x14ac:dyDescent="0.25">
      <c r="A9" s="112" t="s">
        <v>53</v>
      </c>
      <c r="B9" s="113"/>
      <c r="C9" s="113"/>
      <c r="D9" s="113"/>
      <c r="E9" s="113"/>
      <c r="F9" s="113"/>
      <c r="G9" s="113"/>
      <c r="H9" s="113"/>
      <c r="I9" s="35" t="s">
        <v>40</v>
      </c>
      <c r="J9" s="110" t="e">
        <f>HLOOKUP(A1,Data,$H8,FALSE)</f>
        <v>#REF!</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1"/>
    </row>
    <row r="10" spans="1:36" ht="18" customHeight="1" x14ac:dyDescent="0.25">
      <c r="A10" s="114" t="s">
        <v>54</v>
      </c>
      <c r="B10" s="115"/>
      <c r="C10" s="115"/>
      <c r="D10" s="115"/>
      <c r="E10" s="115"/>
      <c r="F10" s="115"/>
      <c r="G10" s="115"/>
      <c r="H10" s="115"/>
      <c r="I10" s="35" t="s">
        <v>40</v>
      </c>
      <c r="J10" s="115" t="e">
        <f>HLOOKUP(D1,Data,$H8,FALSE)</f>
        <v>#REF!</v>
      </c>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6"/>
    </row>
    <row r="11" spans="1:36" ht="18" customHeight="1" x14ac:dyDescent="0.25">
      <c r="A11" s="114" t="s">
        <v>55</v>
      </c>
      <c r="B11" s="115"/>
      <c r="C11" s="115"/>
      <c r="D11" s="115"/>
      <c r="E11" s="115"/>
      <c r="F11" s="115"/>
      <c r="G11" s="115"/>
      <c r="H11" s="115"/>
      <c r="I11" s="35" t="s">
        <v>40</v>
      </c>
      <c r="J11" s="117" t="s">
        <v>13</v>
      </c>
      <c r="K11" s="117"/>
      <c r="L11" s="117"/>
      <c r="M11" s="117"/>
      <c r="N11" s="117"/>
      <c r="O11" s="117"/>
      <c r="P11" s="117"/>
      <c r="Q11" s="117"/>
      <c r="R11" s="117"/>
      <c r="S11" s="115" t="s">
        <v>11</v>
      </c>
      <c r="T11" s="115"/>
      <c r="U11" s="115"/>
      <c r="V11" s="115"/>
      <c r="W11" s="115"/>
      <c r="X11" s="115"/>
      <c r="Y11" s="115"/>
      <c r="Z11" s="115"/>
      <c r="AA11" s="38" t="s">
        <v>40</v>
      </c>
      <c r="AB11" s="117" t="e">
        <f>HLOOKUP(A1,Data,8,FALSE)</f>
        <v>#REF!</v>
      </c>
      <c r="AC11" s="117"/>
      <c r="AD11" s="117"/>
      <c r="AE11" s="117"/>
      <c r="AF11" s="117"/>
      <c r="AG11" s="117"/>
      <c r="AH11" s="117"/>
      <c r="AI11" s="117"/>
      <c r="AJ11" s="118"/>
    </row>
    <row r="12" spans="1:36" ht="18" customHeight="1" x14ac:dyDescent="0.25">
      <c r="A12" s="114" t="s">
        <v>56</v>
      </c>
      <c r="B12" s="115"/>
      <c r="C12" s="115"/>
      <c r="D12" s="115"/>
      <c r="E12" s="115"/>
      <c r="F12" s="115"/>
      <c r="G12" s="115"/>
      <c r="H12" s="115"/>
      <c r="I12" s="35" t="s">
        <v>40</v>
      </c>
      <c r="J12" s="117" t="e">
        <f>HLOOKUP(I1,Data,$H8,FALSE)</f>
        <v>#REF!</v>
      </c>
      <c r="K12" s="117"/>
      <c r="L12" s="117"/>
      <c r="M12" s="117"/>
      <c r="N12" s="117"/>
      <c r="O12" s="117"/>
      <c r="P12" s="117"/>
      <c r="Q12" s="117"/>
      <c r="R12" s="117"/>
      <c r="S12" s="115" t="s">
        <v>57</v>
      </c>
      <c r="T12" s="115"/>
      <c r="U12" s="115"/>
      <c r="V12" s="115"/>
      <c r="W12" s="115"/>
      <c r="X12" s="115"/>
      <c r="Y12" s="115"/>
      <c r="Z12" s="115"/>
      <c r="AA12" s="38" t="s">
        <v>40</v>
      </c>
      <c r="AB12" s="140" t="e">
        <f>HLOOKUP(J1,Data,$H8,FALSE)</f>
        <v>#REF!</v>
      </c>
      <c r="AC12" s="140"/>
      <c r="AD12" s="140"/>
      <c r="AE12" s="140"/>
      <c r="AF12" s="140"/>
      <c r="AG12" s="140"/>
      <c r="AH12" s="140"/>
      <c r="AI12" s="140"/>
      <c r="AJ12" s="141"/>
    </row>
    <row r="13" spans="1:36" ht="18" customHeight="1" thickBot="1" x14ac:dyDescent="0.3">
      <c r="A13" s="98" t="s">
        <v>58</v>
      </c>
      <c r="B13" s="99"/>
      <c r="C13" s="99"/>
      <c r="D13" s="99"/>
      <c r="E13" s="99"/>
      <c r="F13" s="99"/>
      <c r="G13" s="99"/>
      <c r="H13" s="99"/>
      <c r="I13" s="39" t="s">
        <v>40</v>
      </c>
      <c r="J13" s="100" t="e">
        <f>IF(AB7="N/A",HLOOKUP(J1,Data,$H8,FALSE),HLOOKUP(K1,Data,12,FALSE))</f>
        <v>#REF!</v>
      </c>
      <c r="K13" s="100"/>
      <c r="L13" s="100"/>
      <c r="M13" s="100"/>
      <c r="N13" s="100"/>
      <c r="O13" s="100"/>
      <c r="P13" s="100"/>
      <c r="Q13" s="100"/>
      <c r="R13" s="100"/>
      <c r="S13" s="99" t="s">
        <v>59</v>
      </c>
      <c r="T13" s="99"/>
      <c r="U13" s="99"/>
      <c r="V13" s="99"/>
      <c r="W13" s="99"/>
      <c r="X13" s="99"/>
      <c r="Y13" s="99"/>
      <c r="Z13" s="99"/>
      <c r="AA13" s="40" t="s">
        <v>40</v>
      </c>
      <c r="AB13" s="100" t="e">
        <f>IF(AB7="N/A",HLOOKUP(J1,Data,$H8,FALSE),HLOOKUP(K1,Data,12,FALSE))</f>
        <v>#REF!</v>
      </c>
      <c r="AC13" s="100"/>
      <c r="AD13" s="100"/>
      <c r="AE13" s="100"/>
      <c r="AF13" s="100"/>
      <c r="AG13" s="100"/>
      <c r="AH13" s="100"/>
      <c r="AI13" s="100"/>
      <c r="AJ13" s="101"/>
    </row>
    <row r="14" spans="1:36" ht="18" customHeight="1" thickBot="1" x14ac:dyDescent="0.3">
      <c r="A14" s="13"/>
      <c r="B14" s="14"/>
      <c r="C14" s="14"/>
      <c r="D14" s="14"/>
      <c r="E14" s="14"/>
      <c r="F14" s="14"/>
      <c r="G14" s="14"/>
      <c r="H14" s="14"/>
      <c r="I14" s="28"/>
      <c r="J14" s="41"/>
      <c r="K14" s="41"/>
      <c r="L14" s="41"/>
      <c r="M14" s="41"/>
      <c r="N14" s="41"/>
      <c r="O14" s="41"/>
      <c r="P14" s="41"/>
      <c r="Q14" s="41"/>
      <c r="R14" s="41"/>
      <c r="S14" s="14"/>
      <c r="T14" s="14"/>
      <c r="U14" s="14"/>
      <c r="V14" s="14"/>
      <c r="W14" s="14"/>
      <c r="X14" s="14"/>
      <c r="Y14" s="14"/>
      <c r="Z14" s="14"/>
      <c r="AA14" s="42"/>
      <c r="AB14" s="41"/>
      <c r="AC14" s="41"/>
      <c r="AD14" s="41"/>
      <c r="AE14" s="41"/>
      <c r="AF14" s="41"/>
      <c r="AG14" s="41"/>
      <c r="AH14" s="41"/>
      <c r="AI14" s="41"/>
      <c r="AJ14" s="41"/>
    </row>
    <row r="15" spans="1:36" ht="18" customHeight="1" x14ac:dyDescent="0.25">
      <c r="A15" s="102" t="s">
        <v>49</v>
      </c>
      <c r="B15" s="103"/>
      <c r="C15" s="103" t="s">
        <v>60</v>
      </c>
      <c r="D15" s="103"/>
      <c r="E15" s="103"/>
      <c r="F15" s="103"/>
      <c r="G15" s="103"/>
      <c r="H15" s="103"/>
      <c r="I15" s="103"/>
      <c r="J15" s="108" t="s">
        <v>12</v>
      </c>
      <c r="K15" s="108"/>
      <c r="L15" s="108"/>
      <c r="M15" s="108" t="s">
        <v>61</v>
      </c>
      <c r="N15" s="108"/>
      <c r="O15" s="108"/>
      <c r="P15" s="106" t="s">
        <v>62</v>
      </c>
      <c r="Q15" s="106"/>
      <c r="R15" s="106"/>
      <c r="S15" s="108" t="s">
        <v>63</v>
      </c>
      <c r="T15" s="108"/>
      <c r="U15" s="108"/>
      <c r="V15" s="108"/>
      <c r="W15" s="108"/>
      <c r="X15" s="108"/>
      <c r="Y15" s="108"/>
      <c r="Z15" s="108"/>
      <c r="AA15" s="108"/>
      <c r="AB15" s="108"/>
      <c r="AC15" s="108" t="s">
        <v>64</v>
      </c>
      <c r="AD15" s="108"/>
      <c r="AE15" s="108"/>
      <c r="AF15" s="108"/>
      <c r="AG15" s="108"/>
      <c r="AH15" s="108" t="s">
        <v>65</v>
      </c>
      <c r="AI15" s="108"/>
      <c r="AJ15" s="121"/>
    </row>
    <row r="16" spans="1:36" ht="18" customHeight="1" thickBot="1" x14ac:dyDescent="0.3">
      <c r="A16" s="180"/>
      <c r="B16" s="181"/>
      <c r="C16" s="181"/>
      <c r="D16" s="181"/>
      <c r="E16" s="181"/>
      <c r="F16" s="181"/>
      <c r="G16" s="181"/>
      <c r="H16" s="181"/>
      <c r="I16" s="181"/>
      <c r="J16" s="182"/>
      <c r="K16" s="182"/>
      <c r="L16" s="182"/>
      <c r="M16" s="182"/>
      <c r="N16" s="182"/>
      <c r="O16" s="182"/>
      <c r="P16" s="183"/>
      <c r="Q16" s="183"/>
      <c r="R16" s="183"/>
      <c r="S16" s="182"/>
      <c r="T16" s="182"/>
      <c r="U16" s="182"/>
      <c r="V16" s="182"/>
      <c r="W16" s="182"/>
      <c r="X16" s="182"/>
      <c r="Y16" s="182"/>
      <c r="Z16" s="182"/>
      <c r="AA16" s="182"/>
      <c r="AB16" s="182"/>
      <c r="AC16" s="182"/>
      <c r="AD16" s="182"/>
      <c r="AE16" s="182"/>
      <c r="AF16" s="182"/>
      <c r="AG16" s="182"/>
      <c r="AH16" s="182"/>
      <c r="AI16" s="182"/>
      <c r="AJ16" s="184"/>
    </row>
    <row r="17" spans="1:36" ht="18" customHeight="1" thickBot="1" x14ac:dyDescent="0.3">
      <c r="A17" s="176" t="s">
        <v>0</v>
      </c>
      <c r="B17" s="177"/>
      <c r="C17" s="178" t="s">
        <v>172</v>
      </c>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9"/>
    </row>
    <row r="18" spans="1:36" ht="18" customHeight="1" x14ac:dyDescent="0.25">
      <c r="A18" s="57">
        <v>1</v>
      </c>
      <c r="B18" s="58"/>
      <c r="C18" s="59" t="s">
        <v>181</v>
      </c>
      <c r="D18" s="59"/>
      <c r="E18" s="59"/>
      <c r="F18" s="59"/>
      <c r="G18" s="59"/>
      <c r="H18" s="59"/>
      <c r="I18" s="59"/>
      <c r="J18" s="69" t="s">
        <v>176</v>
      </c>
      <c r="K18" s="69"/>
      <c r="L18" s="69"/>
      <c r="M18" s="58" t="s">
        <v>175</v>
      </c>
      <c r="N18" s="58"/>
      <c r="O18" s="58"/>
      <c r="P18" s="69" t="s">
        <v>161</v>
      </c>
      <c r="Q18" s="69"/>
      <c r="R18" s="69"/>
      <c r="S18" s="58" t="s">
        <v>182</v>
      </c>
      <c r="T18" s="58"/>
      <c r="U18" s="58"/>
      <c r="V18" s="58"/>
      <c r="W18" s="58"/>
      <c r="X18" s="58"/>
      <c r="Y18" s="58"/>
      <c r="Z18" s="58"/>
      <c r="AA18" s="58"/>
      <c r="AB18" s="58"/>
      <c r="AC18" s="175">
        <v>6010</v>
      </c>
      <c r="AD18" s="175"/>
      <c r="AE18" s="175"/>
      <c r="AF18" s="175"/>
      <c r="AG18" s="175"/>
      <c r="AH18" s="69" t="s">
        <v>163</v>
      </c>
      <c r="AI18" s="69"/>
      <c r="AJ18" s="70"/>
    </row>
    <row r="19" spans="1:36" ht="18" customHeight="1" x14ac:dyDescent="0.25">
      <c r="A19" s="57">
        <f>A18+1</f>
        <v>2</v>
      </c>
      <c r="B19" s="58"/>
      <c r="C19" s="59" t="s">
        <v>142</v>
      </c>
      <c r="D19" s="59"/>
      <c r="E19" s="59"/>
      <c r="F19" s="59"/>
      <c r="G19" s="59"/>
      <c r="H19" s="59"/>
      <c r="I19" s="59"/>
      <c r="J19" s="60" t="s">
        <v>183</v>
      </c>
      <c r="K19" s="60"/>
      <c r="L19" s="60"/>
      <c r="M19" s="58" t="s">
        <v>184</v>
      </c>
      <c r="N19" s="58"/>
      <c r="O19" s="58"/>
      <c r="P19" s="58" t="s">
        <v>161</v>
      </c>
      <c r="Q19" s="58"/>
      <c r="R19" s="58"/>
      <c r="S19" s="71" t="s">
        <v>185</v>
      </c>
      <c r="T19" s="71"/>
      <c r="U19" s="71"/>
      <c r="V19" s="71"/>
      <c r="W19" s="71"/>
      <c r="X19" s="71"/>
      <c r="Y19" s="71"/>
      <c r="Z19" s="71"/>
      <c r="AA19" s="71"/>
      <c r="AB19" s="71"/>
      <c r="AC19" s="73" t="s">
        <v>171</v>
      </c>
      <c r="AD19" s="73"/>
      <c r="AE19" s="73"/>
      <c r="AF19" s="73"/>
      <c r="AG19" s="73"/>
      <c r="AH19" s="58" t="s">
        <v>163</v>
      </c>
      <c r="AI19" s="58"/>
      <c r="AJ19" s="63"/>
    </row>
    <row r="20" spans="1:36" ht="18" customHeight="1" thickBot="1" x14ac:dyDescent="0.3">
      <c r="A20" s="77"/>
      <c r="B20" s="75"/>
      <c r="C20" s="78"/>
      <c r="D20" s="78"/>
      <c r="E20" s="78"/>
      <c r="F20" s="78"/>
      <c r="G20" s="78"/>
      <c r="H20" s="78"/>
      <c r="I20" s="78"/>
      <c r="J20" s="79"/>
      <c r="K20" s="79"/>
      <c r="L20" s="79"/>
      <c r="M20" s="75"/>
      <c r="N20" s="75"/>
      <c r="O20" s="75"/>
      <c r="P20" s="75"/>
      <c r="Q20" s="75"/>
      <c r="R20" s="75"/>
      <c r="S20" s="72"/>
      <c r="T20" s="72"/>
      <c r="U20" s="72"/>
      <c r="V20" s="72"/>
      <c r="W20" s="72"/>
      <c r="X20" s="72"/>
      <c r="Y20" s="72"/>
      <c r="Z20" s="72"/>
      <c r="AA20" s="72"/>
      <c r="AB20" s="72"/>
      <c r="AC20" s="74"/>
      <c r="AD20" s="74"/>
      <c r="AE20" s="74"/>
      <c r="AF20" s="74"/>
      <c r="AG20" s="74"/>
      <c r="AH20" s="75"/>
      <c r="AI20" s="75"/>
      <c r="AJ20" s="76"/>
    </row>
    <row r="21" spans="1:36" ht="18" customHeight="1" x14ac:dyDescent="0.25">
      <c r="A21" s="2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ht="18" customHeight="1" x14ac:dyDescent="0.25">
      <c r="A22" s="15"/>
      <c r="B22" s="15"/>
      <c r="C22" s="1"/>
      <c r="D22" s="1"/>
      <c r="E22" s="1"/>
      <c r="F22" s="1"/>
      <c r="G22" s="1"/>
      <c r="H22" s="1"/>
      <c r="I22" s="1"/>
      <c r="J22" s="30"/>
      <c r="K22" s="15"/>
      <c r="L22" s="15"/>
      <c r="M22" s="15"/>
      <c r="N22" s="15"/>
      <c r="O22" s="15"/>
      <c r="P22" s="15"/>
      <c r="Q22" s="15"/>
      <c r="R22" s="15"/>
      <c r="S22" s="30"/>
      <c r="T22" s="30"/>
      <c r="U22" s="30"/>
      <c r="V22" s="30"/>
      <c r="W22" s="30"/>
      <c r="X22" s="30"/>
      <c r="Y22" s="30"/>
      <c r="Z22" s="30"/>
      <c r="AA22" s="30"/>
      <c r="AB22" s="30"/>
      <c r="AC22" s="44"/>
      <c r="AD22" s="44"/>
      <c r="AE22" s="44"/>
      <c r="AF22" s="44"/>
      <c r="AG22" s="44"/>
      <c r="AH22" s="15"/>
      <c r="AI22" s="15"/>
      <c r="AJ22" s="15"/>
    </row>
    <row r="23" spans="1:36" ht="18" customHeight="1" x14ac:dyDescent="0.25">
      <c r="A23" s="19"/>
      <c r="B23" s="20"/>
      <c r="C23" s="13"/>
      <c r="D23" s="13"/>
      <c r="E23" s="13"/>
      <c r="F23" s="13"/>
      <c r="G23" s="13"/>
      <c r="H23" s="13"/>
      <c r="I23" s="13"/>
      <c r="J23" s="13"/>
      <c r="K23" s="24"/>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row>
    <row r="24" spans="1:36" ht="18" customHeight="1" x14ac:dyDescent="0.25">
      <c r="A24" s="19"/>
      <c r="B24" s="20"/>
      <c r="C24" s="13"/>
      <c r="D24" s="13"/>
      <c r="E24" s="13"/>
      <c r="F24" s="13"/>
      <c r="G24" s="13"/>
      <c r="H24" s="13"/>
      <c r="I24" s="13"/>
      <c r="J24" s="13"/>
      <c r="K24" s="24"/>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row>
    <row r="25" spans="1:36" ht="18" customHeight="1" x14ac:dyDescent="0.25">
      <c r="A25" s="96" t="s">
        <v>66</v>
      </c>
      <c r="B25" s="96"/>
      <c r="C25" s="96"/>
      <c r="D25" s="96"/>
      <c r="E25" s="96"/>
      <c r="F25" s="96"/>
      <c r="G25" s="96"/>
      <c r="H25" s="96"/>
      <c r="I25" s="96"/>
      <c r="J25" s="96"/>
      <c r="K25" s="96"/>
      <c r="L25" s="96"/>
      <c r="M25" s="96"/>
      <c r="N25" s="96"/>
      <c r="O25" s="96"/>
      <c r="P25" s="96"/>
      <c r="Q25" s="96"/>
      <c r="R25" s="96"/>
      <c r="S25" s="96"/>
      <c r="T25" s="7"/>
      <c r="U25" s="97" t="s">
        <v>67</v>
      </c>
      <c r="V25" s="97"/>
      <c r="W25" s="97"/>
      <c r="X25" s="97"/>
      <c r="Y25" s="97"/>
      <c r="Z25" s="97"/>
      <c r="AA25" s="97"/>
      <c r="AB25" s="97"/>
      <c r="AC25" s="97"/>
      <c r="AD25" s="97"/>
      <c r="AE25" s="97"/>
      <c r="AF25" s="97"/>
      <c r="AG25" s="97"/>
      <c r="AH25" s="97"/>
      <c r="AI25" s="97"/>
      <c r="AJ25" s="97"/>
    </row>
    <row r="26" spans="1:36" ht="18" customHeight="1" x14ac:dyDescent="0.25">
      <c r="A26" s="96" t="e">
        <f>HLOOKUP(B1,Data,16,FALSE)</f>
        <v>#REF!</v>
      </c>
      <c r="B26" s="96"/>
      <c r="C26" s="96"/>
      <c r="D26" s="96"/>
      <c r="E26" s="96"/>
      <c r="F26" s="96"/>
      <c r="G26" s="96"/>
      <c r="H26" s="96"/>
      <c r="I26" s="96"/>
      <c r="J26" s="96"/>
      <c r="K26" s="96"/>
      <c r="L26" s="96"/>
      <c r="M26" s="96"/>
      <c r="N26" s="96"/>
      <c r="O26" s="96"/>
      <c r="P26" s="96"/>
      <c r="Q26" s="96"/>
      <c r="R26" s="96"/>
      <c r="S26" s="96"/>
      <c r="T26" s="7"/>
      <c r="U26" s="97" t="e">
        <f>HLOOKUP(A1,Data,119,FALSE)</f>
        <v>#REF!</v>
      </c>
      <c r="V26" s="97"/>
      <c r="W26" s="97"/>
      <c r="X26" s="97"/>
      <c r="Y26" s="97"/>
      <c r="Z26" s="97"/>
      <c r="AA26" s="97"/>
      <c r="AB26" s="97"/>
      <c r="AC26" s="97"/>
      <c r="AD26" s="97"/>
      <c r="AE26" s="97"/>
      <c r="AF26" s="97"/>
      <c r="AG26" s="97"/>
      <c r="AH26" s="97"/>
      <c r="AI26" s="97"/>
      <c r="AJ26" s="97"/>
    </row>
    <row r="27" spans="1:36" ht="18" customHeight="1" x14ac:dyDescent="0.25">
      <c r="A27" s="96" t="e">
        <f>HLOOKUP(D1,Data,16,FALSE)</f>
        <v>#REF!</v>
      </c>
      <c r="B27" s="96"/>
      <c r="C27" s="96"/>
      <c r="D27" s="96"/>
      <c r="E27" s="96"/>
      <c r="F27" s="96"/>
      <c r="G27" s="96"/>
      <c r="H27" s="96"/>
      <c r="I27" s="96"/>
      <c r="J27" s="96"/>
      <c r="K27" s="96"/>
      <c r="L27" s="96"/>
      <c r="M27" s="96"/>
      <c r="N27" s="96"/>
      <c r="O27" s="96"/>
      <c r="P27" s="96"/>
      <c r="Q27" s="96"/>
      <c r="R27" s="96"/>
      <c r="S27" s="96"/>
      <c r="T27" s="7"/>
      <c r="U27" s="97" t="e">
        <f>HLOOKUP(C1,Data,119,FALSE)</f>
        <v>#REF!</v>
      </c>
      <c r="V27" s="97"/>
      <c r="W27" s="97"/>
      <c r="X27" s="97"/>
      <c r="Y27" s="97"/>
      <c r="Z27" s="97"/>
      <c r="AA27" s="97"/>
      <c r="AB27" s="97"/>
      <c r="AC27" s="97"/>
      <c r="AD27" s="97"/>
      <c r="AE27" s="97"/>
      <c r="AF27" s="97"/>
      <c r="AG27" s="97"/>
      <c r="AH27" s="97"/>
      <c r="AI27" s="97"/>
      <c r="AJ27" s="97"/>
    </row>
    <row r="28" spans="1:36" ht="18" customHeight="1" x14ac:dyDescent="0.25">
      <c r="A28" s="96" t="s">
        <v>47</v>
      </c>
      <c r="B28" s="96"/>
      <c r="C28" s="96"/>
      <c r="D28" s="96"/>
      <c r="E28" s="96"/>
      <c r="F28" s="96"/>
      <c r="G28" s="96"/>
      <c r="H28" s="96"/>
      <c r="I28" s="96"/>
      <c r="J28" s="96"/>
      <c r="K28" s="96"/>
      <c r="L28" s="96"/>
      <c r="M28" s="96"/>
      <c r="N28" s="96"/>
      <c r="O28" s="96"/>
      <c r="P28" s="96"/>
      <c r="Q28" s="96"/>
      <c r="R28" s="96"/>
      <c r="S28" s="96"/>
      <c r="T28" s="7"/>
      <c r="U28" s="97" t="e">
        <f>HLOOKUP(A1,Data,4,FALSE)</f>
        <v>#REF!</v>
      </c>
      <c r="V28" s="97"/>
      <c r="W28" s="97"/>
      <c r="X28" s="97"/>
      <c r="Y28" s="97"/>
      <c r="Z28" s="97"/>
      <c r="AA28" s="97"/>
      <c r="AB28" s="97"/>
      <c r="AC28" s="97"/>
      <c r="AD28" s="97"/>
      <c r="AE28" s="97"/>
      <c r="AF28" s="97"/>
      <c r="AG28" s="97"/>
      <c r="AH28" s="97"/>
      <c r="AI28" s="97"/>
      <c r="AJ28" s="97"/>
    </row>
  </sheetData>
  <mergeCells count="66">
    <mergeCell ref="AF1:AJ1"/>
    <mergeCell ref="A2:AJ3"/>
    <mergeCell ref="A4:H4"/>
    <mergeCell ref="J4:AJ4"/>
    <mergeCell ref="A5:H5"/>
    <mergeCell ref="J5:AJ5"/>
    <mergeCell ref="A6:H6"/>
    <mergeCell ref="J6:R6"/>
    <mergeCell ref="S6:Z6"/>
    <mergeCell ref="AB6:AJ6"/>
    <mergeCell ref="A7:H7"/>
    <mergeCell ref="J7:R7"/>
    <mergeCell ref="S7:Z7"/>
    <mergeCell ref="AB7:AJ7"/>
    <mergeCell ref="A8:G8"/>
    <mergeCell ref="J8:AJ8"/>
    <mergeCell ref="A9:H9"/>
    <mergeCell ref="J9:AJ9"/>
    <mergeCell ref="A10:H10"/>
    <mergeCell ref="J10:AJ10"/>
    <mergeCell ref="A11:H11"/>
    <mergeCell ref="J11:R11"/>
    <mergeCell ref="S11:Z11"/>
    <mergeCell ref="AB11:AJ11"/>
    <mergeCell ref="A12:H12"/>
    <mergeCell ref="J12:R12"/>
    <mergeCell ref="S12:Z12"/>
    <mergeCell ref="AB12:AJ12"/>
    <mergeCell ref="A17:B17"/>
    <mergeCell ref="C17:AJ17"/>
    <mergeCell ref="A13:H13"/>
    <mergeCell ref="J13:R13"/>
    <mergeCell ref="S13:Z13"/>
    <mergeCell ref="AB13:AJ13"/>
    <mergeCell ref="A15:B16"/>
    <mergeCell ref="C15:I16"/>
    <mergeCell ref="J15:L16"/>
    <mergeCell ref="M15:O16"/>
    <mergeCell ref="P15:R16"/>
    <mergeCell ref="S15:AB16"/>
    <mergeCell ref="AC15:AG16"/>
    <mergeCell ref="AH15:AJ16"/>
    <mergeCell ref="A28:S28"/>
    <mergeCell ref="U28:AJ28"/>
    <mergeCell ref="A19:B20"/>
    <mergeCell ref="C19:I20"/>
    <mergeCell ref="J19:L20"/>
    <mergeCell ref="M19:O20"/>
    <mergeCell ref="P19:R20"/>
    <mergeCell ref="S19:AB20"/>
    <mergeCell ref="AC19:AG20"/>
    <mergeCell ref="AH19:AJ20"/>
    <mergeCell ref="A25:S25"/>
    <mergeCell ref="U25:AJ25"/>
    <mergeCell ref="A26:S26"/>
    <mergeCell ref="U26:AJ26"/>
    <mergeCell ref="A27:S27"/>
    <mergeCell ref="U27:AJ27"/>
    <mergeCell ref="S18:AB18"/>
    <mergeCell ref="AC18:AG18"/>
    <mergeCell ref="AH18:AJ18"/>
    <mergeCell ref="A18:B18"/>
    <mergeCell ref="C18:I18"/>
    <mergeCell ref="J18:L18"/>
    <mergeCell ref="M18:O18"/>
    <mergeCell ref="P18:R18"/>
  </mergeCells>
  <conditionalFormatting sqref="A1:AF1 A2:XFD16 AK17:XFD21 A22:XFD1048576">
    <cfRule type="cellIs" dxfId="55" priority="1" operator="equal">
      <formula>0</formula>
    </cfRule>
  </conditionalFormatting>
  <conditionalFormatting sqref="AK1:XFD1">
    <cfRule type="cellIs" dxfId="54" priority="2"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648C-B2C0-445D-AB76-7851B9FA52DB}">
  <sheetPr>
    <pageSetUpPr fitToPage="1"/>
  </sheetPr>
  <dimension ref="A1:AJ29"/>
  <sheetViews>
    <sheetView workbookViewId="0">
      <selection activeCell="B24" sqref="A24:AJ28"/>
    </sheetView>
  </sheetViews>
  <sheetFormatPr defaultColWidth="3.7109375" defaultRowHeight="18" customHeight="1" x14ac:dyDescent="0.25"/>
  <cols>
    <col min="1" max="16384" width="3.7109375" style="33"/>
  </cols>
  <sheetData>
    <row r="1" spans="1:36" ht="18" customHeight="1" thickBot="1" x14ac:dyDescent="0.3">
      <c r="A1" s="2" t="s">
        <v>0</v>
      </c>
      <c r="B1" s="2" t="s">
        <v>1</v>
      </c>
      <c r="C1" s="2" t="s">
        <v>2</v>
      </c>
      <c r="D1" s="2" t="s">
        <v>3</v>
      </c>
      <c r="E1" s="2" t="s">
        <v>4</v>
      </c>
      <c r="F1" s="2" t="s">
        <v>5</v>
      </c>
      <c r="G1" s="2" t="s">
        <v>6</v>
      </c>
      <c r="H1" s="2" t="s">
        <v>7</v>
      </c>
      <c r="I1" s="2" t="s">
        <v>8</v>
      </c>
      <c r="J1" s="2" t="s">
        <v>9</v>
      </c>
      <c r="K1" s="2" t="s">
        <v>10</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95" t="s">
        <v>38</v>
      </c>
      <c r="AG1" s="95"/>
      <c r="AH1" s="95"/>
      <c r="AI1" s="95"/>
      <c r="AJ1" s="95"/>
    </row>
    <row r="2" spans="1:36" ht="18" customHeight="1" x14ac:dyDescent="0.25">
      <c r="A2" s="142" t="s">
        <v>50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4"/>
    </row>
    <row r="3" spans="1:36" ht="18" customHeight="1" thickBot="1" x14ac:dyDescent="0.3">
      <c r="A3" s="145"/>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7"/>
    </row>
    <row r="4" spans="1:36" ht="18" customHeight="1" x14ac:dyDescent="0.25">
      <c r="A4" s="148" t="s">
        <v>39</v>
      </c>
      <c r="B4" s="149"/>
      <c r="C4" s="149"/>
      <c r="D4" s="149"/>
      <c r="E4" s="149"/>
      <c r="F4" s="149"/>
      <c r="G4" s="149"/>
      <c r="H4" s="149"/>
      <c r="I4" s="34" t="s">
        <v>40</v>
      </c>
      <c r="J4" s="113" t="e">
        <f>HLOOKUP(A1,Data,4,FALSE)</f>
        <v>#REF!</v>
      </c>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50"/>
    </row>
    <row r="5" spans="1:36" ht="18" customHeight="1" x14ac:dyDescent="0.25">
      <c r="A5" s="151" t="s">
        <v>41</v>
      </c>
      <c r="B5" s="152"/>
      <c r="C5" s="152"/>
      <c r="D5" s="152"/>
      <c r="E5" s="152"/>
      <c r="F5" s="152"/>
      <c r="G5" s="152"/>
      <c r="H5" s="152"/>
      <c r="I5" s="35" t="s">
        <v>40</v>
      </c>
      <c r="J5" s="115" t="e">
        <f>HLOOKUP(D1,Data,4,FALSE)&amp;", "&amp;HLOOKUP(F1,Data,4,FALSE)&amp;", "&amp;HLOOKUP(G1,Data,4,FALSE)&amp;", "&amp;HLOOKUP(H1,Data,4,FALSE)&amp;", "&amp;HLOOKUP(I1,Data,4,FALSE)&amp;", "&amp;HLOOKUP(J1,Data,4,FALSE)</f>
        <v>#REF!</v>
      </c>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6"/>
    </row>
    <row r="6" spans="1:36" ht="18" customHeight="1" x14ac:dyDescent="0.25">
      <c r="A6" s="151" t="s">
        <v>42</v>
      </c>
      <c r="B6" s="152"/>
      <c r="C6" s="152"/>
      <c r="D6" s="152"/>
      <c r="E6" s="152"/>
      <c r="F6" s="152"/>
      <c r="G6" s="152"/>
      <c r="H6" s="152"/>
      <c r="I6" s="35" t="s">
        <v>40</v>
      </c>
      <c r="J6" s="115" t="e">
        <f>HLOOKUP(H1,Data,12,FALSE)</f>
        <v>#REF!</v>
      </c>
      <c r="K6" s="115"/>
      <c r="L6" s="115"/>
      <c r="M6" s="115"/>
      <c r="N6" s="115"/>
      <c r="O6" s="115"/>
      <c r="P6" s="115"/>
      <c r="Q6" s="115"/>
      <c r="R6" s="115"/>
      <c r="S6" s="152" t="s">
        <v>43</v>
      </c>
      <c r="T6" s="152"/>
      <c r="U6" s="152"/>
      <c r="V6" s="152"/>
      <c r="W6" s="152"/>
      <c r="X6" s="152"/>
      <c r="Y6" s="152"/>
      <c r="Z6" s="152"/>
      <c r="AA6" s="35" t="s">
        <v>40</v>
      </c>
      <c r="AB6" s="153" t="e">
        <f>HLOOKUP(I1,Data,12,FALSE)</f>
        <v>#REF!</v>
      </c>
      <c r="AC6" s="153"/>
      <c r="AD6" s="153"/>
      <c r="AE6" s="153"/>
      <c r="AF6" s="153"/>
      <c r="AG6" s="153"/>
      <c r="AH6" s="153"/>
      <c r="AI6" s="153"/>
      <c r="AJ6" s="154"/>
    </row>
    <row r="7" spans="1:36" ht="18" customHeight="1" x14ac:dyDescent="0.25">
      <c r="A7" s="155" t="s">
        <v>51</v>
      </c>
      <c r="B7" s="156"/>
      <c r="C7" s="156"/>
      <c r="D7" s="156"/>
      <c r="E7" s="156"/>
      <c r="F7" s="156"/>
      <c r="G7" s="156"/>
      <c r="H7" s="157"/>
      <c r="I7" s="35" t="s">
        <v>40</v>
      </c>
      <c r="J7" s="158" t="e">
        <f>HLOOKUP(J1,Data,12,FALSE)</f>
        <v>#REF!</v>
      </c>
      <c r="K7" s="159"/>
      <c r="L7" s="159"/>
      <c r="M7" s="159"/>
      <c r="N7" s="159"/>
      <c r="O7" s="159"/>
      <c r="P7" s="159"/>
      <c r="Q7" s="159"/>
      <c r="R7" s="160"/>
      <c r="S7" s="152" t="s">
        <v>44</v>
      </c>
      <c r="T7" s="152"/>
      <c r="U7" s="152"/>
      <c r="V7" s="152"/>
      <c r="W7" s="152"/>
      <c r="X7" s="152"/>
      <c r="Y7" s="152"/>
      <c r="Z7" s="152"/>
      <c r="AA7" s="35" t="s">
        <v>40</v>
      </c>
      <c r="AB7" s="153" t="e">
        <f>HLOOKUP(K1,Data,12,FALSE)</f>
        <v>#REF!</v>
      </c>
      <c r="AC7" s="153"/>
      <c r="AD7" s="153"/>
      <c r="AE7" s="153"/>
      <c r="AF7" s="153"/>
      <c r="AG7" s="153"/>
      <c r="AH7" s="153"/>
      <c r="AI7" s="153"/>
      <c r="AJ7" s="154"/>
    </row>
    <row r="8" spans="1:36" ht="18" customHeight="1" x14ac:dyDescent="0.25">
      <c r="A8" s="161" t="s">
        <v>52</v>
      </c>
      <c r="B8" s="162"/>
      <c r="C8" s="162"/>
      <c r="D8" s="162"/>
      <c r="E8" s="162"/>
      <c r="F8" s="162"/>
      <c r="G8" s="162"/>
      <c r="H8" s="36">
        <v>27</v>
      </c>
      <c r="I8" s="37" t="s">
        <v>40</v>
      </c>
      <c r="J8" s="110" t="e">
        <f>HLOOKUP(B1,Data,8,FALSE)</f>
        <v>#REF!</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1"/>
    </row>
    <row r="9" spans="1:36" ht="18" customHeight="1" x14ac:dyDescent="0.25">
      <c r="A9" s="112" t="s">
        <v>53</v>
      </c>
      <c r="B9" s="113"/>
      <c r="C9" s="113"/>
      <c r="D9" s="113"/>
      <c r="E9" s="113"/>
      <c r="F9" s="113"/>
      <c r="G9" s="113"/>
      <c r="H9" s="113"/>
      <c r="I9" s="35" t="s">
        <v>40</v>
      </c>
      <c r="J9" s="110" t="e">
        <f>HLOOKUP(A1,Data,$H8,FALSE)</f>
        <v>#REF!</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1"/>
    </row>
    <row r="10" spans="1:36" ht="18" customHeight="1" x14ac:dyDescent="0.25">
      <c r="A10" s="114" t="s">
        <v>54</v>
      </c>
      <c r="B10" s="115"/>
      <c r="C10" s="115"/>
      <c r="D10" s="115"/>
      <c r="E10" s="115"/>
      <c r="F10" s="115"/>
      <c r="G10" s="115"/>
      <c r="H10" s="115"/>
      <c r="I10" s="35" t="s">
        <v>40</v>
      </c>
      <c r="J10" s="115" t="e">
        <f>HLOOKUP(D1,Data,$H8,FALSE)</f>
        <v>#REF!</v>
      </c>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6"/>
    </row>
    <row r="11" spans="1:36" ht="18" customHeight="1" x14ac:dyDescent="0.25">
      <c r="A11" s="114" t="s">
        <v>55</v>
      </c>
      <c r="B11" s="115"/>
      <c r="C11" s="115"/>
      <c r="D11" s="115"/>
      <c r="E11" s="115"/>
      <c r="F11" s="115"/>
      <c r="G11" s="115"/>
      <c r="H11" s="115"/>
      <c r="I11" s="35" t="s">
        <v>40</v>
      </c>
      <c r="J11" s="117" t="s">
        <v>13</v>
      </c>
      <c r="K11" s="117"/>
      <c r="L11" s="117"/>
      <c r="M11" s="117"/>
      <c r="N11" s="117"/>
      <c r="O11" s="117"/>
      <c r="P11" s="117"/>
      <c r="Q11" s="117"/>
      <c r="R11" s="117"/>
      <c r="S11" s="115" t="s">
        <v>11</v>
      </c>
      <c r="T11" s="115"/>
      <c r="U11" s="115"/>
      <c r="V11" s="115"/>
      <c r="W11" s="115"/>
      <c r="X11" s="115"/>
      <c r="Y11" s="115"/>
      <c r="Z11" s="115"/>
      <c r="AA11" s="38" t="s">
        <v>40</v>
      </c>
      <c r="AB11" s="117" t="e">
        <f>HLOOKUP(A1,Data,8,FALSE)</f>
        <v>#REF!</v>
      </c>
      <c r="AC11" s="117"/>
      <c r="AD11" s="117"/>
      <c r="AE11" s="117"/>
      <c r="AF11" s="117"/>
      <c r="AG11" s="117"/>
      <c r="AH11" s="117"/>
      <c r="AI11" s="117"/>
      <c r="AJ11" s="118"/>
    </row>
    <row r="12" spans="1:36" ht="18" customHeight="1" x14ac:dyDescent="0.25">
      <c r="A12" s="114" t="s">
        <v>56</v>
      </c>
      <c r="B12" s="115"/>
      <c r="C12" s="115"/>
      <c r="D12" s="115"/>
      <c r="E12" s="115"/>
      <c r="F12" s="115"/>
      <c r="G12" s="115"/>
      <c r="H12" s="115"/>
      <c r="I12" s="35" t="s">
        <v>40</v>
      </c>
      <c r="J12" s="117" t="e">
        <f>HLOOKUP(I1,Data,$H8,FALSE)</f>
        <v>#REF!</v>
      </c>
      <c r="K12" s="117"/>
      <c r="L12" s="117"/>
      <c r="M12" s="117"/>
      <c r="N12" s="117"/>
      <c r="O12" s="117"/>
      <c r="P12" s="117"/>
      <c r="Q12" s="117"/>
      <c r="R12" s="117"/>
      <c r="S12" s="115" t="s">
        <v>57</v>
      </c>
      <c r="T12" s="115"/>
      <c r="U12" s="115"/>
      <c r="V12" s="115"/>
      <c r="W12" s="115"/>
      <c r="X12" s="115"/>
      <c r="Y12" s="115"/>
      <c r="Z12" s="115"/>
      <c r="AA12" s="38" t="s">
        <v>40</v>
      </c>
      <c r="AB12" s="140" t="e">
        <f>HLOOKUP(J1,Data,$H8,FALSE)</f>
        <v>#REF!</v>
      </c>
      <c r="AC12" s="140"/>
      <c r="AD12" s="140"/>
      <c r="AE12" s="140"/>
      <c r="AF12" s="140"/>
      <c r="AG12" s="140"/>
      <c r="AH12" s="140"/>
      <c r="AI12" s="140"/>
      <c r="AJ12" s="141"/>
    </row>
    <row r="13" spans="1:36" ht="18" customHeight="1" thickBot="1" x14ac:dyDescent="0.3">
      <c r="A13" s="98" t="s">
        <v>58</v>
      </c>
      <c r="B13" s="99"/>
      <c r="C13" s="99"/>
      <c r="D13" s="99"/>
      <c r="E13" s="99"/>
      <c r="F13" s="99"/>
      <c r="G13" s="99"/>
      <c r="H13" s="99"/>
      <c r="I13" s="39" t="s">
        <v>40</v>
      </c>
      <c r="J13" s="100" t="e">
        <f>IF(AB7="N/A",HLOOKUP(J1,Data,$H8,FALSE),HLOOKUP(K1,Data,12,FALSE))</f>
        <v>#REF!</v>
      </c>
      <c r="K13" s="100"/>
      <c r="L13" s="100"/>
      <c r="M13" s="100"/>
      <c r="N13" s="100"/>
      <c r="O13" s="100"/>
      <c r="P13" s="100"/>
      <c r="Q13" s="100"/>
      <c r="R13" s="100"/>
      <c r="S13" s="99" t="s">
        <v>59</v>
      </c>
      <c r="T13" s="99"/>
      <c r="U13" s="99"/>
      <c r="V13" s="99"/>
      <c r="W13" s="99"/>
      <c r="X13" s="99"/>
      <c r="Y13" s="99"/>
      <c r="Z13" s="99"/>
      <c r="AA13" s="40" t="s">
        <v>40</v>
      </c>
      <c r="AB13" s="100" t="e">
        <f>IF(AB7="N/A",HLOOKUP(J1,Data,$H8,FALSE),HLOOKUP(K1,Data,12,FALSE))</f>
        <v>#REF!</v>
      </c>
      <c r="AC13" s="100"/>
      <c r="AD13" s="100"/>
      <c r="AE13" s="100"/>
      <c r="AF13" s="100"/>
      <c r="AG13" s="100"/>
      <c r="AH13" s="100"/>
      <c r="AI13" s="100"/>
      <c r="AJ13" s="101"/>
    </row>
    <row r="14" spans="1:36" ht="18" customHeight="1" thickBot="1" x14ac:dyDescent="0.3">
      <c r="A14" s="13"/>
      <c r="B14" s="14"/>
      <c r="C14" s="14"/>
      <c r="D14" s="14"/>
      <c r="E14" s="14"/>
      <c r="F14" s="14"/>
      <c r="G14" s="14"/>
      <c r="H14" s="14"/>
      <c r="I14" s="28"/>
      <c r="J14" s="41"/>
      <c r="K14" s="41"/>
      <c r="L14" s="41"/>
      <c r="M14" s="41"/>
      <c r="N14" s="41"/>
      <c r="O14" s="41"/>
      <c r="P14" s="41"/>
      <c r="Q14" s="41"/>
      <c r="R14" s="41"/>
      <c r="S14" s="14"/>
      <c r="T14" s="14"/>
      <c r="U14" s="14"/>
      <c r="V14" s="14"/>
      <c r="W14" s="14"/>
      <c r="X14" s="14"/>
      <c r="Y14" s="14"/>
      <c r="Z14" s="14"/>
      <c r="AA14" s="42"/>
      <c r="AB14" s="41"/>
      <c r="AC14" s="41"/>
      <c r="AD14" s="41"/>
      <c r="AE14" s="41"/>
      <c r="AF14" s="41"/>
      <c r="AG14" s="41"/>
      <c r="AH14" s="41"/>
      <c r="AI14" s="41"/>
      <c r="AJ14" s="41"/>
    </row>
    <row r="15" spans="1:36" ht="18" customHeight="1" x14ac:dyDescent="0.25">
      <c r="A15" s="102" t="s">
        <v>49</v>
      </c>
      <c r="B15" s="103"/>
      <c r="C15" s="103" t="s">
        <v>60</v>
      </c>
      <c r="D15" s="103"/>
      <c r="E15" s="103"/>
      <c r="F15" s="103"/>
      <c r="G15" s="103"/>
      <c r="H15" s="103"/>
      <c r="I15" s="103"/>
      <c r="J15" s="108" t="s">
        <v>12</v>
      </c>
      <c r="K15" s="108"/>
      <c r="L15" s="108"/>
      <c r="M15" s="108" t="s">
        <v>61</v>
      </c>
      <c r="N15" s="108"/>
      <c r="O15" s="108"/>
      <c r="P15" s="106" t="s">
        <v>62</v>
      </c>
      <c r="Q15" s="106"/>
      <c r="R15" s="106"/>
      <c r="S15" s="108" t="s">
        <v>63</v>
      </c>
      <c r="T15" s="108"/>
      <c r="U15" s="108"/>
      <c r="V15" s="108"/>
      <c r="W15" s="108"/>
      <c r="X15" s="108"/>
      <c r="Y15" s="108"/>
      <c r="Z15" s="108"/>
      <c r="AA15" s="108"/>
      <c r="AB15" s="108"/>
      <c r="AC15" s="108" t="s">
        <v>64</v>
      </c>
      <c r="AD15" s="108"/>
      <c r="AE15" s="108"/>
      <c r="AF15" s="108"/>
      <c r="AG15" s="108"/>
      <c r="AH15" s="108" t="s">
        <v>65</v>
      </c>
      <c r="AI15" s="108"/>
      <c r="AJ15" s="121"/>
    </row>
    <row r="16" spans="1:36" ht="18" customHeight="1" thickBot="1" x14ac:dyDescent="0.3">
      <c r="A16" s="180"/>
      <c r="B16" s="181"/>
      <c r="C16" s="181"/>
      <c r="D16" s="181"/>
      <c r="E16" s="181"/>
      <c r="F16" s="181"/>
      <c r="G16" s="181"/>
      <c r="H16" s="181"/>
      <c r="I16" s="181"/>
      <c r="J16" s="182"/>
      <c r="K16" s="182"/>
      <c r="L16" s="182"/>
      <c r="M16" s="182"/>
      <c r="N16" s="182"/>
      <c r="O16" s="182"/>
      <c r="P16" s="183"/>
      <c r="Q16" s="183"/>
      <c r="R16" s="183"/>
      <c r="S16" s="182"/>
      <c r="T16" s="182"/>
      <c r="U16" s="182"/>
      <c r="V16" s="182"/>
      <c r="W16" s="182"/>
      <c r="X16" s="182"/>
      <c r="Y16" s="182"/>
      <c r="Z16" s="182"/>
      <c r="AA16" s="182"/>
      <c r="AB16" s="182"/>
      <c r="AC16" s="182"/>
      <c r="AD16" s="182"/>
      <c r="AE16" s="182"/>
      <c r="AF16" s="182"/>
      <c r="AG16" s="182"/>
      <c r="AH16" s="182"/>
      <c r="AI16" s="182"/>
      <c r="AJ16" s="184"/>
    </row>
    <row r="17" spans="1:36" ht="18" customHeight="1" thickBot="1" x14ac:dyDescent="0.3">
      <c r="A17" s="176" t="s">
        <v>0</v>
      </c>
      <c r="B17" s="177"/>
      <c r="C17" s="178" t="s">
        <v>172</v>
      </c>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9"/>
    </row>
    <row r="18" spans="1:36" ht="18" customHeight="1" x14ac:dyDescent="0.25">
      <c r="A18" s="191">
        <v>1</v>
      </c>
      <c r="B18" s="185"/>
      <c r="C18" s="192" t="s">
        <v>180</v>
      </c>
      <c r="D18" s="192"/>
      <c r="E18" s="192"/>
      <c r="F18" s="192"/>
      <c r="G18" s="192"/>
      <c r="H18" s="192"/>
      <c r="I18" s="192"/>
      <c r="J18" s="189" t="s">
        <v>176</v>
      </c>
      <c r="K18" s="189"/>
      <c r="L18" s="189"/>
      <c r="M18" s="185" t="s">
        <v>175</v>
      </c>
      <c r="N18" s="185"/>
      <c r="O18" s="185"/>
      <c r="P18" s="189" t="s">
        <v>161</v>
      </c>
      <c r="Q18" s="189"/>
      <c r="R18" s="189"/>
      <c r="S18" s="185" t="s">
        <v>212</v>
      </c>
      <c r="T18" s="185"/>
      <c r="U18" s="185"/>
      <c r="V18" s="185"/>
      <c r="W18" s="185"/>
      <c r="X18" s="185"/>
      <c r="Y18" s="185"/>
      <c r="Z18" s="185"/>
      <c r="AA18" s="185"/>
      <c r="AB18" s="185"/>
      <c r="AC18" s="186">
        <v>0.6</v>
      </c>
      <c r="AD18" s="187"/>
      <c r="AE18" s="187"/>
      <c r="AF18" s="187"/>
      <c r="AG18" s="187"/>
      <c r="AH18" s="188" t="s">
        <v>163</v>
      </c>
      <c r="AI18" s="189"/>
      <c r="AJ18" s="190"/>
    </row>
    <row r="19" spans="1:36" ht="18" customHeight="1" x14ac:dyDescent="0.25">
      <c r="A19" s="57">
        <f>A18+1</f>
        <v>2</v>
      </c>
      <c r="B19" s="58"/>
      <c r="C19" s="59" t="s">
        <v>181</v>
      </c>
      <c r="D19" s="59"/>
      <c r="E19" s="59"/>
      <c r="F19" s="59"/>
      <c r="G19" s="59"/>
      <c r="H19" s="59"/>
      <c r="I19" s="59"/>
      <c r="J19" s="69" t="s">
        <v>176</v>
      </c>
      <c r="K19" s="69"/>
      <c r="L19" s="69"/>
      <c r="M19" s="58" t="s">
        <v>175</v>
      </c>
      <c r="N19" s="58"/>
      <c r="O19" s="58"/>
      <c r="P19" s="69" t="s">
        <v>161</v>
      </c>
      <c r="Q19" s="69"/>
      <c r="R19" s="69"/>
      <c r="S19" s="58" t="s">
        <v>182</v>
      </c>
      <c r="T19" s="58"/>
      <c r="U19" s="58"/>
      <c r="V19" s="58"/>
      <c r="W19" s="58"/>
      <c r="X19" s="58"/>
      <c r="Y19" s="58"/>
      <c r="Z19" s="58"/>
      <c r="AA19" s="58"/>
      <c r="AB19" s="58"/>
      <c r="AC19" s="175">
        <v>6007</v>
      </c>
      <c r="AD19" s="175"/>
      <c r="AE19" s="175"/>
      <c r="AF19" s="175"/>
      <c r="AG19" s="175"/>
      <c r="AH19" s="69" t="s">
        <v>163</v>
      </c>
      <c r="AI19" s="69"/>
      <c r="AJ19" s="70"/>
    </row>
    <row r="20" spans="1:36" ht="18" customHeight="1" x14ac:dyDescent="0.25">
      <c r="A20" s="57">
        <f>A19+1</f>
        <v>3</v>
      </c>
      <c r="B20" s="58"/>
      <c r="C20" s="59" t="s">
        <v>142</v>
      </c>
      <c r="D20" s="59"/>
      <c r="E20" s="59"/>
      <c r="F20" s="59"/>
      <c r="G20" s="59"/>
      <c r="H20" s="59"/>
      <c r="I20" s="59"/>
      <c r="J20" s="60" t="s">
        <v>183</v>
      </c>
      <c r="K20" s="60"/>
      <c r="L20" s="60"/>
      <c r="M20" s="58" t="s">
        <v>184</v>
      </c>
      <c r="N20" s="58"/>
      <c r="O20" s="58"/>
      <c r="P20" s="58" t="s">
        <v>161</v>
      </c>
      <c r="Q20" s="58"/>
      <c r="R20" s="58"/>
      <c r="S20" s="71" t="s">
        <v>185</v>
      </c>
      <c r="T20" s="71"/>
      <c r="U20" s="71"/>
      <c r="V20" s="71"/>
      <c r="W20" s="71"/>
      <c r="X20" s="71"/>
      <c r="Y20" s="71"/>
      <c r="Z20" s="71"/>
      <c r="AA20" s="71"/>
      <c r="AB20" s="71"/>
      <c r="AC20" s="73" t="s">
        <v>171</v>
      </c>
      <c r="AD20" s="73"/>
      <c r="AE20" s="73"/>
      <c r="AF20" s="73"/>
      <c r="AG20" s="73"/>
      <c r="AH20" s="58" t="s">
        <v>163</v>
      </c>
      <c r="AI20" s="58"/>
      <c r="AJ20" s="63"/>
    </row>
    <row r="21" spans="1:36" ht="18" customHeight="1" thickBot="1" x14ac:dyDescent="0.3">
      <c r="A21" s="77"/>
      <c r="B21" s="75"/>
      <c r="C21" s="78"/>
      <c r="D21" s="78"/>
      <c r="E21" s="78"/>
      <c r="F21" s="78"/>
      <c r="G21" s="78"/>
      <c r="H21" s="78"/>
      <c r="I21" s="78"/>
      <c r="J21" s="79"/>
      <c r="K21" s="79"/>
      <c r="L21" s="79"/>
      <c r="M21" s="75"/>
      <c r="N21" s="75"/>
      <c r="O21" s="75"/>
      <c r="P21" s="75"/>
      <c r="Q21" s="75"/>
      <c r="R21" s="75"/>
      <c r="S21" s="72"/>
      <c r="T21" s="72"/>
      <c r="U21" s="72"/>
      <c r="V21" s="72"/>
      <c r="W21" s="72"/>
      <c r="X21" s="72"/>
      <c r="Y21" s="72"/>
      <c r="Z21" s="72"/>
      <c r="AA21" s="72"/>
      <c r="AB21" s="72"/>
      <c r="AC21" s="74"/>
      <c r="AD21" s="74"/>
      <c r="AE21" s="74"/>
      <c r="AF21" s="74"/>
      <c r="AG21" s="74"/>
      <c r="AH21" s="75"/>
      <c r="AI21" s="75"/>
      <c r="AJ21" s="76"/>
    </row>
    <row r="22" spans="1:36" ht="18" customHeight="1" x14ac:dyDescent="0.25">
      <c r="A22" s="2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ht="18" customHeight="1" x14ac:dyDescent="0.25">
      <c r="A23" s="15"/>
      <c r="B23" s="15"/>
      <c r="C23" s="1"/>
      <c r="D23" s="1"/>
      <c r="E23" s="1"/>
      <c r="F23" s="1"/>
      <c r="G23" s="1"/>
      <c r="H23" s="1"/>
      <c r="I23" s="1"/>
      <c r="J23" s="30"/>
      <c r="K23" s="15"/>
      <c r="L23" s="15"/>
      <c r="M23" s="15"/>
      <c r="N23" s="15"/>
      <c r="O23" s="15"/>
      <c r="P23" s="15"/>
      <c r="Q23" s="15"/>
      <c r="R23" s="15"/>
      <c r="S23" s="30"/>
      <c r="T23" s="30"/>
      <c r="U23" s="30"/>
      <c r="V23" s="30"/>
      <c r="W23" s="30"/>
      <c r="X23" s="30"/>
      <c r="Y23" s="30"/>
      <c r="Z23" s="30"/>
      <c r="AA23" s="30"/>
      <c r="AB23" s="30"/>
      <c r="AC23" s="44"/>
      <c r="AD23" s="44"/>
      <c r="AE23" s="44"/>
      <c r="AF23" s="44"/>
      <c r="AG23" s="44"/>
      <c r="AH23" s="15"/>
      <c r="AI23" s="15"/>
      <c r="AJ23" s="15"/>
    </row>
    <row r="24" spans="1:36" ht="18" customHeight="1" x14ac:dyDescent="0.25">
      <c r="A24" s="19"/>
      <c r="B24" s="20"/>
      <c r="C24" s="13"/>
      <c r="D24" s="13"/>
      <c r="E24" s="13"/>
      <c r="F24" s="13"/>
      <c r="G24" s="13"/>
      <c r="H24" s="13"/>
      <c r="I24" s="13"/>
      <c r="J24" s="13"/>
      <c r="K24" s="24"/>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row>
    <row r="25" spans="1:36" ht="18" customHeight="1" x14ac:dyDescent="0.25">
      <c r="A25" s="19"/>
      <c r="B25" s="20"/>
      <c r="C25" s="13"/>
      <c r="D25" s="13"/>
      <c r="E25" s="13"/>
      <c r="F25" s="13"/>
      <c r="G25" s="13"/>
      <c r="H25" s="13"/>
      <c r="I25" s="13"/>
      <c r="J25" s="13"/>
      <c r="K25" s="24"/>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row>
    <row r="26" spans="1:36" ht="18" customHeight="1" x14ac:dyDescent="0.25">
      <c r="A26" s="96" t="s">
        <v>66</v>
      </c>
      <c r="B26" s="96"/>
      <c r="C26" s="96"/>
      <c r="D26" s="96"/>
      <c r="E26" s="96"/>
      <c r="F26" s="96"/>
      <c r="G26" s="96"/>
      <c r="H26" s="96"/>
      <c r="I26" s="96"/>
      <c r="J26" s="96"/>
      <c r="K26" s="96"/>
      <c r="L26" s="96"/>
      <c r="M26" s="96"/>
      <c r="N26" s="96"/>
      <c r="O26" s="96"/>
      <c r="P26" s="96"/>
      <c r="Q26" s="96"/>
      <c r="R26" s="96"/>
      <c r="S26" s="96"/>
      <c r="T26" s="7"/>
      <c r="U26" s="97" t="s">
        <v>67</v>
      </c>
      <c r="V26" s="97"/>
      <c r="W26" s="97"/>
      <c r="X26" s="97"/>
      <c r="Y26" s="97"/>
      <c r="Z26" s="97"/>
      <c r="AA26" s="97"/>
      <c r="AB26" s="97"/>
      <c r="AC26" s="97"/>
      <c r="AD26" s="97"/>
      <c r="AE26" s="97"/>
      <c r="AF26" s="97"/>
      <c r="AG26" s="97"/>
      <c r="AH26" s="97"/>
      <c r="AI26" s="97"/>
      <c r="AJ26" s="97"/>
    </row>
    <row r="27" spans="1:36" ht="18" customHeight="1" x14ac:dyDescent="0.25">
      <c r="A27" s="96" t="e">
        <f>HLOOKUP(B1,Data,16,FALSE)</f>
        <v>#REF!</v>
      </c>
      <c r="B27" s="96"/>
      <c r="C27" s="96"/>
      <c r="D27" s="96"/>
      <c r="E27" s="96"/>
      <c r="F27" s="96"/>
      <c r="G27" s="96"/>
      <c r="H27" s="96"/>
      <c r="I27" s="96"/>
      <c r="J27" s="96"/>
      <c r="K27" s="96"/>
      <c r="L27" s="96"/>
      <c r="M27" s="96"/>
      <c r="N27" s="96"/>
      <c r="O27" s="96"/>
      <c r="P27" s="96"/>
      <c r="Q27" s="96"/>
      <c r="R27" s="96"/>
      <c r="S27" s="96"/>
      <c r="T27" s="7"/>
      <c r="U27" s="97" t="e">
        <f>HLOOKUP(A1,Data,119,FALSE)</f>
        <v>#REF!</v>
      </c>
      <c r="V27" s="97"/>
      <c r="W27" s="97"/>
      <c r="X27" s="97"/>
      <c r="Y27" s="97"/>
      <c r="Z27" s="97"/>
      <c r="AA27" s="97"/>
      <c r="AB27" s="97"/>
      <c r="AC27" s="97"/>
      <c r="AD27" s="97"/>
      <c r="AE27" s="97"/>
      <c r="AF27" s="97"/>
      <c r="AG27" s="97"/>
      <c r="AH27" s="97"/>
      <c r="AI27" s="97"/>
      <c r="AJ27" s="97"/>
    </row>
    <row r="28" spans="1:36" ht="18" customHeight="1" x14ac:dyDescent="0.25">
      <c r="A28" s="96" t="e">
        <f>HLOOKUP(D1,Data,16,FALSE)</f>
        <v>#REF!</v>
      </c>
      <c r="B28" s="96"/>
      <c r="C28" s="96"/>
      <c r="D28" s="96"/>
      <c r="E28" s="96"/>
      <c r="F28" s="96"/>
      <c r="G28" s="96"/>
      <c r="H28" s="96"/>
      <c r="I28" s="96"/>
      <c r="J28" s="96"/>
      <c r="K28" s="96"/>
      <c r="L28" s="96"/>
      <c r="M28" s="96"/>
      <c r="N28" s="96"/>
      <c r="O28" s="96"/>
      <c r="P28" s="96"/>
      <c r="Q28" s="96"/>
      <c r="R28" s="96"/>
      <c r="S28" s="96"/>
      <c r="T28" s="7"/>
      <c r="U28" s="97" t="e">
        <f>HLOOKUP(C1,Data,119,FALSE)</f>
        <v>#REF!</v>
      </c>
      <c r="V28" s="97"/>
      <c r="W28" s="97"/>
      <c r="X28" s="97"/>
      <c r="Y28" s="97"/>
      <c r="Z28" s="97"/>
      <c r="AA28" s="97"/>
      <c r="AB28" s="97"/>
      <c r="AC28" s="97"/>
      <c r="AD28" s="97"/>
      <c r="AE28" s="97"/>
      <c r="AF28" s="97"/>
      <c r="AG28" s="97"/>
      <c r="AH28" s="97"/>
      <c r="AI28" s="97"/>
      <c r="AJ28" s="97"/>
    </row>
    <row r="29" spans="1:36" ht="18" customHeight="1" x14ac:dyDescent="0.25">
      <c r="A29" s="96" t="s">
        <v>47</v>
      </c>
      <c r="B29" s="96"/>
      <c r="C29" s="96"/>
      <c r="D29" s="96"/>
      <c r="E29" s="96"/>
      <c r="F29" s="96"/>
      <c r="G29" s="96"/>
      <c r="H29" s="96"/>
      <c r="I29" s="96"/>
      <c r="J29" s="96"/>
      <c r="K29" s="96"/>
      <c r="L29" s="96"/>
      <c r="M29" s="96"/>
      <c r="N29" s="96"/>
      <c r="O29" s="96"/>
      <c r="P29" s="96"/>
      <c r="Q29" s="96"/>
      <c r="R29" s="96"/>
      <c r="S29" s="96"/>
      <c r="T29" s="7"/>
      <c r="U29" s="97" t="e">
        <f>HLOOKUP(A1,Data,4,FALSE)</f>
        <v>#REF!</v>
      </c>
      <c r="V29" s="97"/>
      <c r="W29" s="97"/>
      <c r="X29" s="97"/>
      <c r="Y29" s="97"/>
      <c r="Z29" s="97"/>
      <c r="AA29" s="97"/>
      <c r="AB29" s="97"/>
      <c r="AC29" s="97"/>
      <c r="AD29" s="97"/>
      <c r="AE29" s="97"/>
      <c r="AF29" s="97"/>
      <c r="AG29" s="97"/>
      <c r="AH29" s="97"/>
      <c r="AI29" s="97"/>
      <c r="AJ29" s="97"/>
    </row>
  </sheetData>
  <mergeCells count="74">
    <mergeCell ref="A29:S29"/>
    <mergeCell ref="U29:AJ29"/>
    <mergeCell ref="AC20:AG21"/>
    <mergeCell ref="AH20:AJ21"/>
    <mergeCell ref="A26:S26"/>
    <mergeCell ref="U26:AJ26"/>
    <mergeCell ref="A27:S27"/>
    <mergeCell ref="U27:AJ27"/>
    <mergeCell ref="A20:B21"/>
    <mergeCell ref="C20:I21"/>
    <mergeCell ref="J20:L21"/>
    <mergeCell ref="M20:O21"/>
    <mergeCell ref="P20:R21"/>
    <mergeCell ref="S20:AB21"/>
    <mergeCell ref="S19:AB19"/>
    <mergeCell ref="AC19:AG19"/>
    <mergeCell ref="AH19:AJ19"/>
    <mergeCell ref="A28:S28"/>
    <mergeCell ref="U28:AJ28"/>
    <mergeCell ref="A19:B19"/>
    <mergeCell ref="C19:I19"/>
    <mergeCell ref="J19:L19"/>
    <mergeCell ref="M19:O19"/>
    <mergeCell ref="P19:R19"/>
    <mergeCell ref="A17:B17"/>
    <mergeCell ref="C17:AJ17"/>
    <mergeCell ref="A13:H13"/>
    <mergeCell ref="J13:R13"/>
    <mergeCell ref="S13:Z13"/>
    <mergeCell ref="AB13:AJ13"/>
    <mergeCell ref="A15:B16"/>
    <mergeCell ref="C15:I16"/>
    <mergeCell ref="J15:L16"/>
    <mergeCell ref="M15:O16"/>
    <mergeCell ref="P15:R16"/>
    <mergeCell ref="S15:AB16"/>
    <mergeCell ref="AC15:AG16"/>
    <mergeCell ref="AH15:AJ16"/>
    <mergeCell ref="A11:H11"/>
    <mergeCell ref="J11:R11"/>
    <mergeCell ref="S11:Z11"/>
    <mergeCell ref="AB11:AJ11"/>
    <mergeCell ref="A12:H12"/>
    <mergeCell ref="J12:R12"/>
    <mergeCell ref="S12:Z12"/>
    <mergeCell ref="AB12:AJ12"/>
    <mergeCell ref="A8:G8"/>
    <mergeCell ref="J8:AJ8"/>
    <mergeCell ref="A9:H9"/>
    <mergeCell ref="J9:AJ9"/>
    <mergeCell ref="A10:H10"/>
    <mergeCell ref="J10:AJ10"/>
    <mergeCell ref="A6:H6"/>
    <mergeCell ref="J6:R6"/>
    <mergeCell ref="S6:Z6"/>
    <mergeCell ref="AB6:AJ6"/>
    <mergeCell ref="A7:H7"/>
    <mergeCell ref="J7:R7"/>
    <mergeCell ref="S7:Z7"/>
    <mergeCell ref="AB7:AJ7"/>
    <mergeCell ref="AF1:AJ1"/>
    <mergeCell ref="A2:AJ3"/>
    <mergeCell ref="A4:H4"/>
    <mergeCell ref="J4:AJ4"/>
    <mergeCell ref="A5:H5"/>
    <mergeCell ref="J5:AJ5"/>
    <mergeCell ref="S18:AB18"/>
    <mergeCell ref="AC18:AG18"/>
    <mergeCell ref="AH18:AJ18"/>
    <mergeCell ref="A18:B18"/>
    <mergeCell ref="C18:I18"/>
    <mergeCell ref="J18:L18"/>
    <mergeCell ref="M18:O18"/>
    <mergeCell ref="P18:R18"/>
  </mergeCells>
  <conditionalFormatting sqref="A1:AF1 A2:XFD16 AK17:XFD22 A23:XFD1048576">
    <cfRule type="cellIs" dxfId="53" priority="1" operator="equal">
      <formula>0</formula>
    </cfRule>
  </conditionalFormatting>
  <conditionalFormatting sqref="AK1:XFD1">
    <cfRule type="cellIs" dxfId="52" priority="2"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2138-45A1-4705-ACE4-046C4BFB404B}">
  <sheetPr>
    <pageSetUpPr fitToPage="1"/>
  </sheetPr>
  <dimension ref="A1:AJ28"/>
  <sheetViews>
    <sheetView workbookViewId="0">
      <selection activeCell="B24" sqref="A24:AJ28"/>
    </sheetView>
  </sheetViews>
  <sheetFormatPr defaultColWidth="3.7109375" defaultRowHeight="18" customHeight="1" x14ac:dyDescent="0.25"/>
  <cols>
    <col min="1" max="16384" width="3.7109375" style="33"/>
  </cols>
  <sheetData>
    <row r="1" spans="1:36" ht="18" customHeight="1" thickBot="1" x14ac:dyDescent="0.3">
      <c r="A1" s="2" t="s">
        <v>0</v>
      </c>
      <c r="B1" s="2" t="s">
        <v>1</v>
      </c>
      <c r="C1" s="2" t="s">
        <v>2</v>
      </c>
      <c r="D1" s="2" t="s">
        <v>3</v>
      </c>
      <c r="E1" s="2" t="s">
        <v>4</v>
      </c>
      <c r="F1" s="2" t="s">
        <v>5</v>
      </c>
      <c r="G1" s="2" t="s">
        <v>6</v>
      </c>
      <c r="H1" s="2" t="s">
        <v>7</v>
      </c>
      <c r="I1" s="2" t="s">
        <v>8</v>
      </c>
      <c r="J1" s="2" t="s">
        <v>9</v>
      </c>
      <c r="K1" s="2" t="s">
        <v>10</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95" t="s">
        <v>38</v>
      </c>
      <c r="AG1" s="95"/>
      <c r="AH1" s="95"/>
      <c r="AI1" s="95"/>
      <c r="AJ1" s="95"/>
    </row>
    <row r="2" spans="1:36" ht="18" customHeight="1" x14ac:dyDescent="0.25">
      <c r="A2" s="142" t="s">
        <v>50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4"/>
    </row>
    <row r="3" spans="1:36" ht="18" customHeight="1" thickBot="1" x14ac:dyDescent="0.3">
      <c r="A3" s="145"/>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7"/>
    </row>
    <row r="4" spans="1:36" ht="18" customHeight="1" x14ac:dyDescent="0.25">
      <c r="A4" s="148" t="s">
        <v>39</v>
      </c>
      <c r="B4" s="149"/>
      <c r="C4" s="149"/>
      <c r="D4" s="149"/>
      <c r="E4" s="149"/>
      <c r="F4" s="149"/>
      <c r="G4" s="149"/>
      <c r="H4" s="149"/>
      <c r="I4" s="34" t="s">
        <v>40</v>
      </c>
      <c r="J4" s="113" t="e">
        <f>HLOOKUP(A1,Data,4,FALSE)</f>
        <v>#REF!</v>
      </c>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50"/>
    </row>
    <row r="5" spans="1:36" ht="18" customHeight="1" x14ac:dyDescent="0.25">
      <c r="A5" s="151" t="s">
        <v>41</v>
      </c>
      <c r="B5" s="152"/>
      <c r="C5" s="152"/>
      <c r="D5" s="152"/>
      <c r="E5" s="152"/>
      <c r="F5" s="152"/>
      <c r="G5" s="152"/>
      <c r="H5" s="152"/>
      <c r="I5" s="35" t="s">
        <v>40</v>
      </c>
      <c r="J5" s="115" t="e">
        <f>HLOOKUP(D1,Data,4,FALSE)&amp;", "&amp;HLOOKUP(F1,Data,4,FALSE)&amp;", "&amp;HLOOKUP(G1,Data,4,FALSE)&amp;", "&amp;HLOOKUP(H1,Data,4,FALSE)&amp;", "&amp;HLOOKUP(I1,Data,4,FALSE)&amp;", "&amp;HLOOKUP(J1,Data,4,FALSE)</f>
        <v>#REF!</v>
      </c>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6"/>
    </row>
    <row r="6" spans="1:36" ht="18" customHeight="1" x14ac:dyDescent="0.25">
      <c r="A6" s="151" t="s">
        <v>42</v>
      </c>
      <c r="B6" s="152"/>
      <c r="C6" s="152"/>
      <c r="D6" s="152"/>
      <c r="E6" s="152"/>
      <c r="F6" s="152"/>
      <c r="G6" s="152"/>
      <c r="H6" s="152"/>
      <c r="I6" s="35" t="s">
        <v>40</v>
      </c>
      <c r="J6" s="115" t="e">
        <f>HLOOKUP(H1,Data,12,FALSE)</f>
        <v>#REF!</v>
      </c>
      <c r="K6" s="115"/>
      <c r="L6" s="115"/>
      <c r="M6" s="115"/>
      <c r="N6" s="115"/>
      <c r="O6" s="115"/>
      <c r="P6" s="115"/>
      <c r="Q6" s="115"/>
      <c r="R6" s="115"/>
      <c r="S6" s="152" t="s">
        <v>43</v>
      </c>
      <c r="T6" s="152"/>
      <c r="U6" s="152"/>
      <c r="V6" s="152"/>
      <c r="W6" s="152"/>
      <c r="X6" s="152"/>
      <c r="Y6" s="152"/>
      <c r="Z6" s="152"/>
      <c r="AA6" s="35" t="s">
        <v>40</v>
      </c>
      <c r="AB6" s="153" t="e">
        <f>HLOOKUP(I1,Data,12,FALSE)</f>
        <v>#REF!</v>
      </c>
      <c r="AC6" s="153"/>
      <c r="AD6" s="153"/>
      <c r="AE6" s="153"/>
      <c r="AF6" s="153"/>
      <c r="AG6" s="153"/>
      <c r="AH6" s="153"/>
      <c r="AI6" s="153"/>
      <c r="AJ6" s="154"/>
    </row>
    <row r="7" spans="1:36" ht="18" customHeight="1" x14ac:dyDescent="0.25">
      <c r="A7" s="155" t="s">
        <v>51</v>
      </c>
      <c r="B7" s="156"/>
      <c r="C7" s="156"/>
      <c r="D7" s="156"/>
      <c r="E7" s="156"/>
      <c r="F7" s="156"/>
      <c r="G7" s="156"/>
      <c r="H7" s="157"/>
      <c r="I7" s="35" t="s">
        <v>40</v>
      </c>
      <c r="J7" s="158" t="e">
        <f>HLOOKUP(J1,Data,12,FALSE)</f>
        <v>#REF!</v>
      </c>
      <c r="K7" s="159"/>
      <c r="L7" s="159"/>
      <c r="M7" s="159"/>
      <c r="N7" s="159"/>
      <c r="O7" s="159"/>
      <c r="P7" s="159"/>
      <c r="Q7" s="159"/>
      <c r="R7" s="160"/>
      <c r="S7" s="152" t="s">
        <v>44</v>
      </c>
      <c r="T7" s="152"/>
      <c r="U7" s="152"/>
      <c r="V7" s="152"/>
      <c r="W7" s="152"/>
      <c r="X7" s="152"/>
      <c r="Y7" s="152"/>
      <c r="Z7" s="152"/>
      <c r="AA7" s="35" t="s">
        <v>40</v>
      </c>
      <c r="AB7" s="153" t="e">
        <f>HLOOKUP(K1,Data,12,FALSE)</f>
        <v>#REF!</v>
      </c>
      <c r="AC7" s="153"/>
      <c r="AD7" s="153"/>
      <c r="AE7" s="153"/>
      <c r="AF7" s="153"/>
      <c r="AG7" s="153"/>
      <c r="AH7" s="153"/>
      <c r="AI7" s="153"/>
      <c r="AJ7" s="154"/>
    </row>
    <row r="8" spans="1:36" ht="18" customHeight="1" x14ac:dyDescent="0.25">
      <c r="A8" s="161" t="s">
        <v>52</v>
      </c>
      <c r="B8" s="162"/>
      <c r="C8" s="162"/>
      <c r="D8" s="162"/>
      <c r="E8" s="162"/>
      <c r="F8" s="162"/>
      <c r="G8" s="162"/>
      <c r="H8" s="36">
        <v>28</v>
      </c>
      <c r="I8" s="37" t="s">
        <v>40</v>
      </c>
      <c r="J8" s="110" t="e">
        <f>HLOOKUP(B1,Data,8,FALSE)</f>
        <v>#REF!</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1"/>
    </row>
    <row r="9" spans="1:36" ht="18" customHeight="1" x14ac:dyDescent="0.25">
      <c r="A9" s="112" t="s">
        <v>53</v>
      </c>
      <c r="B9" s="113"/>
      <c r="C9" s="113"/>
      <c r="D9" s="113"/>
      <c r="E9" s="113"/>
      <c r="F9" s="113"/>
      <c r="G9" s="113"/>
      <c r="H9" s="113"/>
      <c r="I9" s="35" t="s">
        <v>40</v>
      </c>
      <c r="J9" s="110" t="e">
        <f>HLOOKUP(A1,Data,$H8,FALSE)</f>
        <v>#REF!</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1"/>
    </row>
    <row r="10" spans="1:36" ht="18" customHeight="1" x14ac:dyDescent="0.25">
      <c r="A10" s="114" t="s">
        <v>54</v>
      </c>
      <c r="B10" s="115"/>
      <c r="C10" s="115"/>
      <c r="D10" s="115"/>
      <c r="E10" s="115"/>
      <c r="F10" s="115"/>
      <c r="G10" s="115"/>
      <c r="H10" s="115"/>
      <c r="I10" s="35" t="s">
        <v>40</v>
      </c>
      <c r="J10" s="115" t="e">
        <f>HLOOKUP(D1,Data,$H8,FALSE)</f>
        <v>#REF!</v>
      </c>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6"/>
    </row>
    <row r="11" spans="1:36" ht="18" customHeight="1" x14ac:dyDescent="0.25">
      <c r="A11" s="114" t="s">
        <v>55</v>
      </c>
      <c r="B11" s="115"/>
      <c r="C11" s="115"/>
      <c r="D11" s="115"/>
      <c r="E11" s="115"/>
      <c r="F11" s="115"/>
      <c r="G11" s="115"/>
      <c r="H11" s="115"/>
      <c r="I11" s="35" t="s">
        <v>40</v>
      </c>
      <c r="J11" s="117" t="s">
        <v>13</v>
      </c>
      <c r="K11" s="117"/>
      <c r="L11" s="117"/>
      <c r="M11" s="117"/>
      <c r="N11" s="117"/>
      <c r="O11" s="117"/>
      <c r="P11" s="117"/>
      <c r="Q11" s="117"/>
      <c r="R11" s="117"/>
      <c r="S11" s="115" t="s">
        <v>11</v>
      </c>
      <c r="T11" s="115"/>
      <c r="U11" s="115"/>
      <c r="V11" s="115"/>
      <c r="W11" s="115"/>
      <c r="X11" s="115"/>
      <c r="Y11" s="115"/>
      <c r="Z11" s="115"/>
      <c r="AA11" s="38" t="s">
        <v>40</v>
      </c>
      <c r="AB11" s="117" t="e">
        <f>HLOOKUP(A1,Data,8,FALSE)</f>
        <v>#REF!</v>
      </c>
      <c r="AC11" s="117"/>
      <c r="AD11" s="117"/>
      <c r="AE11" s="117"/>
      <c r="AF11" s="117"/>
      <c r="AG11" s="117"/>
      <c r="AH11" s="117"/>
      <c r="AI11" s="117"/>
      <c r="AJ11" s="118"/>
    </row>
    <row r="12" spans="1:36" ht="18" customHeight="1" x14ac:dyDescent="0.25">
      <c r="A12" s="114" t="s">
        <v>56</v>
      </c>
      <c r="B12" s="115"/>
      <c r="C12" s="115"/>
      <c r="D12" s="115"/>
      <c r="E12" s="115"/>
      <c r="F12" s="115"/>
      <c r="G12" s="115"/>
      <c r="H12" s="115"/>
      <c r="I12" s="35" t="s">
        <v>40</v>
      </c>
      <c r="J12" s="117" t="e">
        <f>HLOOKUP(I1,Data,$H8,FALSE)</f>
        <v>#REF!</v>
      </c>
      <c r="K12" s="117"/>
      <c r="L12" s="117"/>
      <c r="M12" s="117"/>
      <c r="N12" s="117"/>
      <c r="O12" s="117"/>
      <c r="P12" s="117"/>
      <c r="Q12" s="117"/>
      <c r="R12" s="117"/>
      <c r="S12" s="115" t="s">
        <v>57</v>
      </c>
      <c r="T12" s="115"/>
      <c r="U12" s="115"/>
      <c r="V12" s="115"/>
      <c r="W12" s="115"/>
      <c r="X12" s="115"/>
      <c r="Y12" s="115"/>
      <c r="Z12" s="115"/>
      <c r="AA12" s="38" t="s">
        <v>40</v>
      </c>
      <c r="AB12" s="140" t="e">
        <f>HLOOKUP(J1,Data,$H8,FALSE)</f>
        <v>#REF!</v>
      </c>
      <c r="AC12" s="140"/>
      <c r="AD12" s="140"/>
      <c r="AE12" s="140"/>
      <c r="AF12" s="140"/>
      <c r="AG12" s="140"/>
      <c r="AH12" s="140"/>
      <c r="AI12" s="140"/>
      <c r="AJ12" s="141"/>
    </row>
    <row r="13" spans="1:36" ht="18" customHeight="1" thickBot="1" x14ac:dyDescent="0.3">
      <c r="A13" s="98" t="s">
        <v>58</v>
      </c>
      <c r="B13" s="99"/>
      <c r="C13" s="99"/>
      <c r="D13" s="99"/>
      <c r="E13" s="99"/>
      <c r="F13" s="99"/>
      <c r="G13" s="99"/>
      <c r="H13" s="99"/>
      <c r="I13" s="39" t="s">
        <v>40</v>
      </c>
      <c r="J13" s="100" t="e">
        <f>IF(AB7="N/A",HLOOKUP(J1,Data,$H8,FALSE),HLOOKUP(K1,Data,12,FALSE))</f>
        <v>#REF!</v>
      </c>
      <c r="K13" s="100"/>
      <c r="L13" s="100"/>
      <c r="M13" s="100"/>
      <c r="N13" s="100"/>
      <c r="O13" s="100"/>
      <c r="P13" s="100"/>
      <c r="Q13" s="100"/>
      <c r="R13" s="100"/>
      <c r="S13" s="99" t="s">
        <v>59</v>
      </c>
      <c r="T13" s="99"/>
      <c r="U13" s="99"/>
      <c r="V13" s="99"/>
      <c r="W13" s="99"/>
      <c r="X13" s="99"/>
      <c r="Y13" s="99"/>
      <c r="Z13" s="99"/>
      <c r="AA13" s="40" t="s">
        <v>40</v>
      </c>
      <c r="AB13" s="100" t="e">
        <f>IF(AB7="N/A",HLOOKUP(J1,Data,$H8,FALSE),HLOOKUP(K1,Data,12,FALSE))</f>
        <v>#REF!</v>
      </c>
      <c r="AC13" s="100"/>
      <c r="AD13" s="100"/>
      <c r="AE13" s="100"/>
      <c r="AF13" s="100"/>
      <c r="AG13" s="100"/>
      <c r="AH13" s="100"/>
      <c r="AI13" s="100"/>
      <c r="AJ13" s="101"/>
    </row>
    <row r="14" spans="1:36" ht="18" customHeight="1" thickBot="1" x14ac:dyDescent="0.3">
      <c r="A14" s="13"/>
      <c r="B14" s="14"/>
      <c r="C14" s="14"/>
      <c r="D14" s="14"/>
      <c r="E14" s="14"/>
      <c r="F14" s="14"/>
      <c r="G14" s="14"/>
      <c r="H14" s="14"/>
      <c r="I14" s="28"/>
      <c r="J14" s="41"/>
      <c r="K14" s="41"/>
      <c r="L14" s="41"/>
      <c r="M14" s="41"/>
      <c r="N14" s="41"/>
      <c r="O14" s="41"/>
      <c r="P14" s="41"/>
      <c r="Q14" s="41"/>
      <c r="R14" s="41"/>
      <c r="S14" s="14"/>
      <c r="T14" s="14"/>
      <c r="U14" s="14"/>
      <c r="V14" s="14"/>
      <c r="W14" s="14"/>
      <c r="X14" s="14"/>
      <c r="Y14" s="14"/>
      <c r="Z14" s="14"/>
      <c r="AA14" s="42"/>
      <c r="AB14" s="41"/>
      <c r="AC14" s="41"/>
      <c r="AD14" s="41"/>
      <c r="AE14" s="41"/>
      <c r="AF14" s="41"/>
      <c r="AG14" s="41"/>
      <c r="AH14" s="41"/>
      <c r="AI14" s="41"/>
      <c r="AJ14" s="41"/>
    </row>
    <row r="15" spans="1:36" ht="18" customHeight="1" x14ac:dyDescent="0.25">
      <c r="A15" s="102" t="s">
        <v>49</v>
      </c>
      <c r="B15" s="103"/>
      <c r="C15" s="103" t="s">
        <v>60</v>
      </c>
      <c r="D15" s="103"/>
      <c r="E15" s="103"/>
      <c r="F15" s="103"/>
      <c r="G15" s="103"/>
      <c r="H15" s="103"/>
      <c r="I15" s="103"/>
      <c r="J15" s="108" t="s">
        <v>12</v>
      </c>
      <c r="K15" s="108"/>
      <c r="L15" s="108"/>
      <c r="M15" s="108" t="s">
        <v>61</v>
      </c>
      <c r="N15" s="108"/>
      <c r="O15" s="108"/>
      <c r="P15" s="106" t="s">
        <v>62</v>
      </c>
      <c r="Q15" s="106"/>
      <c r="R15" s="106"/>
      <c r="S15" s="108" t="s">
        <v>63</v>
      </c>
      <c r="T15" s="108"/>
      <c r="U15" s="108"/>
      <c r="V15" s="108"/>
      <c r="W15" s="108"/>
      <c r="X15" s="108"/>
      <c r="Y15" s="108"/>
      <c r="Z15" s="108"/>
      <c r="AA15" s="108"/>
      <c r="AB15" s="108"/>
      <c r="AC15" s="108" t="s">
        <v>64</v>
      </c>
      <c r="AD15" s="108"/>
      <c r="AE15" s="108"/>
      <c r="AF15" s="108"/>
      <c r="AG15" s="108"/>
      <c r="AH15" s="108" t="s">
        <v>65</v>
      </c>
      <c r="AI15" s="108"/>
      <c r="AJ15" s="121"/>
    </row>
    <row r="16" spans="1:36" ht="18" customHeight="1" thickBot="1" x14ac:dyDescent="0.3">
      <c r="A16" s="180"/>
      <c r="B16" s="181"/>
      <c r="C16" s="181"/>
      <c r="D16" s="181"/>
      <c r="E16" s="181"/>
      <c r="F16" s="181"/>
      <c r="G16" s="181"/>
      <c r="H16" s="181"/>
      <c r="I16" s="181"/>
      <c r="J16" s="182"/>
      <c r="K16" s="182"/>
      <c r="L16" s="182"/>
      <c r="M16" s="182"/>
      <c r="N16" s="182"/>
      <c r="O16" s="182"/>
      <c r="P16" s="183"/>
      <c r="Q16" s="183"/>
      <c r="R16" s="183"/>
      <c r="S16" s="182"/>
      <c r="T16" s="182"/>
      <c r="U16" s="182"/>
      <c r="V16" s="182"/>
      <c r="W16" s="182"/>
      <c r="X16" s="182"/>
      <c r="Y16" s="182"/>
      <c r="Z16" s="182"/>
      <c r="AA16" s="182"/>
      <c r="AB16" s="182"/>
      <c r="AC16" s="182"/>
      <c r="AD16" s="182"/>
      <c r="AE16" s="182"/>
      <c r="AF16" s="182"/>
      <c r="AG16" s="182"/>
      <c r="AH16" s="182"/>
      <c r="AI16" s="182"/>
      <c r="AJ16" s="184"/>
    </row>
    <row r="17" spans="1:36" ht="18" customHeight="1" thickBot="1" x14ac:dyDescent="0.3">
      <c r="A17" s="176" t="s">
        <v>0</v>
      </c>
      <c r="B17" s="177"/>
      <c r="C17" s="178" t="s">
        <v>172</v>
      </c>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9"/>
    </row>
    <row r="18" spans="1:36" ht="18" customHeight="1" x14ac:dyDescent="0.25">
      <c r="A18" s="57">
        <v>1</v>
      </c>
      <c r="B18" s="58"/>
      <c r="C18" s="59" t="s">
        <v>181</v>
      </c>
      <c r="D18" s="59"/>
      <c r="E18" s="59"/>
      <c r="F18" s="59"/>
      <c r="G18" s="59"/>
      <c r="H18" s="59"/>
      <c r="I18" s="59"/>
      <c r="J18" s="69" t="s">
        <v>176</v>
      </c>
      <c r="K18" s="69"/>
      <c r="L18" s="69"/>
      <c r="M18" s="58" t="s">
        <v>175</v>
      </c>
      <c r="N18" s="58"/>
      <c r="O18" s="58"/>
      <c r="P18" s="69" t="s">
        <v>161</v>
      </c>
      <c r="Q18" s="69"/>
      <c r="R18" s="69"/>
      <c r="S18" s="58" t="s">
        <v>182</v>
      </c>
      <c r="T18" s="58"/>
      <c r="U18" s="58"/>
      <c r="V18" s="58"/>
      <c r="W18" s="58"/>
      <c r="X18" s="58"/>
      <c r="Y18" s="58"/>
      <c r="Z18" s="58"/>
      <c r="AA18" s="58"/>
      <c r="AB18" s="58"/>
      <c r="AC18" s="175">
        <v>6012</v>
      </c>
      <c r="AD18" s="175"/>
      <c r="AE18" s="175"/>
      <c r="AF18" s="175"/>
      <c r="AG18" s="175"/>
      <c r="AH18" s="69" t="s">
        <v>163</v>
      </c>
      <c r="AI18" s="69"/>
      <c r="AJ18" s="70"/>
    </row>
    <row r="19" spans="1:36" ht="18" customHeight="1" x14ac:dyDescent="0.25">
      <c r="A19" s="57">
        <f>A18+1</f>
        <v>2</v>
      </c>
      <c r="B19" s="58"/>
      <c r="C19" s="59" t="s">
        <v>142</v>
      </c>
      <c r="D19" s="59"/>
      <c r="E19" s="59"/>
      <c r="F19" s="59"/>
      <c r="G19" s="59"/>
      <c r="H19" s="59"/>
      <c r="I19" s="59"/>
      <c r="J19" s="60" t="s">
        <v>183</v>
      </c>
      <c r="K19" s="60"/>
      <c r="L19" s="60"/>
      <c r="M19" s="58" t="s">
        <v>184</v>
      </c>
      <c r="N19" s="58"/>
      <c r="O19" s="58"/>
      <c r="P19" s="58" t="s">
        <v>161</v>
      </c>
      <c r="Q19" s="58"/>
      <c r="R19" s="58"/>
      <c r="S19" s="71" t="s">
        <v>185</v>
      </c>
      <c r="T19" s="71"/>
      <c r="U19" s="71"/>
      <c r="V19" s="71"/>
      <c r="W19" s="71"/>
      <c r="X19" s="71"/>
      <c r="Y19" s="71"/>
      <c r="Z19" s="71"/>
      <c r="AA19" s="71"/>
      <c r="AB19" s="71"/>
      <c r="AC19" s="73" t="s">
        <v>171</v>
      </c>
      <c r="AD19" s="73"/>
      <c r="AE19" s="73"/>
      <c r="AF19" s="73"/>
      <c r="AG19" s="73"/>
      <c r="AH19" s="58" t="s">
        <v>163</v>
      </c>
      <c r="AI19" s="58"/>
      <c r="AJ19" s="63"/>
    </row>
    <row r="20" spans="1:36" ht="18" customHeight="1" thickBot="1" x14ac:dyDescent="0.3">
      <c r="A20" s="77"/>
      <c r="B20" s="75"/>
      <c r="C20" s="78"/>
      <c r="D20" s="78"/>
      <c r="E20" s="78"/>
      <c r="F20" s="78"/>
      <c r="G20" s="78"/>
      <c r="H20" s="78"/>
      <c r="I20" s="78"/>
      <c r="J20" s="79"/>
      <c r="K20" s="79"/>
      <c r="L20" s="79"/>
      <c r="M20" s="75"/>
      <c r="N20" s="75"/>
      <c r="O20" s="75"/>
      <c r="P20" s="75"/>
      <c r="Q20" s="75"/>
      <c r="R20" s="75"/>
      <c r="S20" s="72"/>
      <c r="T20" s="72"/>
      <c r="U20" s="72"/>
      <c r="V20" s="72"/>
      <c r="W20" s="72"/>
      <c r="X20" s="72"/>
      <c r="Y20" s="72"/>
      <c r="Z20" s="72"/>
      <c r="AA20" s="72"/>
      <c r="AB20" s="72"/>
      <c r="AC20" s="74"/>
      <c r="AD20" s="74"/>
      <c r="AE20" s="74"/>
      <c r="AF20" s="74"/>
      <c r="AG20" s="74"/>
      <c r="AH20" s="75"/>
      <c r="AI20" s="75"/>
      <c r="AJ20" s="76"/>
    </row>
    <row r="21" spans="1:36" ht="18" customHeight="1" x14ac:dyDescent="0.25">
      <c r="A21" s="2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ht="18" customHeight="1" x14ac:dyDescent="0.25">
      <c r="A22" s="15"/>
      <c r="B22" s="15"/>
      <c r="C22" s="1"/>
      <c r="D22" s="1"/>
      <c r="E22" s="1"/>
      <c r="F22" s="1"/>
      <c r="G22" s="1"/>
      <c r="H22" s="1"/>
      <c r="I22" s="1"/>
      <c r="J22" s="30"/>
      <c r="K22" s="15"/>
      <c r="L22" s="15"/>
      <c r="M22" s="15"/>
      <c r="N22" s="15"/>
      <c r="O22" s="15"/>
      <c r="P22" s="15"/>
      <c r="Q22" s="15"/>
      <c r="R22" s="15"/>
      <c r="S22" s="30"/>
      <c r="T22" s="30"/>
      <c r="U22" s="30"/>
      <c r="V22" s="30"/>
      <c r="W22" s="30"/>
      <c r="X22" s="30"/>
      <c r="Y22" s="30"/>
      <c r="Z22" s="30"/>
      <c r="AA22" s="30"/>
      <c r="AB22" s="30"/>
      <c r="AC22" s="44"/>
      <c r="AD22" s="44"/>
      <c r="AE22" s="44"/>
      <c r="AF22" s="44"/>
      <c r="AG22" s="44"/>
      <c r="AH22" s="15"/>
      <c r="AI22" s="15"/>
      <c r="AJ22" s="15"/>
    </row>
    <row r="23" spans="1:36" ht="18" customHeight="1" x14ac:dyDescent="0.25">
      <c r="A23" s="19"/>
      <c r="B23" s="20"/>
      <c r="C23" s="13"/>
      <c r="D23" s="13"/>
      <c r="E23" s="13"/>
      <c r="F23" s="13"/>
      <c r="G23" s="13"/>
      <c r="H23" s="13"/>
      <c r="I23" s="13"/>
      <c r="J23" s="13"/>
      <c r="K23" s="24"/>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row>
    <row r="24" spans="1:36" ht="18" customHeight="1" x14ac:dyDescent="0.25">
      <c r="A24" s="19"/>
      <c r="B24" s="20"/>
      <c r="C24" s="13"/>
      <c r="D24" s="13"/>
      <c r="E24" s="13"/>
      <c r="F24" s="13"/>
      <c r="G24" s="13"/>
      <c r="H24" s="13"/>
      <c r="I24" s="13"/>
      <c r="J24" s="13"/>
      <c r="K24" s="24"/>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row>
    <row r="25" spans="1:36" ht="18" customHeight="1" x14ac:dyDescent="0.25">
      <c r="A25" s="96" t="s">
        <v>66</v>
      </c>
      <c r="B25" s="96"/>
      <c r="C25" s="96"/>
      <c r="D25" s="96"/>
      <c r="E25" s="96"/>
      <c r="F25" s="96"/>
      <c r="G25" s="96"/>
      <c r="H25" s="96"/>
      <c r="I25" s="96"/>
      <c r="J25" s="96"/>
      <c r="K25" s="96"/>
      <c r="L25" s="96"/>
      <c r="M25" s="96"/>
      <c r="N25" s="96"/>
      <c r="O25" s="96"/>
      <c r="P25" s="96"/>
      <c r="Q25" s="96"/>
      <c r="R25" s="96"/>
      <c r="S25" s="96"/>
      <c r="T25" s="7"/>
      <c r="U25" s="97" t="s">
        <v>67</v>
      </c>
      <c r="V25" s="97"/>
      <c r="W25" s="97"/>
      <c r="X25" s="97"/>
      <c r="Y25" s="97"/>
      <c r="Z25" s="97"/>
      <c r="AA25" s="97"/>
      <c r="AB25" s="97"/>
      <c r="AC25" s="97"/>
      <c r="AD25" s="97"/>
      <c r="AE25" s="97"/>
      <c r="AF25" s="97"/>
      <c r="AG25" s="97"/>
      <c r="AH25" s="97"/>
      <c r="AI25" s="97"/>
      <c r="AJ25" s="97"/>
    </row>
    <row r="26" spans="1:36" ht="18" customHeight="1" x14ac:dyDescent="0.25">
      <c r="A26" s="96" t="e">
        <f>HLOOKUP(B1,Data,16,FALSE)</f>
        <v>#REF!</v>
      </c>
      <c r="B26" s="96"/>
      <c r="C26" s="96"/>
      <c r="D26" s="96"/>
      <c r="E26" s="96"/>
      <c r="F26" s="96"/>
      <c r="G26" s="96"/>
      <c r="H26" s="96"/>
      <c r="I26" s="96"/>
      <c r="J26" s="96"/>
      <c r="K26" s="96"/>
      <c r="L26" s="96"/>
      <c r="M26" s="96"/>
      <c r="N26" s="96"/>
      <c r="O26" s="96"/>
      <c r="P26" s="96"/>
      <c r="Q26" s="96"/>
      <c r="R26" s="96"/>
      <c r="S26" s="96"/>
      <c r="T26" s="7"/>
      <c r="U26" s="97" t="e">
        <f>HLOOKUP(A1,Data,119,FALSE)</f>
        <v>#REF!</v>
      </c>
      <c r="V26" s="97"/>
      <c r="W26" s="97"/>
      <c r="X26" s="97"/>
      <c r="Y26" s="97"/>
      <c r="Z26" s="97"/>
      <c r="AA26" s="97"/>
      <c r="AB26" s="97"/>
      <c r="AC26" s="97"/>
      <c r="AD26" s="97"/>
      <c r="AE26" s="97"/>
      <c r="AF26" s="97"/>
      <c r="AG26" s="97"/>
      <c r="AH26" s="97"/>
      <c r="AI26" s="97"/>
      <c r="AJ26" s="97"/>
    </row>
    <row r="27" spans="1:36" ht="18" customHeight="1" x14ac:dyDescent="0.25">
      <c r="A27" s="96" t="e">
        <f>HLOOKUP(D1,Data,16,FALSE)</f>
        <v>#REF!</v>
      </c>
      <c r="B27" s="96"/>
      <c r="C27" s="96"/>
      <c r="D27" s="96"/>
      <c r="E27" s="96"/>
      <c r="F27" s="96"/>
      <c r="G27" s="96"/>
      <c r="H27" s="96"/>
      <c r="I27" s="96"/>
      <c r="J27" s="96"/>
      <c r="K27" s="96"/>
      <c r="L27" s="96"/>
      <c r="M27" s="96"/>
      <c r="N27" s="96"/>
      <c r="O27" s="96"/>
      <c r="P27" s="96"/>
      <c r="Q27" s="96"/>
      <c r="R27" s="96"/>
      <c r="S27" s="96"/>
      <c r="T27" s="7"/>
      <c r="U27" s="97" t="e">
        <f>HLOOKUP(C1,Data,119,FALSE)</f>
        <v>#REF!</v>
      </c>
      <c r="V27" s="97"/>
      <c r="W27" s="97"/>
      <c r="X27" s="97"/>
      <c r="Y27" s="97"/>
      <c r="Z27" s="97"/>
      <c r="AA27" s="97"/>
      <c r="AB27" s="97"/>
      <c r="AC27" s="97"/>
      <c r="AD27" s="97"/>
      <c r="AE27" s="97"/>
      <c r="AF27" s="97"/>
      <c r="AG27" s="97"/>
      <c r="AH27" s="97"/>
      <c r="AI27" s="97"/>
      <c r="AJ27" s="97"/>
    </row>
    <row r="28" spans="1:36" ht="18" customHeight="1" x14ac:dyDescent="0.25">
      <c r="A28" s="96" t="s">
        <v>47</v>
      </c>
      <c r="B28" s="96"/>
      <c r="C28" s="96"/>
      <c r="D28" s="96"/>
      <c r="E28" s="96"/>
      <c r="F28" s="96"/>
      <c r="G28" s="96"/>
      <c r="H28" s="96"/>
      <c r="I28" s="96"/>
      <c r="J28" s="96"/>
      <c r="K28" s="96"/>
      <c r="L28" s="96"/>
      <c r="M28" s="96"/>
      <c r="N28" s="96"/>
      <c r="O28" s="96"/>
      <c r="P28" s="96"/>
      <c r="Q28" s="96"/>
      <c r="R28" s="96"/>
      <c r="S28" s="96"/>
      <c r="T28" s="7"/>
      <c r="U28" s="97" t="e">
        <f>HLOOKUP(A1,Data,4,FALSE)</f>
        <v>#REF!</v>
      </c>
      <c r="V28" s="97"/>
      <c r="W28" s="97"/>
      <c r="X28" s="97"/>
      <c r="Y28" s="97"/>
      <c r="Z28" s="97"/>
      <c r="AA28" s="97"/>
      <c r="AB28" s="97"/>
      <c r="AC28" s="97"/>
      <c r="AD28" s="97"/>
      <c r="AE28" s="97"/>
      <c r="AF28" s="97"/>
      <c r="AG28" s="97"/>
      <c r="AH28" s="97"/>
      <c r="AI28" s="97"/>
      <c r="AJ28" s="97"/>
    </row>
  </sheetData>
  <mergeCells count="66">
    <mergeCell ref="A28:S28"/>
    <mergeCell ref="U28:AJ28"/>
    <mergeCell ref="AC19:AG20"/>
    <mergeCell ref="AH19:AJ20"/>
    <mergeCell ref="A25:S25"/>
    <mergeCell ref="U25:AJ25"/>
    <mergeCell ref="A26:S26"/>
    <mergeCell ref="U26:AJ26"/>
    <mergeCell ref="A19:B20"/>
    <mergeCell ref="C19:I20"/>
    <mergeCell ref="J19:L20"/>
    <mergeCell ref="M19:O20"/>
    <mergeCell ref="P19:R20"/>
    <mergeCell ref="S19:AB20"/>
    <mergeCell ref="S18:AB18"/>
    <mergeCell ref="AC18:AG18"/>
    <mergeCell ref="AH18:AJ18"/>
    <mergeCell ref="A27:S27"/>
    <mergeCell ref="U27:AJ27"/>
    <mergeCell ref="A18:B18"/>
    <mergeCell ref="C18:I18"/>
    <mergeCell ref="J18:L18"/>
    <mergeCell ref="M18:O18"/>
    <mergeCell ref="P18:R18"/>
    <mergeCell ref="A17:B17"/>
    <mergeCell ref="C17:AJ17"/>
    <mergeCell ref="A13:H13"/>
    <mergeCell ref="J13:R13"/>
    <mergeCell ref="S13:Z13"/>
    <mergeCell ref="AB13:AJ13"/>
    <mergeCell ref="A15:B16"/>
    <mergeCell ref="C15:I16"/>
    <mergeCell ref="J15:L16"/>
    <mergeCell ref="M15:O16"/>
    <mergeCell ref="P15:R16"/>
    <mergeCell ref="S15:AB16"/>
    <mergeCell ref="AC15:AG16"/>
    <mergeCell ref="AH15:AJ16"/>
    <mergeCell ref="A11:H11"/>
    <mergeCell ref="J11:R11"/>
    <mergeCell ref="S11:Z11"/>
    <mergeCell ref="AB11:AJ11"/>
    <mergeCell ref="A12:H12"/>
    <mergeCell ref="J12:R12"/>
    <mergeCell ref="S12:Z12"/>
    <mergeCell ref="AB12:AJ12"/>
    <mergeCell ref="A8:G8"/>
    <mergeCell ref="J8:AJ8"/>
    <mergeCell ref="A9:H9"/>
    <mergeCell ref="J9:AJ9"/>
    <mergeCell ref="A10:H10"/>
    <mergeCell ref="J10:AJ10"/>
    <mergeCell ref="A6:H6"/>
    <mergeCell ref="J6:R6"/>
    <mergeCell ref="S6:Z6"/>
    <mergeCell ref="AB6:AJ6"/>
    <mergeCell ref="A7:H7"/>
    <mergeCell ref="J7:R7"/>
    <mergeCell ref="S7:Z7"/>
    <mergeCell ref="AB7:AJ7"/>
    <mergeCell ref="AF1:AJ1"/>
    <mergeCell ref="A2:AJ3"/>
    <mergeCell ref="A4:H4"/>
    <mergeCell ref="J4:AJ4"/>
    <mergeCell ref="A5:H5"/>
    <mergeCell ref="J5:AJ5"/>
  </mergeCells>
  <conditionalFormatting sqref="A1:AF1 A2:XFD16 AK17:XFD21 A22:XFD1048576">
    <cfRule type="cellIs" dxfId="51" priority="1" operator="equal">
      <formula>0</formula>
    </cfRule>
  </conditionalFormatting>
  <conditionalFormatting sqref="AK1:XFD1">
    <cfRule type="cellIs" dxfId="50" priority="2"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784C-5184-4F3F-BBFE-D59E9F874D37}">
  <sheetPr>
    <pageSetUpPr fitToPage="1"/>
  </sheetPr>
  <dimension ref="A1:AJ29"/>
  <sheetViews>
    <sheetView topLeftCell="A10" workbookViewId="0">
      <selection activeCell="J19" sqref="J19:L19"/>
    </sheetView>
  </sheetViews>
  <sheetFormatPr defaultColWidth="3.7109375" defaultRowHeight="18" customHeight="1" x14ac:dyDescent="0.25"/>
  <cols>
    <col min="1" max="16384" width="3.7109375" style="33"/>
  </cols>
  <sheetData>
    <row r="1" spans="1:36" ht="18" customHeight="1" thickBot="1" x14ac:dyDescent="0.3">
      <c r="A1" s="2" t="s">
        <v>0</v>
      </c>
      <c r="B1" s="2" t="s">
        <v>1</v>
      </c>
      <c r="C1" s="2" t="s">
        <v>2</v>
      </c>
      <c r="D1" s="2" t="s">
        <v>3</v>
      </c>
      <c r="E1" s="2" t="s">
        <v>4</v>
      </c>
      <c r="F1" s="2" t="s">
        <v>5</v>
      </c>
      <c r="G1" s="2" t="s">
        <v>6</v>
      </c>
      <c r="H1" s="2" t="s">
        <v>7</v>
      </c>
      <c r="I1" s="2" t="s">
        <v>8</v>
      </c>
      <c r="J1" s="2" t="s">
        <v>9</v>
      </c>
      <c r="K1" s="2" t="s">
        <v>10</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95" t="s">
        <v>38</v>
      </c>
      <c r="AG1" s="95"/>
      <c r="AH1" s="95"/>
      <c r="AI1" s="95"/>
      <c r="AJ1" s="95"/>
    </row>
    <row r="2" spans="1:36" ht="18" customHeight="1" x14ac:dyDescent="0.25">
      <c r="A2" s="142" t="s">
        <v>50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4"/>
    </row>
    <row r="3" spans="1:36" ht="18" customHeight="1" thickBot="1" x14ac:dyDescent="0.3">
      <c r="A3" s="145"/>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7"/>
    </row>
    <row r="4" spans="1:36" ht="18" customHeight="1" x14ac:dyDescent="0.25">
      <c r="A4" s="148" t="s">
        <v>39</v>
      </c>
      <c r="B4" s="149"/>
      <c r="C4" s="149"/>
      <c r="D4" s="149"/>
      <c r="E4" s="149"/>
      <c r="F4" s="149"/>
      <c r="G4" s="149"/>
      <c r="H4" s="149"/>
      <c r="I4" s="34" t="s">
        <v>40</v>
      </c>
      <c r="J4" s="113" t="e">
        <f>HLOOKUP(A1,Data,4,FALSE)</f>
        <v>#REF!</v>
      </c>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50"/>
    </row>
    <row r="5" spans="1:36" ht="18" customHeight="1" x14ac:dyDescent="0.25">
      <c r="A5" s="151" t="s">
        <v>41</v>
      </c>
      <c r="B5" s="152"/>
      <c r="C5" s="152"/>
      <c r="D5" s="152"/>
      <c r="E5" s="152"/>
      <c r="F5" s="152"/>
      <c r="G5" s="152"/>
      <c r="H5" s="152"/>
      <c r="I5" s="35" t="s">
        <v>40</v>
      </c>
      <c r="J5" s="115" t="e">
        <f>HLOOKUP(D1,Data,4,FALSE)&amp;", "&amp;HLOOKUP(F1,Data,4,FALSE)&amp;", "&amp;HLOOKUP(G1,Data,4,FALSE)&amp;", "&amp;HLOOKUP(H1,Data,4,FALSE)&amp;", "&amp;HLOOKUP(I1,Data,4,FALSE)&amp;", "&amp;HLOOKUP(J1,Data,4,FALSE)</f>
        <v>#REF!</v>
      </c>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6"/>
    </row>
    <row r="6" spans="1:36" ht="18" customHeight="1" x14ac:dyDescent="0.25">
      <c r="A6" s="151" t="s">
        <v>42</v>
      </c>
      <c r="B6" s="152"/>
      <c r="C6" s="152"/>
      <c r="D6" s="152"/>
      <c r="E6" s="152"/>
      <c r="F6" s="152"/>
      <c r="G6" s="152"/>
      <c r="H6" s="152"/>
      <c r="I6" s="35" t="s">
        <v>40</v>
      </c>
      <c r="J6" s="115" t="e">
        <f>HLOOKUP(H1,Data,12,FALSE)</f>
        <v>#REF!</v>
      </c>
      <c r="K6" s="115"/>
      <c r="L6" s="115"/>
      <c r="M6" s="115"/>
      <c r="N6" s="115"/>
      <c r="O6" s="115"/>
      <c r="P6" s="115"/>
      <c r="Q6" s="115"/>
      <c r="R6" s="115"/>
      <c r="S6" s="152" t="s">
        <v>43</v>
      </c>
      <c r="T6" s="152"/>
      <c r="U6" s="152"/>
      <c r="V6" s="152"/>
      <c r="W6" s="152"/>
      <c r="X6" s="152"/>
      <c r="Y6" s="152"/>
      <c r="Z6" s="152"/>
      <c r="AA6" s="35" t="s">
        <v>40</v>
      </c>
      <c r="AB6" s="153" t="e">
        <f>HLOOKUP(I1,Data,12,FALSE)</f>
        <v>#REF!</v>
      </c>
      <c r="AC6" s="153"/>
      <c r="AD6" s="153"/>
      <c r="AE6" s="153"/>
      <c r="AF6" s="153"/>
      <c r="AG6" s="153"/>
      <c r="AH6" s="153"/>
      <c r="AI6" s="153"/>
      <c r="AJ6" s="154"/>
    </row>
    <row r="7" spans="1:36" ht="18" customHeight="1" x14ac:dyDescent="0.25">
      <c r="A7" s="155" t="s">
        <v>51</v>
      </c>
      <c r="B7" s="156"/>
      <c r="C7" s="156"/>
      <c r="D7" s="156"/>
      <c r="E7" s="156"/>
      <c r="F7" s="156"/>
      <c r="G7" s="156"/>
      <c r="H7" s="157"/>
      <c r="I7" s="35" t="s">
        <v>40</v>
      </c>
      <c r="J7" s="158" t="e">
        <f>HLOOKUP(J1,Data,12,FALSE)</f>
        <v>#REF!</v>
      </c>
      <c r="K7" s="159"/>
      <c r="L7" s="159"/>
      <c r="M7" s="159"/>
      <c r="N7" s="159"/>
      <c r="O7" s="159"/>
      <c r="P7" s="159"/>
      <c r="Q7" s="159"/>
      <c r="R7" s="160"/>
      <c r="S7" s="152" t="s">
        <v>44</v>
      </c>
      <c r="T7" s="152"/>
      <c r="U7" s="152"/>
      <c r="V7" s="152"/>
      <c r="W7" s="152"/>
      <c r="X7" s="152"/>
      <c r="Y7" s="152"/>
      <c r="Z7" s="152"/>
      <c r="AA7" s="35" t="s">
        <v>40</v>
      </c>
      <c r="AB7" s="153" t="e">
        <f>HLOOKUP(K1,Data,12,FALSE)</f>
        <v>#REF!</v>
      </c>
      <c r="AC7" s="153"/>
      <c r="AD7" s="153"/>
      <c r="AE7" s="153"/>
      <c r="AF7" s="153"/>
      <c r="AG7" s="153"/>
      <c r="AH7" s="153"/>
      <c r="AI7" s="153"/>
      <c r="AJ7" s="154"/>
    </row>
    <row r="8" spans="1:36" ht="18" customHeight="1" x14ac:dyDescent="0.25">
      <c r="A8" s="161" t="s">
        <v>52</v>
      </c>
      <c r="B8" s="162"/>
      <c r="C8" s="162"/>
      <c r="D8" s="162"/>
      <c r="E8" s="162"/>
      <c r="F8" s="162"/>
      <c r="G8" s="162"/>
      <c r="H8" s="36">
        <v>41</v>
      </c>
      <c r="I8" s="37" t="s">
        <v>40</v>
      </c>
      <c r="J8" s="110" t="e">
        <f>HLOOKUP(B1,Data,8,FALSE)</f>
        <v>#REF!</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1"/>
    </row>
    <row r="9" spans="1:36" ht="18" customHeight="1" x14ac:dyDescent="0.25">
      <c r="A9" s="112" t="s">
        <v>53</v>
      </c>
      <c r="B9" s="113"/>
      <c r="C9" s="113"/>
      <c r="D9" s="113"/>
      <c r="E9" s="113"/>
      <c r="F9" s="113"/>
      <c r="G9" s="113"/>
      <c r="H9" s="113"/>
      <c r="I9" s="35" t="s">
        <v>40</v>
      </c>
      <c r="J9" s="110" t="e">
        <f>HLOOKUP(A1,Data,$H8,FALSE)</f>
        <v>#REF!</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1"/>
    </row>
    <row r="10" spans="1:36" ht="18" customHeight="1" x14ac:dyDescent="0.25">
      <c r="A10" s="114" t="s">
        <v>54</v>
      </c>
      <c r="B10" s="115"/>
      <c r="C10" s="115"/>
      <c r="D10" s="115"/>
      <c r="E10" s="115"/>
      <c r="F10" s="115"/>
      <c r="G10" s="115"/>
      <c r="H10" s="115"/>
      <c r="I10" s="35" t="s">
        <v>40</v>
      </c>
      <c r="J10" s="115" t="e">
        <f>HLOOKUP(D1,Data,$H8,FALSE)</f>
        <v>#REF!</v>
      </c>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6"/>
    </row>
    <row r="11" spans="1:36" ht="18" customHeight="1" x14ac:dyDescent="0.25">
      <c r="A11" s="114" t="s">
        <v>55</v>
      </c>
      <c r="B11" s="115"/>
      <c r="C11" s="115"/>
      <c r="D11" s="115"/>
      <c r="E11" s="115"/>
      <c r="F11" s="115"/>
      <c r="G11" s="115"/>
      <c r="H11" s="115"/>
      <c r="I11" s="35" t="s">
        <v>40</v>
      </c>
      <c r="J11" s="117" t="s">
        <v>13</v>
      </c>
      <c r="K11" s="117"/>
      <c r="L11" s="117"/>
      <c r="M11" s="117"/>
      <c r="N11" s="117"/>
      <c r="O11" s="117"/>
      <c r="P11" s="117"/>
      <c r="Q11" s="117"/>
      <c r="R11" s="117"/>
      <c r="S11" s="115" t="s">
        <v>11</v>
      </c>
      <c r="T11" s="115"/>
      <c r="U11" s="115"/>
      <c r="V11" s="115"/>
      <c r="W11" s="115"/>
      <c r="X11" s="115"/>
      <c r="Y11" s="115"/>
      <c r="Z11" s="115"/>
      <c r="AA11" s="38" t="s">
        <v>40</v>
      </c>
      <c r="AB11" s="117" t="e">
        <f>HLOOKUP(A1,Data,8,FALSE)</f>
        <v>#REF!</v>
      </c>
      <c r="AC11" s="117"/>
      <c r="AD11" s="117"/>
      <c r="AE11" s="117"/>
      <c r="AF11" s="117"/>
      <c r="AG11" s="117"/>
      <c r="AH11" s="117"/>
      <c r="AI11" s="117"/>
      <c r="AJ11" s="118"/>
    </row>
    <row r="12" spans="1:36" ht="18" customHeight="1" x14ac:dyDescent="0.25">
      <c r="A12" s="114" t="s">
        <v>56</v>
      </c>
      <c r="B12" s="115"/>
      <c r="C12" s="115"/>
      <c r="D12" s="115"/>
      <c r="E12" s="115"/>
      <c r="F12" s="115"/>
      <c r="G12" s="115"/>
      <c r="H12" s="115"/>
      <c r="I12" s="35" t="s">
        <v>40</v>
      </c>
      <c r="J12" s="117" t="e">
        <f>HLOOKUP(I1,Data,$H8,FALSE)</f>
        <v>#REF!</v>
      </c>
      <c r="K12" s="117"/>
      <c r="L12" s="117"/>
      <c r="M12" s="117"/>
      <c r="N12" s="117"/>
      <c r="O12" s="117"/>
      <c r="P12" s="117"/>
      <c r="Q12" s="117"/>
      <c r="R12" s="117"/>
      <c r="S12" s="115" t="s">
        <v>57</v>
      </c>
      <c r="T12" s="115"/>
      <c r="U12" s="115"/>
      <c r="V12" s="115"/>
      <c r="W12" s="115"/>
      <c r="X12" s="115"/>
      <c r="Y12" s="115"/>
      <c r="Z12" s="115"/>
      <c r="AA12" s="38" t="s">
        <v>40</v>
      </c>
      <c r="AB12" s="140" t="e">
        <f>HLOOKUP(J1,Data,$H8,FALSE)</f>
        <v>#REF!</v>
      </c>
      <c r="AC12" s="140"/>
      <c r="AD12" s="140"/>
      <c r="AE12" s="140"/>
      <c r="AF12" s="140"/>
      <c r="AG12" s="140"/>
      <c r="AH12" s="140"/>
      <c r="AI12" s="140"/>
      <c r="AJ12" s="141"/>
    </row>
    <row r="13" spans="1:36" ht="18" customHeight="1" thickBot="1" x14ac:dyDescent="0.3">
      <c r="A13" s="98" t="s">
        <v>58</v>
      </c>
      <c r="B13" s="99"/>
      <c r="C13" s="99"/>
      <c r="D13" s="99"/>
      <c r="E13" s="99"/>
      <c r="F13" s="99"/>
      <c r="G13" s="99"/>
      <c r="H13" s="99"/>
      <c r="I13" s="39" t="s">
        <v>40</v>
      </c>
      <c r="J13" s="100" t="e">
        <f>IF(AB7="N/A",HLOOKUP(J1,Data,$H8,FALSE),HLOOKUP(K1,Data,12,FALSE))</f>
        <v>#REF!</v>
      </c>
      <c r="K13" s="100"/>
      <c r="L13" s="100"/>
      <c r="M13" s="100"/>
      <c r="N13" s="100"/>
      <c r="O13" s="100"/>
      <c r="P13" s="100"/>
      <c r="Q13" s="100"/>
      <c r="R13" s="100"/>
      <c r="S13" s="99" t="s">
        <v>59</v>
      </c>
      <c r="T13" s="99"/>
      <c r="U13" s="99"/>
      <c r="V13" s="99"/>
      <c r="W13" s="99"/>
      <c r="X13" s="99"/>
      <c r="Y13" s="99"/>
      <c r="Z13" s="99"/>
      <c r="AA13" s="40" t="s">
        <v>40</v>
      </c>
      <c r="AB13" s="100" t="e">
        <f>IF(AB7="N/A",HLOOKUP(J1,Data,$H8,FALSE),HLOOKUP(K1,Data,12,FALSE))</f>
        <v>#REF!</v>
      </c>
      <c r="AC13" s="100"/>
      <c r="AD13" s="100"/>
      <c r="AE13" s="100"/>
      <c r="AF13" s="100"/>
      <c r="AG13" s="100"/>
      <c r="AH13" s="100"/>
      <c r="AI13" s="100"/>
      <c r="AJ13" s="101"/>
    </row>
    <row r="14" spans="1:36" ht="18" customHeight="1" thickBot="1" x14ac:dyDescent="0.3">
      <c r="A14" s="13"/>
      <c r="B14" s="14"/>
      <c r="C14" s="14"/>
      <c r="D14" s="14"/>
      <c r="E14" s="14"/>
      <c r="F14" s="14"/>
      <c r="G14" s="14"/>
      <c r="H14" s="14"/>
      <c r="I14" s="28"/>
      <c r="J14" s="41"/>
      <c r="K14" s="41"/>
      <c r="L14" s="41"/>
      <c r="M14" s="41"/>
      <c r="N14" s="41"/>
      <c r="O14" s="41"/>
      <c r="P14" s="41"/>
      <c r="Q14" s="41"/>
      <c r="R14" s="41"/>
      <c r="S14" s="14"/>
      <c r="T14" s="14"/>
      <c r="U14" s="14"/>
      <c r="V14" s="14"/>
      <c r="W14" s="14"/>
      <c r="X14" s="14"/>
      <c r="Y14" s="14"/>
      <c r="Z14" s="14"/>
      <c r="AA14" s="42"/>
      <c r="AB14" s="41"/>
      <c r="AC14" s="41"/>
      <c r="AD14" s="41"/>
      <c r="AE14" s="41"/>
      <c r="AF14" s="41"/>
      <c r="AG14" s="41"/>
      <c r="AH14" s="41"/>
      <c r="AI14" s="41"/>
      <c r="AJ14" s="41"/>
    </row>
    <row r="15" spans="1:36" ht="18" customHeight="1" x14ac:dyDescent="0.25">
      <c r="A15" s="102" t="s">
        <v>49</v>
      </c>
      <c r="B15" s="103"/>
      <c r="C15" s="103" t="s">
        <v>60</v>
      </c>
      <c r="D15" s="103"/>
      <c r="E15" s="103"/>
      <c r="F15" s="103"/>
      <c r="G15" s="103"/>
      <c r="H15" s="103"/>
      <c r="I15" s="103"/>
      <c r="J15" s="108" t="s">
        <v>12</v>
      </c>
      <c r="K15" s="108"/>
      <c r="L15" s="108"/>
      <c r="M15" s="108" t="s">
        <v>61</v>
      </c>
      <c r="N15" s="108"/>
      <c r="O15" s="108"/>
      <c r="P15" s="106" t="s">
        <v>62</v>
      </c>
      <c r="Q15" s="106"/>
      <c r="R15" s="106"/>
      <c r="S15" s="108" t="s">
        <v>63</v>
      </c>
      <c r="T15" s="108"/>
      <c r="U15" s="108"/>
      <c r="V15" s="108"/>
      <c r="W15" s="108"/>
      <c r="X15" s="108"/>
      <c r="Y15" s="108"/>
      <c r="Z15" s="108"/>
      <c r="AA15" s="108"/>
      <c r="AB15" s="108"/>
      <c r="AC15" s="108" t="s">
        <v>64</v>
      </c>
      <c r="AD15" s="108"/>
      <c r="AE15" s="108"/>
      <c r="AF15" s="108"/>
      <c r="AG15" s="108"/>
      <c r="AH15" s="108" t="s">
        <v>65</v>
      </c>
      <c r="AI15" s="108"/>
      <c r="AJ15" s="121"/>
    </row>
    <row r="16" spans="1:36" ht="18" customHeight="1" thickBot="1" x14ac:dyDescent="0.3">
      <c r="A16" s="180"/>
      <c r="B16" s="181"/>
      <c r="C16" s="181"/>
      <c r="D16" s="181"/>
      <c r="E16" s="181"/>
      <c r="F16" s="181"/>
      <c r="G16" s="181"/>
      <c r="H16" s="181"/>
      <c r="I16" s="181"/>
      <c r="J16" s="182"/>
      <c r="K16" s="182"/>
      <c r="L16" s="182"/>
      <c r="M16" s="182"/>
      <c r="N16" s="182"/>
      <c r="O16" s="182"/>
      <c r="P16" s="183"/>
      <c r="Q16" s="183"/>
      <c r="R16" s="183"/>
      <c r="S16" s="182"/>
      <c r="T16" s="182"/>
      <c r="U16" s="182"/>
      <c r="V16" s="182"/>
      <c r="W16" s="182"/>
      <c r="X16" s="182"/>
      <c r="Y16" s="182"/>
      <c r="Z16" s="182"/>
      <c r="AA16" s="182"/>
      <c r="AB16" s="182"/>
      <c r="AC16" s="182"/>
      <c r="AD16" s="182"/>
      <c r="AE16" s="182"/>
      <c r="AF16" s="182"/>
      <c r="AG16" s="182"/>
      <c r="AH16" s="182"/>
      <c r="AI16" s="182"/>
      <c r="AJ16" s="184"/>
    </row>
    <row r="17" spans="1:36" ht="18" customHeight="1" thickBot="1" x14ac:dyDescent="0.3">
      <c r="A17" s="176" t="s">
        <v>0</v>
      </c>
      <c r="B17" s="177"/>
      <c r="C17" s="178" t="s">
        <v>172</v>
      </c>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9"/>
    </row>
    <row r="18" spans="1:36" ht="18" customHeight="1" x14ac:dyDescent="0.25">
      <c r="A18" s="191">
        <v>1</v>
      </c>
      <c r="B18" s="185"/>
      <c r="C18" s="192" t="s">
        <v>180</v>
      </c>
      <c r="D18" s="192"/>
      <c r="E18" s="192"/>
      <c r="F18" s="192"/>
      <c r="G18" s="192"/>
      <c r="H18" s="192"/>
      <c r="I18" s="192"/>
      <c r="J18" s="189" t="s">
        <v>176</v>
      </c>
      <c r="K18" s="189"/>
      <c r="L18" s="189"/>
      <c r="M18" s="185" t="s">
        <v>175</v>
      </c>
      <c r="N18" s="185"/>
      <c r="O18" s="185"/>
      <c r="P18" s="189" t="s">
        <v>161</v>
      </c>
      <c r="Q18" s="189"/>
      <c r="R18" s="189"/>
      <c r="S18" s="185" t="s">
        <v>212</v>
      </c>
      <c r="T18" s="185"/>
      <c r="U18" s="185"/>
      <c r="V18" s="185"/>
      <c r="W18" s="185"/>
      <c r="X18" s="185"/>
      <c r="Y18" s="185"/>
      <c r="Z18" s="185"/>
      <c r="AA18" s="185"/>
      <c r="AB18" s="185"/>
      <c r="AC18" s="186">
        <v>1.2</v>
      </c>
      <c r="AD18" s="187"/>
      <c r="AE18" s="187"/>
      <c r="AF18" s="187"/>
      <c r="AG18" s="187"/>
      <c r="AH18" s="188" t="s">
        <v>163</v>
      </c>
      <c r="AI18" s="189"/>
      <c r="AJ18" s="190"/>
    </row>
    <row r="19" spans="1:36" ht="18" customHeight="1" x14ac:dyDescent="0.25">
      <c r="A19" s="57">
        <f>A18+1</f>
        <v>2</v>
      </c>
      <c r="B19" s="58"/>
      <c r="C19" s="59" t="s">
        <v>181</v>
      </c>
      <c r="D19" s="59"/>
      <c r="E19" s="59"/>
      <c r="F19" s="59"/>
      <c r="G19" s="59"/>
      <c r="H19" s="59"/>
      <c r="I19" s="59"/>
      <c r="J19" s="69" t="s">
        <v>176</v>
      </c>
      <c r="K19" s="69"/>
      <c r="L19" s="69"/>
      <c r="M19" s="58" t="s">
        <v>175</v>
      </c>
      <c r="N19" s="58"/>
      <c r="O19" s="58"/>
      <c r="P19" s="69" t="s">
        <v>161</v>
      </c>
      <c r="Q19" s="69"/>
      <c r="R19" s="69"/>
      <c r="S19" s="58" t="s">
        <v>182</v>
      </c>
      <c r="T19" s="58"/>
      <c r="U19" s="58"/>
      <c r="V19" s="58"/>
      <c r="W19" s="58"/>
      <c r="X19" s="58"/>
      <c r="Y19" s="58"/>
      <c r="Z19" s="58"/>
      <c r="AA19" s="58"/>
      <c r="AB19" s="58"/>
      <c r="AC19" s="175">
        <v>6014</v>
      </c>
      <c r="AD19" s="175"/>
      <c r="AE19" s="175"/>
      <c r="AF19" s="175"/>
      <c r="AG19" s="175"/>
      <c r="AH19" s="69" t="s">
        <v>163</v>
      </c>
      <c r="AI19" s="69"/>
      <c r="AJ19" s="70"/>
    </row>
    <row r="20" spans="1:36" ht="18" customHeight="1" x14ac:dyDescent="0.25">
      <c r="A20" s="57">
        <f>A19+1</f>
        <v>3</v>
      </c>
      <c r="B20" s="58"/>
      <c r="C20" s="59" t="s">
        <v>142</v>
      </c>
      <c r="D20" s="59"/>
      <c r="E20" s="59"/>
      <c r="F20" s="59"/>
      <c r="G20" s="59"/>
      <c r="H20" s="59"/>
      <c r="I20" s="59"/>
      <c r="J20" s="60" t="s">
        <v>183</v>
      </c>
      <c r="K20" s="60"/>
      <c r="L20" s="60"/>
      <c r="M20" s="58" t="s">
        <v>184</v>
      </c>
      <c r="N20" s="58"/>
      <c r="O20" s="58"/>
      <c r="P20" s="58" t="s">
        <v>161</v>
      </c>
      <c r="Q20" s="58"/>
      <c r="R20" s="58"/>
      <c r="S20" s="71" t="s">
        <v>185</v>
      </c>
      <c r="T20" s="71"/>
      <c r="U20" s="71"/>
      <c r="V20" s="71"/>
      <c r="W20" s="71"/>
      <c r="X20" s="71"/>
      <c r="Y20" s="71"/>
      <c r="Z20" s="71"/>
      <c r="AA20" s="71"/>
      <c r="AB20" s="71"/>
      <c r="AC20" s="73" t="s">
        <v>171</v>
      </c>
      <c r="AD20" s="73"/>
      <c r="AE20" s="73"/>
      <c r="AF20" s="73"/>
      <c r="AG20" s="73"/>
      <c r="AH20" s="58" t="s">
        <v>163</v>
      </c>
      <c r="AI20" s="58"/>
      <c r="AJ20" s="63"/>
    </row>
    <row r="21" spans="1:36" ht="18" customHeight="1" thickBot="1" x14ac:dyDescent="0.3">
      <c r="A21" s="77"/>
      <c r="B21" s="75"/>
      <c r="C21" s="78"/>
      <c r="D21" s="78"/>
      <c r="E21" s="78"/>
      <c r="F21" s="78"/>
      <c r="G21" s="78"/>
      <c r="H21" s="78"/>
      <c r="I21" s="78"/>
      <c r="J21" s="79"/>
      <c r="K21" s="79"/>
      <c r="L21" s="79"/>
      <c r="M21" s="75"/>
      <c r="N21" s="75"/>
      <c r="O21" s="75"/>
      <c r="P21" s="75"/>
      <c r="Q21" s="75"/>
      <c r="R21" s="75"/>
      <c r="S21" s="72"/>
      <c r="T21" s="72"/>
      <c r="U21" s="72"/>
      <c r="V21" s="72"/>
      <c r="W21" s="72"/>
      <c r="X21" s="72"/>
      <c r="Y21" s="72"/>
      <c r="Z21" s="72"/>
      <c r="AA21" s="72"/>
      <c r="AB21" s="72"/>
      <c r="AC21" s="74"/>
      <c r="AD21" s="74"/>
      <c r="AE21" s="74"/>
      <c r="AF21" s="74"/>
      <c r="AG21" s="74"/>
      <c r="AH21" s="75"/>
      <c r="AI21" s="75"/>
      <c r="AJ21" s="76"/>
    </row>
    <row r="22" spans="1:36" ht="18" customHeight="1" x14ac:dyDescent="0.25">
      <c r="A22" s="2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ht="18" customHeight="1" x14ac:dyDescent="0.25">
      <c r="A23" s="15"/>
      <c r="B23" s="15"/>
      <c r="C23" s="1"/>
      <c r="D23" s="1"/>
      <c r="E23" s="1"/>
      <c r="F23" s="1"/>
      <c r="G23" s="1"/>
      <c r="H23" s="1"/>
      <c r="I23" s="1"/>
      <c r="J23" s="1"/>
      <c r="K23" s="1"/>
      <c r="L23" s="1"/>
      <c r="M23" s="15"/>
      <c r="N23" s="15"/>
      <c r="O23" s="15"/>
      <c r="P23" s="1"/>
      <c r="Q23" s="1"/>
      <c r="R23" s="1"/>
      <c r="S23" s="15"/>
      <c r="T23" s="15"/>
      <c r="U23" s="15"/>
      <c r="V23" s="15"/>
      <c r="W23" s="15"/>
      <c r="X23" s="15"/>
      <c r="Y23" s="15"/>
      <c r="Z23" s="15"/>
      <c r="AA23" s="15"/>
      <c r="AB23" s="15"/>
      <c r="AC23" s="46"/>
      <c r="AD23" s="47"/>
      <c r="AE23" s="47"/>
      <c r="AF23" s="47"/>
      <c r="AG23" s="47"/>
      <c r="AH23" s="21"/>
      <c r="AI23" s="1"/>
      <c r="AJ23" s="1"/>
    </row>
    <row r="24" spans="1:36" ht="18" customHeight="1" x14ac:dyDescent="0.25">
      <c r="A24" s="15"/>
      <c r="B24" s="1"/>
      <c r="C24" s="1"/>
      <c r="D24" s="1"/>
      <c r="E24" s="1"/>
      <c r="F24" s="1"/>
      <c r="G24" s="1"/>
      <c r="H24" s="1"/>
      <c r="I24" s="1"/>
      <c r="J24" s="15"/>
      <c r="K24" s="15"/>
      <c r="L24" s="15"/>
      <c r="M24" s="15"/>
      <c r="N24" s="15"/>
      <c r="O24" s="15"/>
      <c r="P24" s="15"/>
      <c r="Q24" s="15"/>
      <c r="R24" s="15"/>
      <c r="S24" s="15"/>
      <c r="T24" s="15"/>
      <c r="U24" s="15"/>
      <c r="V24" s="15"/>
      <c r="W24" s="15"/>
      <c r="X24" s="15"/>
      <c r="Y24" s="15"/>
      <c r="Z24" s="15"/>
      <c r="AA24" s="15"/>
      <c r="AB24" s="15"/>
      <c r="AC24" s="45"/>
      <c r="AD24" s="44"/>
      <c r="AE24" s="44"/>
      <c r="AF24" s="44"/>
      <c r="AG24" s="44"/>
      <c r="AH24" s="30"/>
      <c r="AI24" s="15"/>
      <c r="AJ24" s="15"/>
    </row>
    <row r="25" spans="1:36" ht="18" customHeight="1" x14ac:dyDescent="0.25">
      <c r="A25" s="15"/>
      <c r="B25" s="15"/>
      <c r="C25" s="1"/>
      <c r="D25" s="1"/>
      <c r="E25" s="1"/>
      <c r="F25" s="1"/>
      <c r="G25" s="1"/>
      <c r="H25" s="1"/>
      <c r="I25" s="1"/>
      <c r="J25" s="1"/>
      <c r="K25" s="1"/>
      <c r="L25" s="1"/>
      <c r="M25" s="15"/>
      <c r="N25" s="15"/>
      <c r="O25" s="15"/>
      <c r="P25" s="1"/>
      <c r="Q25" s="1"/>
      <c r="R25" s="1"/>
      <c r="S25" s="15"/>
      <c r="T25" s="15"/>
      <c r="U25" s="15"/>
      <c r="V25" s="15"/>
      <c r="W25" s="15"/>
      <c r="X25" s="15"/>
      <c r="Y25" s="15"/>
      <c r="Z25" s="15"/>
      <c r="AA25" s="15"/>
      <c r="AB25" s="15"/>
      <c r="AC25" s="48"/>
      <c r="AD25" s="49"/>
      <c r="AE25" s="49"/>
      <c r="AF25" s="49"/>
      <c r="AG25" s="49"/>
      <c r="AH25" s="30"/>
      <c r="AI25" s="15"/>
      <c r="AJ25" s="15"/>
    </row>
    <row r="26" spans="1:36" ht="18" customHeight="1" x14ac:dyDescent="0.25">
      <c r="A26" s="96" t="s">
        <v>66</v>
      </c>
      <c r="B26" s="96"/>
      <c r="C26" s="96"/>
      <c r="D26" s="96"/>
      <c r="E26" s="96"/>
      <c r="F26" s="96"/>
      <c r="G26" s="96"/>
      <c r="H26" s="96"/>
      <c r="I26" s="96"/>
      <c r="J26" s="96"/>
      <c r="K26" s="96"/>
      <c r="L26" s="96"/>
      <c r="M26" s="96"/>
      <c r="N26" s="96"/>
      <c r="O26" s="96"/>
      <c r="P26" s="96"/>
      <c r="Q26" s="96"/>
      <c r="R26" s="96"/>
      <c r="S26" s="96"/>
      <c r="T26" s="7"/>
      <c r="U26" s="97" t="s">
        <v>67</v>
      </c>
      <c r="V26" s="97"/>
      <c r="W26" s="97"/>
      <c r="X26" s="97"/>
      <c r="Y26" s="97"/>
      <c r="Z26" s="97"/>
      <c r="AA26" s="97"/>
      <c r="AB26" s="97"/>
      <c r="AC26" s="97"/>
      <c r="AD26" s="97"/>
      <c r="AE26" s="97"/>
      <c r="AF26" s="97"/>
      <c r="AG26" s="97"/>
      <c r="AH26" s="97"/>
      <c r="AI26" s="97"/>
      <c r="AJ26" s="97"/>
    </row>
    <row r="27" spans="1:36" ht="18" customHeight="1" x14ac:dyDescent="0.25">
      <c r="A27" s="96" t="e">
        <f>HLOOKUP(B1,Data,16,FALSE)</f>
        <v>#REF!</v>
      </c>
      <c r="B27" s="96"/>
      <c r="C27" s="96"/>
      <c r="D27" s="96"/>
      <c r="E27" s="96"/>
      <c r="F27" s="96"/>
      <c r="G27" s="96"/>
      <c r="H27" s="96"/>
      <c r="I27" s="96"/>
      <c r="J27" s="96"/>
      <c r="K27" s="96"/>
      <c r="L27" s="96"/>
      <c r="M27" s="96"/>
      <c r="N27" s="96"/>
      <c r="O27" s="96"/>
      <c r="P27" s="96"/>
      <c r="Q27" s="96"/>
      <c r="R27" s="96"/>
      <c r="S27" s="96"/>
      <c r="T27" s="7"/>
      <c r="U27" s="97" t="e">
        <f>HLOOKUP(A1,Data,119,FALSE)</f>
        <v>#REF!</v>
      </c>
      <c r="V27" s="97"/>
      <c r="W27" s="97"/>
      <c r="X27" s="97"/>
      <c r="Y27" s="97"/>
      <c r="Z27" s="97"/>
      <c r="AA27" s="97"/>
      <c r="AB27" s="97"/>
      <c r="AC27" s="97"/>
      <c r="AD27" s="97"/>
      <c r="AE27" s="97"/>
      <c r="AF27" s="97"/>
      <c r="AG27" s="97"/>
      <c r="AH27" s="97"/>
      <c r="AI27" s="97"/>
      <c r="AJ27" s="97"/>
    </row>
    <row r="28" spans="1:36" ht="18" customHeight="1" x14ac:dyDescent="0.25">
      <c r="A28" s="96" t="e">
        <f>HLOOKUP(D1,Data,16,FALSE)</f>
        <v>#REF!</v>
      </c>
      <c r="B28" s="96"/>
      <c r="C28" s="96"/>
      <c r="D28" s="96"/>
      <c r="E28" s="96"/>
      <c r="F28" s="96"/>
      <c r="G28" s="96"/>
      <c r="H28" s="96"/>
      <c r="I28" s="96"/>
      <c r="J28" s="96"/>
      <c r="K28" s="96"/>
      <c r="L28" s="96"/>
      <c r="M28" s="96"/>
      <c r="N28" s="96"/>
      <c r="O28" s="96"/>
      <c r="P28" s="96"/>
      <c r="Q28" s="96"/>
      <c r="R28" s="96"/>
      <c r="S28" s="96"/>
      <c r="T28" s="7"/>
      <c r="U28" s="97" t="e">
        <f>HLOOKUP(C1,Data,119,FALSE)</f>
        <v>#REF!</v>
      </c>
      <c r="V28" s="97"/>
      <c r="W28" s="97"/>
      <c r="X28" s="97"/>
      <c r="Y28" s="97"/>
      <c r="Z28" s="97"/>
      <c r="AA28" s="97"/>
      <c r="AB28" s="97"/>
      <c r="AC28" s="97"/>
      <c r="AD28" s="97"/>
      <c r="AE28" s="97"/>
      <c r="AF28" s="97"/>
      <c r="AG28" s="97"/>
      <c r="AH28" s="97"/>
      <c r="AI28" s="97"/>
      <c r="AJ28" s="97"/>
    </row>
    <row r="29" spans="1:36" ht="18" customHeight="1" x14ac:dyDescent="0.25">
      <c r="A29" s="96" t="s">
        <v>47</v>
      </c>
      <c r="B29" s="96"/>
      <c r="C29" s="96"/>
      <c r="D29" s="96"/>
      <c r="E29" s="96"/>
      <c r="F29" s="96"/>
      <c r="G29" s="96"/>
      <c r="H29" s="96"/>
      <c r="I29" s="96"/>
      <c r="J29" s="96"/>
      <c r="K29" s="96"/>
      <c r="L29" s="96"/>
      <c r="M29" s="96"/>
      <c r="N29" s="96"/>
      <c r="O29" s="96"/>
      <c r="P29" s="96"/>
      <c r="Q29" s="96"/>
      <c r="R29" s="96"/>
      <c r="S29" s="96"/>
      <c r="T29" s="7"/>
      <c r="U29" s="97" t="e">
        <f>HLOOKUP(A1,Data,4,FALSE)</f>
        <v>#REF!</v>
      </c>
      <c r="V29" s="97"/>
      <c r="W29" s="97"/>
      <c r="X29" s="97"/>
      <c r="Y29" s="97"/>
      <c r="Z29" s="97"/>
      <c r="AA29" s="97"/>
      <c r="AB29" s="97"/>
      <c r="AC29" s="97"/>
      <c r="AD29" s="97"/>
      <c r="AE29" s="97"/>
      <c r="AF29" s="97"/>
      <c r="AG29" s="97"/>
      <c r="AH29" s="97"/>
      <c r="AI29" s="97"/>
      <c r="AJ29" s="97"/>
    </row>
  </sheetData>
  <mergeCells count="74">
    <mergeCell ref="AF1:AJ1"/>
    <mergeCell ref="A2:AJ3"/>
    <mergeCell ref="A4:H4"/>
    <mergeCell ref="J4:AJ4"/>
    <mergeCell ref="A5:H5"/>
    <mergeCell ref="J5:AJ5"/>
    <mergeCell ref="A6:H6"/>
    <mergeCell ref="J6:R6"/>
    <mergeCell ref="S6:Z6"/>
    <mergeCell ref="AB6:AJ6"/>
    <mergeCell ref="A7:H7"/>
    <mergeCell ref="J7:R7"/>
    <mergeCell ref="S7:Z7"/>
    <mergeCell ref="AB7:AJ7"/>
    <mergeCell ref="A8:G8"/>
    <mergeCell ref="J8:AJ8"/>
    <mergeCell ref="A9:H9"/>
    <mergeCell ref="J9:AJ9"/>
    <mergeCell ref="A10:H10"/>
    <mergeCell ref="J10:AJ10"/>
    <mergeCell ref="A11:H11"/>
    <mergeCell ref="J11:R11"/>
    <mergeCell ref="S11:Z11"/>
    <mergeCell ref="AB11:AJ11"/>
    <mergeCell ref="A12:H12"/>
    <mergeCell ref="J12:R12"/>
    <mergeCell ref="S12:Z12"/>
    <mergeCell ref="AB12:AJ12"/>
    <mergeCell ref="A13:H13"/>
    <mergeCell ref="J13:R13"/>
    <mergeCell ref="S13:Z13"/>
    <mergeCell ref="AB13:AJ13"/>
    <mergeCell ref="A15:B16"/>
    <mergeCell ref="C15:I16"/>
    <mergeCell ref="J15:L16"/>
    <mergeCell ref="M15:O16"/>
    <mergeCell ref="P15:R16"/>
    <mergeCell ref="S15:AB16"/>
    <mergeCell ref="AC15:AG16"/>
    <mergeCell ref="AH15:AJ16"/>
    <mergeCell ref="A17:B17"/>
    <mergeCell ref="C17:AJ17"/>
    <mergeCell ref="A18:B18"/>
    <mergeCell ref="C18:I18"/>
    <mergeCell ref="J18:L18"/>
    <mergeCell ref="M18:O18"/>
    <mergeCell ref="P18:R18"/>
    <mergeCell ref="S18:AB18"/>
    <mergeCell ref="AC18:AG18"/>
    <mergeCell ref="AH18:AJ18"/>
    <mergeCell ref="S19:AB19"/>
    <mergeCell ref="AC19:AG19"/>
    <mergeCell ref="AH19:AJ19"/>
    <mergeCell ref="A28:S28"/>
    <mergeCell ref="U28:AJ28"/>
    <mergeCell ref="A19:B19"/>
    <mergeCell ref="C19:I19"/>
    <mergeCell ref="J19:L19"/>
    <mergeCell ref="M19:O19"/>
    <mergeCell ref="P19:R19"/>
    <mergeCell ref="A29:S29"/>
    <mergeCell ref="U29:AJ29"/>
    <mergeCell ref="AC20:AG21"/>
    <mergeCell ref="AH20:AJ21"/>
    <mergeCell ref="A26:S26"/>
    <mergeCell ref="U26:AJ26"/>
    <mergeCell ref="A27:S27"/>
    <mergeCell ref="U27:AJ27"/>
    <mergeCell ref="A20:B21"/>
    <mergeCell ref="C20:I21"/>
    <mergeCell ref="J20:L21"/>
    <mergeCell ref="M20:O21"/>
    <mergeCell ref="P20:R21"/>
    <mergeCell ref="S20:AB21"/>
  </mergeCells>
  <conditionalFormatting sqref="A1:AF1 A2:XFD16 AK17:XFD25 A26:XFD1048576">
    <cfRule type="cellIs" dxfId="49" priority="1" operator="equal">
      <formula>0</formula>
    </cfRule>
  </conditionalFormatting>
  <conditionalFormatting sqref="AK1:XFD1">
    <cfRule type="cellIs" dxfId="48" priority="2"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4ABF-A287-4128-A00E-76A336E2C847}">
  <sheetPr>
    <pageSetUpPr fitToPage="1"/>
  </sheetPr>
  <dimension ref="A1:AJ52"/>
  <sheetViews>
    <sheetView tabSelected="1" topLeftCell="A7" workbookViewId="0">
      <selection activeCell="A13" sqref="A13:H13"/>
    </sheetView>
  </sheetViews>
  <sheetFormatPr defaultColWidth="3.7109375" defaultRowHeight="18" customHeight="1" x14ac:dyDescent="0.25"/>
  <cols>
    <col min="1" max="16384" width="3.7109375" style="33"/>
  </cols>
  <sheetData>
    <row r="1" spans="1:36" ht="18" customHeight="1" thickBot="1" x14ac:dyDescent="0.3">
      <c r="A1" s="2" t="s">
        <v>0</v>
      </c>
      <c r="B1" s="2" t="s">
        <v>1</v>
      </c>
      <c r="C1" s="2" t="s">
        <v>2</v>
      </c>
      <c r="D1" s="2" t="s">
        <v>3</v>
      </c>
      <c r="E1" s="2" t="s">
        <v>4</v>
      </c>
      <c r="F1" s="2" t="s">
        <v>5</v>
      </c>
      <c r="G1" s="2" t="s">
        <v>6</v>
      </c>
      <c r="H1" s="2" t="s">
        <v>7</v>
      </c>
      <c r="I1" s="2" t="s">
        <v>8</v>
      </c>
      <c r="J1" s="2" t="s">
        <v>9</v>
      </c>
      <c r="K1" s="2" t="s">
        <v>10</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95" t="s">
        <v>38</v>
      </c>
      <c r="AG1" s="95"/>
      <c r="AH1" s="95"/>
      <c r="AI1" s="95"/>
      <c r="AJ1" s="95"/>
    </row>
    <row r="2" spans="1:36" ht="18" customHeight="1" x14ac:dyDescent="0.25">
      <c r="A2" s="142" t="s">
        <v>50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4"/>
    </row>
    <row r="3" spans="1:36" ht="18" customHeight="1" thickBot="1" x14ac:dyDescent="0.3">
      <c r="A3" s="145"/>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7"/>
    </row>
    <row r="4" spans="1:36" ht="18" customHeight="1" x14ac:dyDescent="0.25">
      <c r="A4" s="148" t="s">
        <v>39</v>
      </c>
      <c r="B4" s="149"/>
      <c r="C4" s="149"/>
      <c r="D4" s="149"/>
      <c r="E4" s="149"/>
      <c r="F4" s="149"/>
      <c r="G4" s="149"/>
      <c r="H4" s="149"/>
      <c r="I4" s="34" t="s">
        <v>40</v>
      </c>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50"/>
    </row>
    <row r="5" spans="1:36" ht="18" customHeight="1" x14ac:dyDescent="0.25">
      <c r="A5" s="151" t="s">
        <v>41</v>
      </c>
      <c r="B5" s="152"/>
      <c r="C5" s="152"/>
      <c r="D5" s="152"/>
      <c r="E5" s="152"/>
      <c r="F5" s="152"/>
      <c r="G5" s="152"/>
      <c r="H5" s="152"/>
      <c r="I5" s="35" t="s">
        <v>40</v>
      </c>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6"/>
    </row>
    <row r="6" spans="1:36" ht="18" customHeight="1" x14ac:dyDescent="0.25">
      <c r="A6" s="151" t="s">
        <v>42</v>
      </c>
      <c r="B6" s="152"/>
      <c r="C6" s="152"/>
      <c r="D6" s="152"/>
      <c r="E6" s="152"/>
      <c r="F6" s="152"/>
      <c r="G6" s="152"/>
      <c r="H6" s="152"/>
      <c r="I6" s="35" t="s">
        <v>40</v>
      </c>
      <c r="J6" s="115" t="s">
        <v>241</v>
      </c>
      <c r="K6" s="115"/>
      <c r="L6" s="115"/>
      <c r="M6" s="115"/>
      <c r="N6" s="115"/>
      <c r="O6" s="115"/>
      <c r="P6" s="115"/>
      <c r="Q6" s="115"/>
      <c r="R6" s="115"/>
      <c r="S6" s="152" t="s">
        <v>43</v>
      </c>
      <c r="T6" s="152"/>
      <c r="U6" s="152"/>
      <c r="V6" s="152"/>
      <c r="W6" s="152"/>
      <c r="X6" s="152"/>
      <c r="Y6" s="152"/>
      <c r="Z6" s="152"/>
      <c r="AA6" s="35" t="s">
        <v>40</v>
      </c>
      <c r="AB6" s="153">
        <v>46091</v>
      </c>
      <c r="AC6" s="153"/>
      <c r="AD6" s="153"/>
      <c r="AE6" s="153"/>
      <c r="AF6" s="153"/>
      <c r="AG6" s="153"/>
      <c r="AH6" s="153"/>
      <c r="AI6" s="153"/>
      <c r="AJ6" s="154"/>
    </row>
    <row r="7" spans="1:36" ht="18" customHeight="1" x14ac:dyDescent="0.25">
      <c r="A7" s="155" t="s">
        <v>51</v>
      </c>
      <c r="B7" s="156"/>
      <c r="C7" s="156"/>
      <c r="D7" s="156"/>
      <c r="E7" s="156"/>
      <c r="F7" s="156"/>
      <c r="G7" s="156"/>
      <c r="H7" s="157"/>
      <c r="I7" s="35" t="s">
        <v>40</v>
      </c>
      <c r="J7" s="158" t="s">
        <v>14</v>
      </c>
      <c r="K7" s="159"/>
      <c r="L7" s="159"/>
      <c r="M7" s="159"/>
      <c r="N7" s="159"/>
      <c r="O7" s="159"/>
      <c r="P7" s="159"/>
      <c r="Q7" s="159"/>
      <c r="R7" s="160"/>
      <c r="S7" s="152" t="s">
        <v>44</v>
      </c>
      <c r="T7" s="152"/>
      <c r="U7" s="152"/>
      <c r="V7" s="152"/>
      <c r="W7" s="152"/>
      <c r="X7" s="152"/>
      <c r="Y7" s="152"/>
      <c r="Z7" s="152"/>
      <c r="AA7" s="35" t="s">
        <v>40</v>
      </c>
      <c r="AB7" s="153">
        <v>46105</v>
      </c>
      <c r="AC7" s="153"/>
      <c r="AD7" s="153"/>
      <c r="AE7" s="153"/>
      <c r="AF7" s="153"/>
      <c r="AG7" s="153"/>
      <c r="AH7" s="153"/>
      <c r="AI7" s="153"/>
      <c r="AJ7" s="154"/>
    </row>
    <row r="8" spans="1:36" ht="18" customHeight="1" x14ac:dyDescent="0.25">
      <c r="A8" s="161" t="s">
        <v>52</v>
      </c>
      <c r="B8" s="162"/>
      <c r="C8" s="162"/>
      <c r="D8" s="162"/>
      <c r="E8" s="162"/>
      <c r="F8" s="162"/>
      <c r="G8" s="162"/>
      <c r="H8" s="36">
        <v>42</v>
      </c>
      <c r="I8" s="37" t="s">
        <v>40</v>
      </c>
      <c r="J8" s="110" t="s">
        <v>243</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1"/>
    </row>
    <row r="9" spans="1:36" ht="18" customHeight="1" x14ac:dyDescent="0.25">
      <c r="A9" s="112" t="s">
        <v>53</v>
      </c>
      <c r="B9" s="113"/>
      <c r="C9" s="113"/>
      <c r="D9" s="113"/>
      <c r="E9" s="113"/>
      <c r="F9" s="113"/>
      <c r="G9" s="113"/>
      <c r="H9" s="113"/>
      <c r="I9" s="35" t="s">
        <v>40</v>
      </c>
      <c r="J9" s="110" t="s">
        <v>218</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1"/>
    </row>
    <row r="10" spans="1:36" ht="18" customHeight="1" x14ac:dyDescent="0.25">
      <c r="A10" s="114" t="s">
        <v>54</v>
      </c>
      <c r="B10" s="115"/>
      <c r="C10" s="115"/>
      <c r="D10" s="115"/>
      <c r="E10" s="115"/>
      <c r="F10" s="115"/>
      <c r="G10" s="115"/>
      <c r="H10" s="115"/>
      <c r="I10" s="35" t="s">
        <v>40</v>
      </c>
      <c r="J10" s="115" t="s">
        <v>230</v>
      </c>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6"/>
    </row>
    <row r="11" spans="1:36" ht="18" customHeight="1" x14ac:dyDescent="0.25">
      <c r="A11" s="114" t="s">
        <v>55</v>
      </c>
      <c r="B11" s="115"/>
      <c r="C11" s="115"/>
      <c r="D11" s="115"/>
      <c r="E11" s="115"/>
      <c r="F11" s="115"/>
      <c r="G11" s="115"/>
      <c r="H11" s="115"/>
      <c r="I11" s="35" t="s">
        <v>40</v>
      </c>
      <c r="J11" s="117" t="s">
        <v>13</v>
      </c>
      <c r="K11" s="117"/>
      <c r="L11" s="117"/>
      <c r="M11" s="117"/>
      <c r="N11" s="117"/>
      <c r="O11" s="117"/>
      <c r="P11" s="117"/>
      <c r="Q11" s="117"/>
      <c r="R11" s="117"/>
      <c r="S11" s="115" t="s">
        <v>11</v>
      </c>
      <c r="T11" s="115"/>
      <c r="U11" s="115"/>
      <c r="V11" s="115"/>
      <c r="W11" s="115"/>
      <c r="X11" s="115"/>
      <c r="Y11" s="115"/>
      <c r="Z11" s="115"/>
      <c r="AA11" s="38" t="s">
        <v>40</v>
      </c>
      <c r="AB11" s="117" t="s">
        <v>242</v>
      </c>
      <c r="AC11" s="117"/>
      <c r="AD11" s="117"/>
      <c r="AE11" s="117"/>
      <c r="AF11" s="117"/>
      <c r="AG11" s="117"/>
      <c r="AH11" s="117"/>
      <c r="AI11" s="117"/>
      <c r="AJ11" s="118"/>
    </row>
    <row r="12" spans="1:36" ht="18" customHeight="1" x14ac:dyDescent="0.25">
      <c r="A12" s="114" t="s">
        <v>56</v>
      </c>
      <c r="B12" s="115"/>
      <c r="C12" s="115"/>
      <c r="D12" s="115"/>
      <c r="E12" s="115"/>
      <c r="F12" s="115"/>
      <c r="G12" s="115"/>
      <c r="H12" s="115"/>
      <c r="I12" s="35" t="s">
        <v>40</v>
      </c>
      <c r="J12" s="117" t="s">
        <v>217</v>
      </c>
      <c r="K12" s="117"/>
      <c r="L12" s="117"/>
      <c r="M12" s="117"/>
      <c r="N12" s="117"/>
      <c r="O12" s="117"/>
      <c r="P12" s="117"/>
      <c r="Q12" s="117"/>
      <c r="R12" s="117"/>
      <c r="S12" s="115" t="s">
        <v>57</v>
      </c>
      <c r="T12" s="115"/>
      <c r="U12" s="115"/>
      <c r="V12" s="115"/>
      <c r="W12" s="115"/>
      <c r="X12" s="115"/>
      <c r="Y12" s="115"/>
      <c r="Z12" s="115"/>
      <c r="AA12" s="38" t="s">
        <v>40</v>
      </c>
      <c r="AB12" s="140">
        <v>46104</v>
      </c>
      <c r="AC12" s="140"/>
      <c r="AD12" s="140"/>
      <c r="AE12" s="140"/>
      <c r="AF12" s="140"/>
      <c r="AG12" s="140"/>
      <c r="AH12" s="140"/>
      <c r="AI12" s="140"/>
      <c r="AJ12" s="141"/>
    </row>
    <row r="13" spans="1:36" ht="18" customHeight="1" thickBot="1" x14ac:dyDescent="0.3">
      <c r="A13" s="98" t="s">
        <v>58</v>
      </c>
      <c r="B13" s="99"/>
      <c r="C13" s="99"/>
      <c r="D13" s="99"/>
      <c r="E13" s="99"/>
      <c r="F13" s="99"/>
      <c r="G13" s="99"/>
      <c r="H13" s="99"/>
      <c r="I13" s="39" t="s">
        <v>40</v>
      </c>
      <c r="J13" s="100">
        <v>46105</v>
      </c>
      <c r="K13" s="100"/>
      <c r="L13" s="100"/>
      <c r="M13" s="100"/>
      <c r="N13" s="100"/>
      <c r="O13" s="100"/>
      <c r="P13" s="100"/>
      <c r="Q13" s="100"/>
      <c r="R13" s="100"/>
      <c r="S13" s="99" t="s">
        <v>59</v>
      </c>
      <c r="T13" s="99"/>
      <c r="U13" s="99"/>
      <c r="V13" s="99"/>
      <c r="W13" s="99"/>
      <c r="X13" s="99"/>
      <c r="Y13" s="99"/>
      <c r="Z13" s="99"/>
      <c r="AA13" s="40" t="s">
        <v>40</v>
      </c>
      <c r="AB13" s="100">
        <v>46105</v>
      </c>
      <c r="AC13" s="100"/>
      <c r="AD13" s="100"/>
      <c r="AE13" s="100"/>
      <c r="AF13" s="100"/>
      <c r="AG13" s="100"/>
      <c r="AH13" s="100"/>
      <c r="AI13" s="100"/>
      <c r="AJ13" s="101"/>
    </row>
    <row r="14" spans="1:36" ht="18" customHeight="1" thickBot="1" x14ac:dyDescent="0.3">
      <c r="A14" s="13"/>
      <c r="B14" s="14"/>
      <c r="C14" s="14"/>
      <c r="D14" s="14"/>
      <c r="E14" s="14"/>
      <c r="F14" s="14"/>
      <c r="G14" s="14"/>
      <c r="H14" s="14"/>
      <c r="I14" s="28"/>
      <c r="J14" s="41"/>
      <c r="K14" s="41"/>
      <c r="L14" s="41"/>
      <c r="M14" s="41"/>
      <c r="N14" s="41"/>
      <c r="O14" s="41"/>
      <c r="P14" s="41"/>
      <c r="Q14" s="41"/>
      <c r="R14" s="41"/>
      <c r="S14" s="14"/>
      <c r="T14" s="14"/>
      <c r="U14" s="14"/>
      <c r="V14" s="14"/>
      <c r="W14" s="14"/>
      <c r="X14" s="14"/>
      <c r="Y14" s="14"/>
      <c r="Z14" s="14"/>
      <c r="AA14" s="42"/>
      <c r="AB14" s="41"/>
      <c r="AC14" s="41"/>
      <c r="AD14" s="41"/>
      <c r="AE14" s="41"/>
      <c r="AF14" s="41"/>
      <c r="AG14" s="41"/>
      <c r="AH14" s="41"/>
      <c r="AI14" s="41"/>
      <c r="AJ14" s="41"/>
    </row>
    <row r="15" spans="1:36" ht="18" customHeight="1" x14ac:dyDescent="0.25">
      <c r="A15" s="102" t="s">
        <v>49</v>
      </c>
      <c r="B15" s="103"/>
      <c r="C15" s="103" t="s">
        <v>60</v>
      </c>
      <c r="D15" s="103"/>
      <c r="E15" s="103"/>
      <c r="F15" s="103"/>
      <c r="G15" s="103"/>
      <c r="H15" s="103"/>
      <c r="I15" s="103"/>
      <c r="J15" s="108" t="s">
        <v>12</v>
      </c>
      <c r="K15" s="108"/>
      <c r="L15" s="108"/>
      <c r="M15" s="108" t="s">
        <v>61</v>
      </c>
      <c r="N15" s="108"/>
      <c r="O15" s="108"/>
      <c r="P15" s="106" t="s">
        <v>62</v>
      </c>
      <c r="Q15" s="106"/>
      <c r="R15" s="106"/>
      <c r="S15" s="108" t="s">
        <v>63</v>
      </c>
      <c r="T15" s="108"/>
      <c r="U15" s="108"/>
      <c r="V15" s="108"/>
      <c r="W15" s="108"/>
      <c r="X15" s="108"/>
      <c r="Y15" s="108"/>
      <c r="Z15" s="108"/>
      <c r="AA15" s="108"/>
      <c r="AB15" s="108"/>
      <c r="AC15" s="108" t="s">
        <v>64</v>
      </c>
      <c r="AD15" s="108"/>
      <c r="AE15" s="108"/>
      <c r="AF15" s="108"/>
      <c r="AG15" s="108"/>
      <c r="AH15" s="108" t="s">
        <v>65</v>
      </c>
      <c r="AI15" s="108"/>
      <c r="AJ15" s="121"/>
    </row>
    <row r="16" spans="1:36" ht="18" customHeight="1" thickBot="1" x14ac:dyDescent="0.3">
      <c r="A16" s="104"/>
      <c r="B16" s="105"/>
      <c r="C16" s="105"/>
      <c r="D16" s="105"/>
      <c r="E16" s="105"/>
      <c r="F16" s="105"/>
      <c r="G16" s="105"/>
      <c r="H16" s="105"/>
      <c r="I16" s="105"/>
      <c r="J16" s="109"/>
      <c r="K16" s="109"/>
      <c r="L16" s="109"/>
      <c r="M16" s="109"/>
      <c r="N16" s="109"/>
      <c r="O16" s="109"/>
      <c r="P16" s="107"/>
      <c r="Q16" s="107"/>
      <c r="R16" s="107"/>
      <c r="S16" s="109"/>
      <c r="T16" s="109"/>
      <c r="U16" s="109"/>
      <c r="V16" s="109"/>
      <c r="W16" s="109"/>
      <c r="X16" s="109"/>
      <c r="Y16" s="109"/>
      <c r="Z16" s="109"/>
      <c r="AA16" s="109"/>
      <c r="AB16" s="109"/>
      <c r="AC16" s="109"/>
      <c r="AD16" s="109"/>
      <c r="AE16" s="109"/>
      <c r="AF16" s="109"/>
      <c r="AG16" s="109"/>
      <c r="AH16" s="109"/>
      <c r="AI16" s="109"/>
      <c r="AJ16" s="122"/>
    </row>
    <row r="17" spans="1:36" ht="18" customHeight="1" x14ac:dyDescent="0.25">
      <c r="A17" s="57" t="s">
        <v>0</v>
      </c>
      <c r="B17" s="58"/>
      <c r="C17" s="59" t="s">
        <v>142</v>
      </c>
      <c r="D17" s="59"/>
      <c r="E17" s="59"/>
      <c r="F17" s="59"/>
      <c r="G17" s="59"/>
      <c r="H17" s="59"/>
      <c r="I17" s="59"/>
      <c r="J17" s="60" t="s">
        <v>183</v>
      </c>
      <c r="K17" s="60"/>
      <c r="L17" s="60"/>
      <c r="M17" s="58" t="s">
        <v>184</v>
      </c>
      <c r="N17" s="58"/>
      <c r="O17" s="58"/>
      <c r="P17" s="58" t="s">
        <v>161</v>
      </c>
      <c r="Q17" s="58"/>
      <c r="R17" s="58"/>
      <c r="S17" s="71" t="s">
        <v>185</v>
      </c>
      <c r="T17" s="71"/>
      <c r="U17" s="71"/>
      <c r="V17" s="71"/>
      <c r="W17" s="71"/>
      <c r="X17" s="71"/>
      <c r="Y17" s="71"/>
      <c r="Z17" s="71"/>
      <c r="AA17" s="71"/>
      <c r="AB17" s="71"/>
      <c r="AC17" s="73" t="s">
        <v>171</v>
      </c>
      <c r="AD17" s="73"/>
      <c r="AE17" s="73"/>
      <c r="AF17" s="73"/>
      <c r="AG17" s="73"/>
      <c r="AH17" s="58" t="s">
        <v>163</v>
      </c>
      <c r="AI17" s="58"/>
      <c r="AJ17" s="63"/>
    </row>
    <row r="18" spans="1:36" ht="18" customHeight="1" thickBot="1" x14ac:dyDescent="0.3">
      <c r="A18" s="77"/>
      <c r="B18" s="75"/>
      <c r="C18" s="78"/>
      <c r="D18" s="78"/>
      <c r="E18" s="78"/>
      <c r="F18" s="78"/>
      <c r="G18" s="78"/>
      <c r="H18" s="78"/>
      <c r="I18" s="78"/>
      <c r="J18" s="79"/>
      <c r="K18" s="79"/>
      <c r="L18" s="79"/>
      <c r="M18" s="75"/>
      <c r="N18" s="75"/>
      <c r="O18" s="75"/>
      <c r="P18" s="75"/>
      <c r="Q18" s="75"/>
      <c r="R18" s="75"/>
      <c r="S18" s="72"/>
      <c r="T18" s="72"/>
      <c r="U18" s="72"/>
      <c r="V18" s="72"/>
      <c r="W18" s="72"/>
      <c r="X18" s="72"/>
      <c r="Y18" s="72"/>
      <c r="Z18" s="72"/>
      <c r="AA18" s="72"/>
      <c r="AB18" s="72"/>
      <c r="AC18" s="74"/>
      <c r="AD18" s="74"/>
      <c r="AE18" s="74"/>
      <c r="AF18" s="74"/>
      <c r="AG18" s="74"/>
      <c r="AH18" s="75"/>
      <c r="AI18" s="75"/>
      <c r="AJ18" s="76"/>
    </row>
    <row r="19" spans="1:36" ht="18" customHeight="1" thickBot="1" x14ac:dyDescent="0.3">
      <c r="A19" s="163" t="s">
        <v>1</v>
      </c>
      <c r="B19" s="164"/>
      <c r="C19" s="165" t="s">
        <v>205</v>
      </c>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7"/>
    </row>
    <row r="20" spans="1:36" ht="18" customHeight="1" x14ac:dyDescent="0.25">
      <c r="A20" s="84">
        <v>1</v>
      </c>
      <c r="B20" s="85"/>
      <c r="C20" s="86" t="s">
        <v>206</v>
      </c>
      <c r="D20" s="86"/>
      <c r="E20" s="86"/>
      <c r="F20" s="86"/>
      <c r="G20" s="86"/>
      <c r="H20" s="86"/>
      <c r="I20" s="86"/>
      <c r="J20" s="85" t="s">
        <v>167</v>
      </c>
      <c r="K20" s="85"/>
      <c r="L20" s="85"/>
      <c r="M20" s="85" t="s">
        <v>231</v>
      </c>
      <c r="N20" s="85"/>
      <c r="O20" s="85"/>
      <c r="P20" s="85" t="s">
        <v>161</v>
      </c>
      <c r="Q20" s="85"/>
      <c r="R20" s="85"/>
      <c r="S20" s="130" t="s">
        <v>235</v>
      </c>
      <c r="T20" s="130"/>
      <c r="U20" s="130"/>
      <c r="V20" s="130"/>
      <c r="W20" s="130"/>
      <c r="X20" s="130"/>
      <c r="Y20" s="130"/>
      <c r="Z20" s="130"/>
      <c r="AA20" s="130"/>
      <c r="AB20" s="130"/>
      <c r="AC20" s="168">
        <v>0.17100000000000001</v>
      </c>
      <c r="AD20" s="169"/>
      <c r="AE20" s="169"/>
      <c r="AF20" s="169"/>
      <c r="AG20" s="169"/>
      <c r="AH20" s="130" t="s">
        <v>163</v>
      </c>
      <c r="AI20" s="85"/>
      <c r="AJ20" s="133"/>
    </row>
    <row r="21" spans="1:36" ht="18" customHeight="1" x14ac:dyDescent="0.25">
      <c r="A21" s="57">
        <f>A20+1</f>
        <v>2</v>
      </c>
      <c r="B21" s="58"/>
      <c r="C21" s="59" t="s">
        <v>207</v>
      </c>
      <c r="D21" s="59"/>
      <c r="E21" s="59"/>
      <c r="F21" s="59"/>
      <c r="G21" s="59"/>
      <c r="H21" s="59"/>
      <c r="I21" s="59"/>
      <c r="J21" s="58" t="s">
        <v>167</v>
      </c>
      <c r="K21" s="58"/>
      <c r="L21" s="58"/>
      <c r="M21" s="58" t="s">
        <v>231</v>
      </c>
      <c r="N21" s="58"/>
      <c r="O21" s="58"/>
      <c r="P21" s="58" t="s">
        <v>161</v>
      </c>
      <c r="Q21" s="58"/>
      <c r="R21" s="58"/>
      <c r="S21" s="60" t="s">
        <v>236</v>
      </c>
      <c r="T21" s="60"/>
      <c r="U21" s="60"/>
      <c r="V21" s="60"/>
      <c r="W21" s="60"/>
      <c r="X21" s="60"/>
      <c r="Y21" s="60"/>
      <c r="Z21" s="60"/>
      <c r="AA21" s="60"/>
      <c r="AB21" s="60"/>
      <c r="AC21" s="64">
        <v>0.623</v>
      </c>
      <c r="AD21" s="65"/>
      <c r="AE21" s="65"/>
      <c r="AF21" s="65"/>
      <c r="AG21" s="65"/>
      <c r="AH21" s="60" t="s">
        <v>163</v>
      </c>
      <c r="AI21" s="58"/>
      <c r="AJ21" s="63"/>
    </row>
    <row r="22" spans="1:36" ht="18" customHeight="1" x14ac:dyDescent="0.25">
      <c r="A22" s="57">
        <f t="shared" ref="A22:A26" si="0">A21+1</f>
        <v>3</v>
      </c>
      <c r="B22" s="58"/>
      <c r="C22" s="59" t="s">
        <v>208</v>
      </c>
      <c r="D22" s="59"/>
      <c r="E22" s="59"/>
      <c r="F22" s="59"/>
      <c r="G22" s="59"/>
      <c r="H22" s="59"/>
      <c r="I22" s="59"/>
      <c r="J22" s="58" t="s">
        <v>167</v>
      </c>
      <c r="K22" s="58"/>
      <c r="L22" s="58"/>
      <c r="M22" s="58" t="s">
        <v>231</v>
      </c>
      <c r="N22" s="58"/>
      <c r="O22" s="58"/>
      <c r="P22" s="58" t="s">
        <v>161</v>
      </c>
      <c r="Q22" s="58"/>
      <c r="R22" s="58"/>
      <c r="S22" s="60" t="s">
        <v>237</v>
      </c>
      <c r="T22" s="60"/>
      <c r="U22" s="60"/>
      <c r="V22" s="60"/>
      <c r="W22" s="60"/>
      <c r="X22" s="60"/>
      <c r="Y22" s="60"/>
      <c r="Z22" s="60"/>
      <c r="AA22" s="60"/>
      <c r="AB22" s="60"/>
      <c r="AC22" s="64">
        <v>2.1999999999999999E-2</v>
      </c>
      <c r="AD22" s="65"/>
      <c r="AE22" s="65"/>
      <c r="AF22" s="65"/>
      <c r="AG22" s="65"/>
      <c r="AH22" s="60" t="s">
        <v>163</v>
      </c>
      <c r="AI22" s="58"/>
      <c r="AJ22" s="63"/>
    </row>
    <row r="23" spans="1:36" ht="18" customHeight="1" x14ac:dyDescent="0.25">
      <c r="A23" s="57">
        <f t="shared" si="0"/>
        <v>4</v>
      </c>
      <c r="B23" s="58"/>
      <c r="C23" s="59" t="s">
        <v>232</v>
      </c>
      <c r="D23" s="59"/>
      <c r="E23" s="59"/>
      <c r="F23" s="59"/>
      <c r="G23" s="59"/>
      <c r="H23" s="59"/>
      <c r="I23" s="59"/>
      <c r="J23" s="58" t="s">
        <v>167</v>
      </c>
      <c r="K23" s="58"/>
      <c r="L23" s="58"/>
      <c r="M23" s="58" t="s">
        <v>231</v>
      </c>
      <c r="N23" s="58"/>
      <c r="O23" s="58"/>
      <c r="P23" s="58" t="s">
        <v>161</v>
      </c>
      <c r="Q23" s="58"/>
      <c r="R23" s="58"/>
      <c r="S23" s="60" t="s">
        <v>237</v>
      </c>
      <c r="T23" s="60"/>
      <c r="U23" s="60"/>
      <c r="V23" s="60"/>
      <c r="W23" s="60"/>
      <c r="X23" s="60"/>
      <c r="Y23" s="60"/>
      <c r="Z23" s="60"/>
      <c r="AA23" s="60"/>
      <c r="AB23" s="60"/>
      <c r="AC23" s="64">
        <v>2.3E-2</v>
      </c>
      <c r="AD23" s="65"/>
      <c r="AE23" s="65"/>
      <c r="AF23" s="65"/>
      <c r="AG23" s="65"/>
      <c r="AH23" s="60" t="s">
        <v>163</v>
      </c>
      <c r="AI23" s="58"/>
      <c r="AJ23" s="63"/>
    </row>
    <row r="24" spans="1:36" ht="18" customHeight="1" x14ac:dyDescent="0.25">
      <c r="A24" s="57">
        <f t="shared" si="0"/>
        <v>5</v>
      </c>
      <c r="B24" s="58"/>
      <c r="C24" s="59" t="s">
        <v>233</v>
      </c>
      <c r="D24" s="59"/>
      <c r="E24" s="59"/>
      <c r="F24" s="59"/>
      <c r="G24" s="59"/>
      <c r="H24" s="59"/>
      <c r="I24" s="59"/>
      <c r="J24" s="58" t="s">
        <v>167</v>
      </c>
      <c r="K24" s="58"/>
      <c r="L24" s="58"/>
      <c r="M24" s="58" t="s">
        <v>231</v>
      </c>
      <c r="N24" s="58"/>
      <c r="O24" s="58"/>
      <c r="P24" s="58" t="s">
        <v>161</v>
      </c>
      <c r="Q24" s="58"/>
      <c r="R24" s="58"/>
      <c r="S24" s="60" t="s">
        <v>238</v>
      </c>
      <c r="T24" s="60"/>
      <c r="U24" s="60"/>
      <c r="V24" s="60"/>
      <c r="W24" s="60"/>
      <c r="X24" s="60"/>
      <c r="Y24" s="60"/>
      <c r="Z24" s="60"/>
      <c r="AA24" s="60"/>
      <c r="AB24" s="60"/>
      <c r="AC24" s="64">
        <v>0.16800000000000001</v>
      </c>
      <c r="AD24" s="65"/>
      <c r="AE24" s="65"/>
      <c r="AF24" s="65"/>
      <c r="AG24" s="65"/>
      <c r="AH24" s="60" t="s">
        <v>163</v>
      </c>
      <c r="AI24" s="58"/>
      <c r="AJ24" s="63"/>
    </row>
    <row r="25" spans="1:36" ht="18" customHeight="1" x14ac:dyDescent="0.25">
      <c r="A25" s="57">
        <f t="shared" si="0"/>
        <v>6</v>
      </c>
      <c r="B25" s="58"/>
      <c r="C25" s="59" t="s">
        <v>234</v>
      </c>
      <c r="D25" s="59"/>
      <c r="E25" s="59"/>
      <c r="F25" s="59"/>
      <c r="G25" s="59"/>
      <c r="H25" s="59"/>
      <c r="I25" s="59"/>
      <c r="J25" s="58" t="s">
        <v>167</v>
      </c>
      <c r="K25" s="58"/>
      <c r="L25" s="58"/>
      <c r="M25" s="58" t="s">
        <v>231</v>
      </c>
      <c r="N25" s="58"/>
      <c r="O25" s="58"/>
      <c r="P25" s="58" t="s">
        <v>161</v>
      </c>
      <c r="Q25" s="58"/>
      <c r="R25" s="58"/>
      <c r="S25" s="60" t="s">
        <v>239</v>
      </c>
      <c r="T25" s="60"/>
      <c r="U25" s="60"/>
      <c r="V25" s="60"/>
      <c r="W25" s="60"/>
      <c r="X25" s="60"/>
      <c r="Y25" s="60"/>
      <c r="Z25" s="60"/>
      <c r="AA25" s="60"/>
      <c r="AB25" s="60"/>
      <c r="AC25" s="61">
        <v>6.4999999999999997E-3</v>
      </c>
      <c r="AD25" s="62"/>
      <c r="AE25" s="62"/>
      <c r="AF25" s="62"/>
      <c r="AG25" s="62"/>
      <c r="AH25" s="60" t="s">
        <v>163</v>
      </c>
      <c r="AI25" s="58"/>
      <c r="AJ25" s="63"/>
    </row>
    <row r="26" spans="1:36" ht="18" customHeight="1" thickBot="1" x14ac:dyDescent="0.3">
      <c r="A26" s="77">
        <f t="shared" si="0"/>
        <v>7</v>
      </c>
      <c r="B26" s="75"/>
      <c r="C26" s="78" t="s">
        <v>209</v>
      </c>
      <c r="D26" s="78"/>
      <c r="E26" s="78"/>
      <c r="F26" s="78"/>
      <c r="G26" s="78"/>
      <c r="H26" s="78"/>
      <c r="I26" s="78"/>
      <c r="J26" s="75" t="s">
        <v>167</v>
      </c>
      <c r="K26" s="75"/>
      <c r="L26" s="75"/>
      <c r="M26" s="75" t="s">
        <v>231</v>
      </c>
      <c r="N26" s="75"/>
      <c r="O26" s="75"/>
      <c r="P26" s="75" t="s">
        <v>161</v>
      </c>
      <c r="Q26" s="75"/>
      <c r="R26" s="75"/>
      <c r="S26" s="79" t="s">
        <v>210</v>
      </c>
      <c r="T26" s="79"/>
      <c r="U26" s="79"/>
      <c r="V26" s="79"/>
      <c r="W26" s="79"/>
      <c r="X26" s="79"/>
      <c r="Y26" s="79"/>
      <c r="Z26" s="79"/>
      <c r="AA26" s="79"/>
      <c r="AB26" s="79"/>
      <c r="AC26" s="170">
        <f>AC20+AC21/6</f>
        <v>0.27483333333333337</v>
      </c>
      <c r="AD26" s="171"/>
      <c r="AE26" s="171"/>
      <c r="AF26" s="171"/>
      <c r="AG26" s="171"/>
      <c r="AH26" s="79" t="s">
        <v>163</v>
      </c>
      <c r="AI26" s="75"/>
      <c r="AJ26" s="76"/>
    </row>
    <row r="27" spans="1:36" ht="18" customHeight="1" thickBot="1" x14ac:dyDescent="0.3">
      <c r="A27" s="123" t="s">
        <v>2</v>
      </c>
      <c r="B27" s="124"/>
      <c r="C27" s="125" t="s">
        <v>158</v>
      </c>
      <c r="D27" s="12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7"/>
    </row>
    <row r="28" spans="1:36" ht="18" customHeight="1" x14ac:dyDescent="0.25">
      <c r="A28" s="128">
        <v>1</v>
      </c>
      <c r="B28" s="129"/>
      <c r="C28" s="86" t="s">
        <v>131</v>
      </c>
      <c r="D28" s="86"/>
      <c r="E28" s="86"/>
      <c r="F28" s="86"/>
      <c r="G28" s="86"/>
      <c r="H28" s="86"/>
      <c r="I28" s="86"/>
      <c r="J28" s="85" t="s">
        <v>159</v>
      </c>
      <c r="K28" s="85"/>
      <c r="L28" s="85"/>
      <c r="M28" s="85" t="s">
        <v>160</v>
      </c>
      <c r="N28" s="85"/>
      <c r="O28" s="85"/>
      <c r="P28" s="85" t="s">
        <v>161</v>
      </c>
      <c r="Q28" s="85"/>
      <c r="R28" s="85"/>
      <c r="S28" s="130" t="s">
        <v>162</v>
      </c>
      <c r="T28" s="130"/>
      <c r="U28" s="130"/>
      <c r="V28" s="130"/>
      <c r="W28" s="130"/>
      <c r="X28" s="130"/>
      <c r="Y28" s="130"/>
      <c r="Z28" s="130"/>
      <c r="AA28" s="130"/>
      <c r="AB28" s="130"/>
      <c r="AC28" s="131">
        <v>490.31</v>
      </c>
      <c r="AD28" s="132"/>
      <c r="AE28" s="132"/>
      <c r="AF28" s="132"/>
      <c r="AG28" s="132"/>
      <c r="AH28" s="130" t="s">
        <v>163</v>
      </c>
      <c r="AI28" s="85"/>
      <c r="AJ28" s="133"/>
    </row>
    <row r="29" spans="1:36" ht="18" customHeight="1" x14ac:dyDescent="0.25">
      <c r="A29" s="134">
        <v>2</v>
      </c>
      <c r="B29" s="135"/>
      <c r="C29" s="172" t="s">
        <v>164</v>
      </c>
      <c r="D29" s="172"/>
      <c r="E29" s="172"/>
      <c r="F29" s="172"/>
      <c r="G29" s="172"/>
      <c r="H29" s="172"/>
      <c r="I29" s="172"/>
      <c r="J29" s="173" t="s">
        <v>159</v>
      </c>
      <c r="K29" s="173"/>
      <c r="L29" s="173"/>
      <c r="M29" s="137" t="s">
        <v>160</v>
      </c>
      <c r="N29" s="137"/>
      <c r="O29" s="137"/>
      <c r="P29" s="137" t="s">
        <v>161</v>
      </c>
      <c r="Q29" s="137"/>
      <c r="R29" s="137"/>
      <c r="S29" s="136" t="s">
        <v>165</v>
      </c>
      <c r="T29" s="136"/>
      <c r="U29" s="136"/>
      <c r="V29" s="136"/>
      <c r="W29" s="136"/>
      <c r="X29" s="136"/>
      <c r="Y29" s="136"/>
      <c r="Z29" s="136"/>
      <c r="AA29" s="136"/>
      <c r="AB29" s="136"/>
      <c r="AC29" s="119">
        <v>330.7</v>
      </c>
      <c r="AD29" s="120"/>
      <c r="AE29" s="120"/>
      <c r="AF29" s="120"/>
      <c r="AG29" s="120"/>
      <c r="AH29" s="136" t="s">
        <v>163</v>
      </c>
      <c r="AI29" s="137"/>
      <c r="AJ29" s="138"/>
    </row>
    <row r="30" spans="1:36" ht="18" customHeight="1" x14ac:dyDescent="0.25">
      <c r="A30" s="134">
        <v>3</v>
      </c>
      <c r="B30" s="135"/>
      <c r="C30" s="59" t="s">
        <v>166</v>
      </c>
      <c r="D30" s="59"/>
      <c r="E30" s="59"/>
      <c r="F30" s="59"/>
      <c r="G30" s="59"/>
      <c r="H30" s="59"/>
      <c r="I30" s="59"/>
      <c r="J30" s="60" t="s">
        <v>167</v>
      </c>
      <c r="K30" s="60"/>
      <c r="L30" s="60"/>
      <c r="M30" s="137" t="s">
        <v>160</v>
      </c>
      <c r="N30" s="137"/>
      <c r="O30" s="137"/>
      <c r="P30" s="58" t="s">
        <v>161</v>
      </c>
      <c r="Q30" s="58"/>
      <c r="R30" s="58"/>
      <c r="S30" s="139" t="s">
        <v>168</v>
      </c>
      <c r="T30" s="58"/>
      <c r="U30" s="58"/>
      <c r="V30" s="58"/>
      <c r="W30" s="58"/>
      <c r="X30" s="58"/>
      <c r="Y30" s="58"/>
      <c r="Z30" s="58"/>
      <c r="AA30" s="58"/>
      <c r="AB30" s="58"/>
      <c r="AC30" s="119">
        <v>26.98</v>
      </c>
      <c r="AD30" s="120"/>
      <c r="AE30" s="120"/>
      <c r="AF30" s="120"/>
      <c r="AG30" s="120"/>
      <c r="AH30" s="136" t="s">
        <v>163</v>
      </c>
      <c r="AI30" s="137"/>
      <c r="AJ30" s="138"/>
    </row>
    <row r="31" spans="1:36" ht="18" customHeight="1" thickBot="1" x14ac:dyDescent="0.3">
      <c r="A31" s="77">
        <v>4</v>
      </c>
      <c r="B31" s="75"/>
      <c r="C31" s="78" t="s">
        <v>169</v>
      </c>
      <c r="D31" s="78"/>
      <c r="E31" s="78"/>
      <c r="F31" s="78"/>
      <c r="G31" s="78"/>
      <c r="H31" s="78"/>
      <c r="I31" s="78"/>
      <c r="J31" s="79" t="s">
        <v>15</v>
      </c>
      <c r="K31" s="75"/>
      <c r="L31" s="75"/>
      <c r="M31" s="75" t="s">
        <v>240</v>
      </c>
      <c r="N31" s="75"/>
      <c r="O31" s="75"/>
      <c r="P31" s="75" t="s">
        <v>161</v>
      </c>
      <c r="Q31" s="75"/>
      <c r="R31" s="75"/>
      <c r="S31" s="79" t="s">
        <v>170</v>
      </c>
      <c r="T31" s="79"/>
      <c r="U31" s="79"/>
      <c r="V31" s="79"/>
      <c r="W31" s="79"/>
      <c r="X31" s="79"/>
      <c r="Y31" s="79"/>
      <c r="Z31" s="79"/>
      <c r="AA31" s="79"/>
      <c r="AB31" s="79"/>
      <c r="AC31" s="94" t="s">
        <v>171</v>
      </c>
      <c r="AD31" s="74"/>
      <c r="AE31" s="74"/>
      <c r="AF31" s="74"/>
      <c r="AG31" s="74"/>
      <c r="AH31" s="79" t="s">
        <v>163</v>
      </c>
      <c r="AI31" s="75"/>
      <c r="AJ31" s="76"/>
    </row>
    <row r="32" spans="1:36" ht="18" customHeight="1" thickBot="1" x14ac:dyDescent="0.3">
      <c r="A32" s="163" t="s">
        <v>3</v>
      </c>
      <c r="B32" s="174"/>
      <c r="C32" s="88" t="s">
        <v>172</v>
      </c>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9"/>
    </row>
    <row r="33" spans="1:36" ht="18" customHeight="1" x14ac:dyDescent="0.25">
      <c r="A33" s="84">
        <v>1</v>
      </c>
      <c r="B33" s="85"/>
      <c r="C33" s="86" t="s">
        <v>173</v>
      </c>
      <c r="D33" s="86"/>
      <c r="E33" s="86"/>
      <c r="F33" s="86"/>
      <c r="G33" s="86"/>
      <c r="H33" s="86"/>
      <c r="I33" s="86"/>
      <c r="J33" s="87" t="s">
        <v>174</v>
      </c>
      <c r="K33" s="87"/>
      <c r="L33" s="87"/>
      <c r="M33" s="85" t="s">
        <v>175</v>
      </c>
      <c r="N33" s="85"/>
      <c r="O33" s="85"/>
      <c r="P33" s="87" t="s">
        <v>161</v>
      </c>
      <c r="Q33" s="87"/>
      <c r="R33" s="87"/>
      <c r="S33" s="85" t="s">
        <v>229</v>
      </c>
      <c r="T33" s="85"/>
      <c r="U33" s="85"/>
      <c r="V33" s="85"/>
      <c r="W33" s="85"/>
      <c r="X33" s="85"/>
      <c r="Y33" s="85"/>
      <c r="Z33" s="85"/>
      <c r="AA33" s="85"/>
      <c r="AB33" s="85"/>
      <c r="AC33" s="90">
        <v>2.948</v>
      </c>
      <c r="AD33" s="91"/>
      <c r="AE33" s="91"/>
      <c r="AF33" s="91"/>
      <c r="AG33" s="91"/>
      <c r="AH33" s="92" t="s">
        <v>163</v>
      </c>
      <c r="AI33" s="87"/>
      <c r="AJ33" s="93"/>
    </row>
    <row r="34" spans="1:36" ht="18" customHeight="1" x14ac:dyDescent="0.25">
      <c r="A34" s="57">
        <v>2</v>
      </c>
      <c r="B34" s="69"/>
      <c r="C34" s="59" t="s">
        <v>225</v>
      </c>
      <c r="D34" s="59"/>
      <c r="E34" s="59"/>
      <c r="F34" s="59"/>
      <c r="G34" s="59"/>
      <c r="H34" s="59"/>
      <c r="I34" s="59"/>
      <c r="J34" s="58" t="s">
        <v>176</v>
      </c>
      <c r="K34" s="58"/>
      <c r="L34" s="58"/>
      <c r="M34" s="58" t="s">
        <v>175</v>
      </c>
      <c r="N34" s="58"/>
      <c r="O34" s="58"/>
      <c r="P34" s="58" t="s">
        <v>161</v>
      </c>
      <c r="Q34" s="58"/>
      <c r="R34" s="58"/>
      <c r="S34" s="58" t="s">
        <v>222</v>
      </c>
      <c r="T34" s="58"/>
      <c r="U34" s="58"/>
      <c r="V34" s="58"/>
      <c r="W34" s="58"/>
      <c r="X34" s="58"/>
      <c r="Y34" s="58"/>
      <c r="Z34" s="58"/>
      <c r="AA34" s="58"/>
      <c r="AB34" s="58"/>
      <c r="AC34" s="83">
        <v>40.6</v>
      </c>
      <c r="AD34" s="73"/>
      <c r="AE34" s="73"/>
      <c r="AF34" s="73"/>
      <c r="AG34" s="73"/>
      <c r="AH34" s="60" t="s">
        <v>163</v>
      </c>
      <c r="AI34" s="58"/>
      <c r="AJ34" s="63"/>
    </row>
    <row r="35" spans="1:36" ht="18" customHeight="1" x14ac:dyDescent="0.25">
      <c r="A35" s="57">
        <v>3</v>
      </c>
      <c r="B35" s="58"/>
      <c r="C35" s="59" t="s">
        <v>226</v>
      </c>
      <c r="D35" s="59"/>
      <c r="E35" s="59"/>
      <c r="F35" s="59"/>
      <c r="G35" s="59"/>
      <c r="H35" s="59"/>
      <c r="I35" s="59"/>
      <c r="J35" s="69" t="s">
        <v>176</v>
      </c>
      <c r="K35" s="69"/>
      <c r="L35" s="69"/>
      <c r="M35" s="58" t="s">
        <v>175</v>
      </c>
      <c r="N35" s="58"/>
      <c r="O35" s="58"/>
      <c r="P35" s="69" t="s">
        <v>161</v>
      </c>
      <c r="Q35" s="69"/>
      <c r="R35" s="69"/>
      <c r="S35" s="58" t="s">
        <v>222</v>
      </c>
      <c r="T35" s="58"/>
      <c r="U35" s="58"/>
      <c r="V35" s="58"/>
      <c r="W35" s="58"/>
      <c r="X35" s="58"/>
      <c r="Y35" s="58"/>
      <c r="Z35" s="58"/>
      <c r="AA35" s="58"/>
      <c r="AB35" s="58"/>
      <c r="AC35" s="66">
        <v>40.1</v>
      </c>
      <c r="AD35" s="67"/>
      <c r="AE35" s="67"/>
      <c r="AF35" s="67"/>
      <c r="AG35" s="67"/>
      <c r="AH35" s="60" t="s">
        <v>163</v>
      </c>
      <c r="AI35" s="58"/>
      <c r="AJ35" s="63"/>
    </row>
    <row r="36" spans="1:36" ht="18" customHeight="1" x14ac:dyDescent="0.25">
      <c r="A36" s="57">
        <v>4</v>
      </c>
      <c r="B36" s="58"/>
      <c r="C36" s="59" t="s">
        <v>211</v>
      </c>
      <c r="D36" s="59"/>
      <c r="E36" s="59"/>
      <c r="F36" s="59"/>
      <c r="G36" s="59"/>
      <c r="H36" s="59"/>
      <c r="I36" s="59"/>
      <c r="J36" s="69" t="s">
        <v>176</v>
      </c>
      <c r="K36" s="69"/>
      <c r="L36" s="69"/>
      <c r="M36" s="58" t="s">
        <v>175</v>
      </c>
      <c r="N36" s="58"/>
      <c r="O36" s="58"/>
      <c r="P36" s="69" t="s">
        <v>161</v>
      </c>
      <c r="Q36" s="69"/>
      <c r="R36" s="69"/>
      <c r="S36" s="58" t="s">
        <v>221</v>
      </c>
      <c r="T36" s="58"/>
      <c r="U36" s="58"/>
      <c r="V36" s="58"/>
      <c r="W36" s="58"/>
      <c r="X36" s="58"/>
      <c r="Y36" s="58"/>
      <c r="Z36" s="58"/>
      <c r="AA36" s="58"/>
      <c r="AB36" s="58"/>
      <c r="AC36" s="66">
        <v>5.0999999999999996</v>
      </c>
      <c r="AD36" s="67"/>
      <c r="AE36" s="67"/>
      <c r="AF36" s="67"/>
      <c r="AG36" s="67"/>
      <c r="AH36" s="68" t="s">
        <v>163</v>
      </c>
      <c r="AI36" s="69"/>
      <c r="AJ36" s="70"/>
    </row>
    <row r="37" spans="1:36" ht="18" customHeight="1" x14ac:dyDescent="0.25">
      <c r="A37" s="57">
        <v>5</v>
      </c>
      <c r="B37" s="58"/>
      <c r="C37" s="59" t="s">
        <v>177</v>
      </c>
      <c r="D37" s="59"/>
      <c r="E37" s="59"/>
      <c r="F37" s="59"/>
      <c r="G37" s="59"/>
      <c r="H37" s="59"/>
      <c r="I37" s="59"/>
      <c r="J37" s="69" t="s">
        <v>176</v>
      </c>
      <c r="K37" s="69"/>
      <c r="L37" s="69"/>
      <c r="M37" s="58" t="s">
        <v>175</v>
      </c>
      <c r="N37" s="58"/>
      <c r="O37" s="58"/>
      <c r="P37" s="69" t="s">
        <v>161</v>
      </c>
      <c r="Q37" s="69"/>
      <c r="R37" s="69"/>
      <c r="S37" s="58" t="s">
        <v>219</v>
      </c>
      <c r="T37" s="58"/>
      <c r="U37" s="58"/>
      <c r="V37" s="58"/>
      <c r="W37" s="58"/>
      <c r="X37" s="58"/>
      <c r="Y37" s="58"/>
      <c r="Z37" s="58"/>
      <c r="AA37" s="58"/>
      <c r="AB37" s="58"/>
      <c r="AC37" s="66">
        <v>5.5</v>
      </c>
      <c r="AD37" s="67"/>
      <c r="AE37" s="67"/>
      <c r="AF37" s="67"/>
      <c r="AG37" s="67"/>
      <c r="AH37" s="68" t="s">
        <v>163</v>
      </c>
      <c r="AI37" s="69"/>
      <c r="AJ37" s="70"/>
    </row>
    <row r="38" spans="1:36" ht="18" customHeight="1" x14ac:dyDescent="0.25">
      <c r="A38" s="57">
        <v>6</v>
      </c>
      <c r="B38" s="58"/>
      <c r="C38" s="59" t="s">
        <v>178</v>
      </c>
      <c r="D38" s="59"/>
      <c r="E38" s="59"/>
      <c r="F38" s="59"/>
      <c r="G38" s="59"/>
      <c r="H38" s="59"/>
      <c r="I38" s="59"/>
      <c r="J38" s="69" t="s">
        <v>176</v>
      </c>
      <c r="K38" s="69"/>
      <c r="L38" s="69"/>
      <c r="M38" s="58" t="s">
        <v>175</v>
      </c>
      <c r="N38" s="58"/>
      <c r="O38" s="58"/>
      <c r="P38" s="69" t="s">
        <v>161</v>
      </c>
      <c r="Q38" s="69"/>
      <c r="R38" s="69"/>
      <c r="S38" s="58" t="s">
        <v>220</v>
      </c>
      <c r="T38" s="58"/>
      <c r="U38" s="58"/>
      <c r="V38" s="58"/>
      <c r="W38" s="58"/>
      <c r="X38" s="58"/>
      <c r="Y38" s="58"/>
      <c r="Z38" s="58"/>
      <c r="AA38" s="58"/>
      <c r="AB38" s="58"/>
      <c r="AC38" s="66">
        <v>0</v>
      </c>
      <c r="AD38" s="67"/>
      <c r="AE38" s="67"/>
      <c r="AF38" s="67"/>
      <c r="AG38" s="67"/>
      <c r="AH38" s="68" t="s">
        <v>163</v>
      </c>
      <c r="AI38" s="69"/>
      <c r="AJ38" s="70"/>
    </row>
    <row r="39" spans="1:36" ht="18" customHeight="1" x14ac:dyDescent="0.25">
      <c r="A39" s="57">
        <v>7</v>
      </c>
      <c r="B39" s="58"/>
      <c r="C39" s="59" t="s">
        <v>223</v>
      </c>
      <c r="D39" s="59"/>
      <c r="E39" s="59"/>
      <c r="F39" s="59"/>
      <c r="G39" s="59"/>
      <c r="H39" s="59"/>
      <c r="I39" s="59"/>
      <c r="J39" s="69" t="s">
        <v>179</v>
      </c>
      <c r="K39" s="69"/>
      <c r="L39" s="69"/>
      <c r="M39" s="58" t="s">
        <v>175</v>
      </c>
      <c r="N39" s="58"/>
      <c r="O39" s="58"/>
      <c r="P39" s="69" t="s">
        <v>161</v>
      </c>
      <c r="Q39" s="69"/>
      <c r="R39" s="69"/>
      <c r="S39" s="58" t="s">
        <v>224</v>
      </c>
      <c r="T39" s="58"/>
      <c r="U39" s="58"/>
      <c r="V39" s="58"/>
      <c r="W39" s="58"/>
      <c r="X39" s="58"/>
      <c r="Y39" s="58"/>
      <c r="Z39" s="58"/>
      <c r="AA39" s="58"/>
      <c r="AB39" s="58"/>
      <c r="AC39" s="66">
        <v>90</v>
      </c>
      <c r="AD39" s="67"/>
      <c r="AE39" s="67"/>
      <c r="AF39" s="67"/>
      <c r="AG39" s="67"/>
      <c r="AH39" s="68" t="s">
        <v>163</v>
      </c>
      <c r="AI39" s="69"/>
      <c r="AJ39" s="70"/>
    </row>
    <row r="40" spans="1:36" ht="18" customHeight="1" x14ac:dyDescent="0.25">
      <c r="A40" s="57">
        <v>8</v>
      </c>
      <c r="B40" s="58"/>
      <c r="C40" s="59" t="s">
        <v>227</v>
      </c>
      <c r="D40" s="59"/>
      <c r="E40" s="59"/>
      <c r="F40" s="59"/>
      <c r="G40" s="59"/>
      <c r="H40" s="59"/>
      <c r="I40" s="59"/>
      <c r="J40" s="69" t="s">
        <v>176</v>
      </c>
      <c r="K40" s="69"/>
      <c r="L40" s="69"/>
      <c r="M40" s="58" t="s">
        <v>175</v>
      </c>
      <c r="N40" s="58"/>
      <c r="O40" s="58"/>
      <c r="P40" s="69" t="s">
        <v>161</v>
      </c>
      <c r="Q40" s="69"/>
      <c r="R40" s="69"/>
      <c r="S40" s="58" t="s">
        <v>228</v>
      </c>
      <c r="T40" s="58"/>
      <c r="U40" s="58"/>
      <c r="V40" s="58"/>
      <c r="W40" s="58"/>
      <c r="X40" s="58"/>
      <c r="Y40" s="58"/>
      <c r="Z40" s="58"/>
      <c r="AA40" s="58"/>
      <c r="AB40" s="58"/>
      <c r="AC40" s="66">
        <v>0.36</v>
      </c>
      <c r="AD40" s="67"/>
      <c r="AE40" s="67"/>
      <c r="AF40" s="67"/>
      <c r="AG40" s="67"/>
      <c r="AH40" s="68" t="s">
        <v>163</v>
      </c>
      <c r="AI40" s="69"/>
      <c r="AJ40" s="70"/>
    </row>
    <row r="41" spans="1:36" ht="18" customHeight="1" x14ac:dyDescent="0.25">
      <c r="A41" s="57">
        <v>9</v>
      </c>
      <c r="B41" s="58"/>
      <c r="C41" s="59" t="s">
        <v>180</v>
      </c>
      <c r="D41" s="59"/>
      <c r="E41" s="59"/>
      <c r="F41" s="59"/>
      <c r="G41" s="59"/>
      <c r="H41" s="59"/>
      <c r="I41" s="59"/>
      <c r="J41" s="69" t="s">
        <v>176</v>
      </c>
      <c r="K41" s="69"/>
      <c r="L41" s="69"/>
      <c r="M41" s="58" t="s">
        <v>175</v>
      </c>
      <c r="N41" s="58"/>
      <c r="O41" s="58"/>
      <c r="P41" s="69" t="s">
        <v>161</v>
      </c>
      <c r="Q41" s="69"/>
      <c r="R41" s="69"/>
      <c r="S41" s="58" t="s">
        <v>212</v>
      </c>
      <c r="T41" s="58"/>
      <c r="U41" s="58"/>
      <c r="V41" s="58"/>
      <c r="W41" s="58"/>
      <c r="X41" s="58"/>
      <c r="Y41" s="58"/>
      <c r="Z41" s="58"/>
      <c r="AA41" s="58"/>
      <c r="AB41" s="58"/>
      <c r="AC41" s="66">
        <v>3.2</v>
      </c>
      <c r="AD41" s="67"/>
      <c r="AE41" s="67"/>
      <c r="AF41" s="67"/>
      <c r="AG41" s="67"/>
      <c r="AH41" s="68" t="s">
        <v>163</v>
      </c>
      <c r="AI41" s="69"/>
      <c r="AJ41" s="70"/>
    </row>
    <row r="42" spans="1:36" ht="18" customHeight="1" thickBot="1" x14ac:dyDescent="0.3">
      <c r="A42" s="77">
        <v>10</v>
      </c>
      <c r="B42" s="75"/>
      <c r="C42" s="78" t="s">
        <v>181</v>
      </c>
      <c r="D42" s="78"/>
      <c r="E42" s="78"/>
      <c r="F42" s="78"/>
      <c r="G42" s="78"/>
      <c r="H42" s="78"/>
      <c r="I42" s="78"/>
      <c r="J42" s="80" t="s">
        <v>176</v>
      </c>
      <c r="K42" s="80"/>
      <c r="L42" s="80"/>
      <c r="M42" s="75" t="s">
        <v>175</v>
      </c>
      <c r="N42" s="75"/>
      <c r="O42" s="75"/>
      <c r="P42" s="80" t="s">
        <v>161</v>
      </c>
      <c r="Q42" s="80"/>
      <c r="R42" s="80"/>
      <c r="S42" s="75" t="s">
        <v>182</v>
      </c>
      <c r="T42" s="75"/>
      <c r="U42" s="75"/>
      <c r="V42" s="75"/>
      <c r="W42" s="75"/>
      <c r="X42" s="75"/>
      <c r="Y42" s="75"/>
      <c r="Z42" s="75"/>
      <c r="AA42" s="75"/>
      <c r="AB42" s="75"/>
      <c r="AC42" s="81">
        <v>6012</v>
      </c>
      <c r="AD42" s="81"/>
      <c r="AE42" s="81"/>
      <c r="AF42" s="81"/>
      <c r="AG42" s="81"/>
      <c r="AH42" s="80" t="s">
        <v>163</v>
      </c>
      <c r="AI42" s="80"/>
      <c r="AJ42" s="82"/>
    </row>
    <row r="45" spans="1:36" ht="18" customHeight="1" x14ac:dyDescent="0.2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row>
    <row r="46" spans="1:36" ht="18" customHeight="1" x14ac:dyDescent="0.25">
      <c r="A46" s="15"/>
      <c r="B46" s="15"/>
      <c r="C46" s="1"/>
      <c r="D46" s="1"/>
      <c r="E46" s="1"/>
      <c r="F46" s="1"/>
      <c r="G46" s="1"/>
      <c r="H46" s="1"/>
      <c r="I46" s="1"/>
      <c r="J46" s="30"/>
      <c r="K46" s="15"/>
      <c r="L46" s="15"/>
      <c r="M46" s="15"/>
      <c r="N46" s="15"/>
      <c r="O46" s="15"/>
      <c r="P46" s="15"/>
      <c r="Q46" s="15"/>
      <c r="R46" s="15"/>
      <c r="S46" s="30"/>
      <c r="T46" s="30"/>
      <c r="U46" s="30"/>
      <c r="V46" s="30"/>
      <c r="W46" s="30"/>
      <c r="X46" s="30"/>
      <c r="Y46" s="30"/>
      <c r="Z46" s="30"/>
      <c r="AA46" s="30"/>
      <c r="AB46" s="30"/>
      <c r="AC46" s="44"/>
      <c r="AD46" s="44"/>
      <c r="AE46" s="44"/>
      <c r="AF46" s="44"/>
      <c r="AG46" s="44"/>
      <c r="AH46" s="15"/>
      <c r="AI46" s="15"/>
      <c r="AJ46" s="15"/>
    </row>
    <row r="47" spans="1:36" ht="18" customHeight="1" x14ac:dyDescent="0.25">
      <c r="A47" s="19"/>
      <c r="B47" s="20"/>
      <c r="C47" s="13"/>
      <c r="D47" s="13"/>
      <c r="E47" s="13"/>
      <c r="F47" s="13"/>
      <c r="G47" s="13"/>
      <c r="H47" s="13"/>
      <c r="I47" s="13"/>
      <c r="J47" s="13"/>
      <c r="K47" s="24"/>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row>
    <row r="48" spans="1:36" ht="18" customHeight="1" x14ac:dyDescent="0.25">
      <c r="A48" s="19"/>
      <c r="B48" s="20"/>
      <c r="C48" s="13"/>
      <c r="D48" s="13"/>
      <c r="E48" s="13"/>
      <c r="F48" s="13"/>
      <c r="G48" s="13"/>
      <c r="H48" s="13"/>
      <c r="I48" s="13"/>
      <c r="J48" s="13"/>
      <c r="K48" s="24"/>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row>
    <row r="49" spans="1:36" ht="18" customHeight="1" x14ac:dyDescent="0.25">
      <c r="A49" s="96" t="s">
        <v>66</v>
      </c>
      <c r="B49" s="96"/>
      <c r="C49" s="96"/>
      <c r="D49" s="96"/>
      <c r="E49" s="96"/>
      <c r="F49" s="96"/>
      <c r="G49" s="96"/>
      <c r="H49" s="96"/>
      <c r="I49" s="96"/>
      <c r="J49" s="96"/>
      <c r="K49" s="96"/>
      <c r="L49" s="96"/>
      <c r="M49" s="96"/>
      <c r="N49" s="96"/>
      <c r="O49" s="96"/>
      <c r="P49" s="96"/>
      <c r="Q49" s="96"/>
      <c r="R49" s="96"/>
      <c r="S49" s="96"/>
      <c r="T49" s="7"/>
      <c r="U49" s="97" t="s">
        <v>67</v>
      </c>
      <c r="V49" s="97"/>
      <c r="W49" s="97"/>
      <c r="X49" s="97"/>
      <c r="Y49" s="97"/>
      <c r="Z49" s="97"/>
      <c r="AA49" s="97"/>
      <c r="AB49" s="97"/>
      <c r="AC49" s="97"/>
      <c r="AD49" s="97"/>
      <c r="AE49" s="97"/>
      <c r="AF49" s="97"/>
      <c r="AG49" s="97"/>
      <c r="AH49" s="97"/>
      <c r="AI49" s="97"/>
      <c r="AJ49" s="97"/>
    </row>
    <row r="50" spans="1:36" ht="18" customHeight="1" x14ac:dyDescent="0.25">
      <c r="A50" s="96"/>
      <c r="B50" s="96"/>
      <c r="C50" s="96"/>
      <c r="D50" s="96"/>
      <c r="E50" s="96"/>
      <c r="F50" s="96"/>
      <c r="G50" s="96"/>
      <c r="H50" s="96"/>
      <c r="I50" s="96"/>
      <c r="J50" s="96"/>
      <c r="K50" s="96"/>
      <c r="L50" s="96"/>
      <c r="M50" s="96"/>
      <c r="N50" s="96"/>
      <c r="O50" s="96"/>
      <c r="P50" s="96"/>
      <c r="Q50" s="96"/>
      <c r="R50" s="96"/>
      <c r="S50" s="96"/>
      <c r="T50" s="7"/>
      <c r="U50" s="97"/>
      <c r="V50" s="97"/>
      <c r="W50" s="97"/>
      <c r="X50" s="97"/>
      <c r="Y50" s="97"/>
      <c r="Z50" s="97"/>
      <c r="AA50" s="97"/>
      <c r="AB50" s="97"/>
      <c r="AC50" s="97"/>
      <c r="AD50" s="97"/>
      <c r="AE50" s="97"/>
      <c r="AF50" s="97"/>
      <c r="AG50" s="97"/>
      <c r="AH50" s="97"/>
      <c r="AI50" s="97"/>
      <c r="AJ50" s="97"/>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16</v>
      </c>
      <c r="V51" s="97"/>
      <c r="W51" s="97"/>
      <c r="X51" s="97"/>
      <c r="Y51" s="97"/>
      <c r="Z51" s="97"/>
      <c r="AA51" s="97"/>
      <c r="AB51" s="97"/>
      <c r="AC51" s="97"/>
      <c r="AD51" s="97"/>
      <c r="AE51" s="97"/>
      <c r="AF51" s="97"/>
      <c r="AG51" s="97"/>
      <c r="AH51" s="97"/>
      <c r="AI51" s="97"/>
      <c r="AJ51" s="97"/>
    </row>
    <row r="52" spans="1:36" ht="18" customHeight="1" x14ac:dyDescent="0.25">
      <c r="A52" s="96" t="s">
        <v>47</v>
      </c>
      <c r="B52" s="96"/>
      <c r="C52" s="96"/>
      <c r="D52" s="96"/>
      <c r="E52" s="96"/>
      <c r="F52" s="96"/>
      <c r="G52" s="96"/>
      <c r="H52" s="96"/>
      <c r="I52" s="96"/>
      <c r="J52" s="96"/>
      <c r="K52" s="96"/>
      <c r="L52" s="96"/>
      <c r="M52" s="96"/>
      <c r="N52" s="96"/>
      <c r="O52" s="96"/>
      <c r="P52" s="96"/>
      <c r="Q52" s="96"/>
      <c r="R52" s="96"/>
      <c r="S52" s="96"/>
      <c r="T52" s="7"/>
      <c r="U52" s="97"/>
      <c r="V52" s="97"/>
      <c r="W52" s="97"/>
      <c r="X52" s="97"/>
      <c r="Y52" s="97"/>
      <c r="Z52" s="97"/>
      <c r="AA52" s="97"/>
      <c r="AB52" s="97"/>
      <c r="AC52" s="97"/>
      <c r="AD52" s="97"/>
      <c r="AE52" s="97"/>
      <c r="AF52" s="97"/>
      <c r="AG52" s="97"/>
      <c r="AH52" s="97"/>
      <c r="AI52" s="97"/>
      <c r="AJ52" s="97"/>
    </row>
  </sheetData>
  <mergeCells count="230">
    <mergeCell ref="AC39:AG39"/>
    <mergeCell ref="AH39:AJ39"/>
    <mergeCell ref="A40:B40"/>
    <mergeCell ref="C40:I40"/>
    <mergeCell ref="J40:L40"/>
    <mergeCell ref="M40:O40"/>
    <mergeCell ref="P40:R40"/>
    <mergeCell ref="A26:B26"/>
    <mergeCell ref="C26:I26"/>
    <mergeCell ref="J26:L26"/>
    <mergeCell ref="M26:O26"/>
    <mergeCell ref="P26:R26"/>
    <mergeCell ref="S26:AB26"/>
    <mergeCell ref="AC26:AG26"/>
    <mergeCell ref="AH26:AJ26"/>
    <mergeCell ref="AH30:AJ30"/>
    <mergeCell ref="C29:I29"/>
    <mergeCell ref="J29:L29"/>
    <mergeCell ref="M29:O29"/>
    <mergeCell ref="P29:R29"/>
    <mergeCell ref="S29:AB29"/>
    <mergeCell ref="AH31:AJ31"/>
    <mergeCell ref="A32:B32"/>
    <mergeCell ref="A21:B21"/>
    <mergeCell ref="C21:I21"/>
    <mergeCell ref="J21:L21"/>
    <mergeCell ref="M21:O21"/>
    <mergeCell ref="P21:R21"/>
    <mergeCell ref="S21:AB21"/>
    <mergeCell ref="AC21:AG21"/>
    <mergeCell ref="AH21:AJ21"/>
    <mergeCell ref="A22:B22"/>
    <mergeCell ref="C22:I22"/>
    <mergeCell ref="J22:L22"/>
    <mergeCell ref="M22:O22"/>
    <mergeCell ref="P22:R22"/>
    <mergeCell ref="S22:AB22"/>
    <mergeCell ref="AC22:AG22"/>
    <mergeCell ref="AH22:AJ22"/>
    <mergeCell ref="A19:B19"/>
    <mergeCell ref="C19:AJ19"/>
    <mergeCell ref="A20:B20"/>
    <mergeCell ref="C20:I20"/>
    <mergeCell ref="J20:L20"/>
    <mergeCell ref="M20:O20"/>
    <mergeCell ref="P20:R20"/>
    <mergeCell ref="S20:AB20"/>
    <mergeCell ref="AC20:AG20"/>
    <mergeCell ref="AH20:AJ20"/>
    <mergeCell ref="A12:H12"/>
    <mergeCell ref="J12:R12"/>
    <mergeCell ref="S12:Z12"/>
    <mergeCell ref="AB12:AJ12"/>
    <mergeCell ref="J15:L16"/>
    <mergeCell ref="M15:O16"/>
    <mergeCell ref="A2:AJ3"/>
    <mergeCell ref="A4:H4"/>
    <mergeCell ref="J4:AJ4"/>
    <mergeCell ref="A5:H5"/>
    <mergeCell ref="J5:AJ5"/>
    <mergeCell ref="A6:H6"/>
    <mergeCell ref="J6:R6"/>
    <mergeCell ref="S6:Z6"/>
    <mergeCell ref="AB6:AJ6"/>
    <mergeCell ref="A7:H7"/>
    <mergeCell ref="J7:R7"/>
    <mergeCell ref="S7:Z7"/>
    <mergeCell ref="AB7:AJ7"/>
    <mergeCell ref="A8:G8"/>
    <mergeCell ref="A52:S52"/>
    <mergeCell ref="U52:AJ52"/>
    <mergeCell ref="A51:S51"/>
    <mergeCell ref="U51:AJ51"/>
    <mergeCell ref="AH15:AJ16"/>
    <mergeCell ref="A27:B27"/>
    <mergeCell ref="C27:AJ27"/>
    <mergeCell ref="A28:B28"/>
    <mergeCell ref="C28:I28"/>
    <mergeCell ref="J28:L28"/>
    <mergeCell ref="M28:O28"/>
    <mergeCell ref="P28:R28"/>
    <mergeCell ref="S28:AB28"/>
    <mergeCell ref="AC28:AG28"/>
    <mergeCell ref="AH28:AJ28"/>
    <mergeCell ref="A29:B29"/>
    <mergeCell ref="AH29:AJ29"/>
    <mergeCell ref="A30:B30"/>
    <mergeCell ref="C30:I30"/>
    <mergeCell ref="J30:L30"/>
    <mergeCell ref="M30:O30"/>
    <mergeCell ref="P30:R30"/>
    <mergeCell ref="S30:AB30"/>
    <mergeCell ref="AC30:AG30"/>
    <mergeCell ref="AF1:AJ1"/>
    <mergeCell ref="A49:S49"/>
    <mergeCell ref="U49:AJ49"/>
    <mergeCell ref="A50:S50"/>
    <mergeCell ref="U50:AJ50"/>
    <mergeCell ref="A13:H13"/>
    <mergeCell ref="J13:R13"/>
    <mergeCell ref="S13:Z13"/>
    <mergeCell ref="AB13:AJ13"/>
    <mergeCell ref="A15:B16"/>
    <mergeCell ref="C15:I16"/>
    <mergeCell ref="P15:R16"/>
    <mergeCell ref="S15:AB16"/>
    <mergeCell ref="AC15:AG16"/>
    <mergeCell ref="J8:AJ8"/>
    <mergeCell ref="A9:H9"/>
    <mergeCell ref="J9:AJ9"/>
    <mergeCell ref="A10:H10"/>
    <mergeCell ref="J10:AJ10"/>
    <mergeCell ref="A11:H11"/>
    <mergeCell ref="J11:R11"/>
    <mergeCell ref="S11:Z11"/>
    <mergeCell ref="AB11:AJ11"/>
    <mergeCell ref="AC29:AG29"/>
    <mergeCell ref="C32:AJ32"/>
    <mergeCell ref="A31:B31"/>
    <mergeCell ref="C31:I31"/>
    <mergeCell ref="J31:L31"/>
    <mergeCell ref="M31:O31"/>
    <mergeCell ref="P31:R31"/>
    <mergeCell ref="S33:AB33"/>
    <mergeCell ref="AC33:AG33"/>
    <mergeCell ref="AH33:AJ33"/>
    <mergeCell ref="S31:AB31"/>
    <mergeCell ref="AC31:AG31"/>
    <mergeCell ref="A34:B34"/>
    <mergeCell ref="C34:I34"/>
    <mergeCell ref="J34:L34"/>
    <mergeCell ref="M34:O34"/>
    <mergeCell ref="P34:R34"/>
    <mergeCell ref="S34:AB34"/>
    <mergeCell ref="AC34:AG34"/>
    <mergeCell ref="AH34:AJ34"/>
    <mergeCell ref="A33:B33"/>
    <mergeCell ref="C33:I33"/>
    <mergeCell ref="J33:L33"/>
    <mergeCell ref="M33:O33"/>
    <mergeCell ref="P33:R33"/>
    <mergeCell ref="AC35:AG35"/>
    <mergeCell ref="AH35:AJ35"/>
    <mergeCell ref="A36:B36"/>
    <mergeCell ref="C36:I36"/>
    <mergeCell ref="J36:L36"/>
    <mergeCell ref="M36:O36"/>
    <mergeCell ref="P36:R36"/>
    <mergeCell ref="S36:AB36"/>
    <mergeCell ref="AC36:AG36"/>
    <mergeCell ref="AH36:AJ36"/>
    <mergeCell ref="A35:B35"/>
    <mergeCell ref="C35:I35"/>
    <mergeCell ref="J35:L35"/>
    <mergeCell ref="M35:O35"/>
    <mergeCell ref="P35:R35"/>
    <mergeCell ref="J37:L37"/>
    <mergeCell ref="M37:O37"/>
    <mergeCell ref="P37:R37"/>
    <mergeCell ref="A39:B39"/>
    <mergeCell ref="C39:I39"/>
    <mergeCell ref="J39:L39"/>
    <mergeCell ref="M39:O39"/>
    <mergeCell ref="P39:R39"/>
    <mergeCell ref="S35:AB35"/>
    <mergeCell ref="S39:AB39"/>
    <mergeCell ref="S41:AB41"/>
    <mergeCell ref="AC41:AG41"/>
    <mergeCell ref="AH41:AJ41"/>
    <mergeCell ref="A42:B42"/>
    <mergeCell ref="C42:I42"/>
    <mergeCell ref="J42:L42"/>
    <mergeCell ref="M42:O42"/>
    <mergeCell ref="P42:R42"/>
    <mergeCell ref="S42:AB42"/>
    <mergeCell ref="AC42:AG42"/>
    <mergeCell ref="AH42:AJ42"/>
    <mergeCell ref="A41:B41"/>
    <mergeCell ref="C41:I41"/>
    <mergeCell ref="J41:L41"/>
    <mergeCell ref="M41:O41"/>
    <mergeCell ref="P41:R41"/>
    <mergeCell ref="S40:AB40"/>
    <mergeCell ref="AC40:AG40"/>
    <mergeCell ref="AH40:AJ40"/>
    <mergeCell ref="S17:AB18"/>
    <mergeCell ref="AC17:AG18"/>
    <mergeCell ref="AH17:AJ18"/>
    <mergeCell ref="A17:B18"/>
    <mergeCell ref="C17:I18"/>
    <mergeCell ref="J17:L18"/>
    <mergeCell ref="M17:O18"/>
    <mergeCell ref="P17:R18"/>
    <mergeCell ref="S37:AB37"/>
    <mergeCell ref="AC37:AG37"/>
    <mergeCell ref="AH37:AJ37"/>
    <mergeCell ref="A38:B38"/>
    <mergeCell ref="C38:I38"/>
    <mergeCell ref="J38:L38"/>
    <mergeCell ref="M38:O38"/>
    <mergeCell ref="P38:R38"/>
    <mergeCell ref="S38:AB38"/>
    <mergeCell ref="AC38:AG38"/>
    <mergeCell ref="AH38:AJ38"/>
    <mergeCell ref="A37:B37"/>
    <mergeCell ref="C37:I37"/>
    <mergeCell ref="A25:B25"/>
    <mergeCell ref="C25:I25"/>
    <mergeCell ref="J25:L25"/>
    <mergeCell ref="M25:O25"/>
    <mergeCell ref="P25:R25"/>
    <mergeCell ref="S25:AB25"/>
    <mergeCell ref="AC25:AG25"/>
    <mergeCell ref="AH25:AJ25"/>
    <mergeCell ref="A23:B23"/>
    <mergeCell ref="C23:I23"/>
    <mergeCell ref="J23:L23"/>
    <mergeCell ref="M23:O23"/>
    <mergeCell ref="P23:R23"/>
    <mergeCell ref="S23:AB23"/>
    <mergeCell ref="AC23:AG23"/>
    <mergeCell ref="AH23:AJ23"/>
    <mergeCell ref="A24:B24"/>
    <mergeCell ref="C24:I24"/>
    <mergeCell ref="J24:L24"/>
    <mergeCell ref="M24:O24"/>
    <mergeCell ref="P24:R24"/>
    <mergeCell ref="S24:AB24"/>
    <mergeCell ref="AC24:AG24"/>
    <mergeCell ref="AH24:AJ24"/>
  </mergeCells>
  <conditionalFormatting sqref="A1:AF1 A2:XFD18 AK19:XFD45 A46:XFD1048576">
    <cfRule type="cellIs" dxfId="47" priority="1" operator="equal">
      <formula>0</formula>
    </cfRule>
  </conditionalFormatting>
  <conditionalFormatting sqref="AK1:XFD1">
    <cfRule type="cellIs" dxfId="46" priority="3"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A6E6-FB6B-4F6D-A37E-4ABF076FA417}">
  <sheetPr codeName="Sheet15">
    <pageSetUpPr fitToPage="1"/>
  </sheetPr>
  <dimension ref="A1:AJ54"/>
  <sheetViews>
    <sheetView topLeftCell="A25" zoomScale="85" zoomScaleNormal="85" workbookViewId="0">
      <selection activeCell="A21" sqref="A21:AJ48"/>
    </sheetView>
  </sheetViews>
  <sheetFormatPr defaultColWidth="3.7109375" defaultRowHeight="18" customHeight="1" x14ac:dyDescent="0.25"/>
  <cols>
    <col min="1" max="16384" width="3.7109375" style="1"/>
  </cols>
  <sheetData>
    <row r="1" spans="1:36" ht="18" customHeight="1" x14ac:dyDescent="0.25">
      <c r="A1" s="193" t="s">
        <v>213</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row>
    <row r="2" spans="1:36" ht="18" customHeight="1" x14ac:dyDescent="0.25">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row>
    <row r="3" spans="1:36" ht="18" customHeight="1" x14ac:dyDescent="0.25">
      <c r="A3" s="193"/>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6" ht="18" customHeight="1" x14ac:dyDescent="0.25">
      <c r="A4" s="223" t="s">
        <v>214</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215</v>
      </c>
      <c r="B6" s="224"/>
      <c r="C6" s="224"/>
      <c r="D6" s="224"/>
      <c r="E6" s="224"/>
      <c r="F6" s="224"/>
      <c r="G6" s="224"/>
      <c r="H6" s="224"/>
      <c r="I6" s="224"/>
      <c r="J6" s="224"/>
      <c r="K6" s="224"/>
      <c r="L6" s="224"/>
      <c r="M6" s="224"/>
      <c r="N6" s="224"/>
      <c r="O6" s="224"/>
      <c r="P6" s="224"/>
      <c r="Q6" s="224"/>
      <c r="R6" s="224"/>
      <c r="S6" s="225" t="s">
        <v>216</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95" t="s">
        <v>38</v>
      </c>
      <c r="AG7" s="95"/>
      <c r="AH7" s="95"/>
      <c r="AI7" s="95"/>
      <c r="AJ7" s="95"/>
    </row>
    <row r="8" spans="1:36" ht="18" customHeight="1" x14ac:dyDescent="0.25">
      <c r="A8" s="142" t="s">
        <v>74</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4"/>
    </row>
    <row r="9" spans="1:36" ht="18" customHeight="1" thickBot="1" x14ac:dyDescent="0.3">
      <c r="A9" s="145"/>
      <c r="B9" s="146"/>
      <c r="C9" s="146"/>
      <c r="D9" s="146"/>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7"/>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thickBot="1" x14ac:dyDescent="0.3">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thickBot="1" x14ac:dyDescent="0.3">
      <c r="A20" s="50"/>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2"/>
    </row>
    <row r="21" spans="1:36" ht="18" customHeight="1" x14ac:dyDescent="0.25">
      <c r="A21" s="32"/>
      <c r="B21" s="214" t="s">
        <v>198</v>
      </c>
      <c r="C21" s="215"/>
      <c r="D21" s="215"/>
      <c r="E21" s="215"/>
      <c r="F21" s="215"/>
      <c r="G21" s="215"/>
      <c r="H21" s="215"/>
      <c r="I21" s="215"/>
      <c r="J21" s="215"/>
      <c r="K21" s="215"/>
      <c r="L21" s="215"/>
      <c r="M21" s="215"/>
      <c r="N21" s="215"/>
      <c r="O21" s="206"/>
      <c r="AJ21" s="31"/>
    </row>
    <row r="22" spans="1:36" ht="18" customHeight="1" x14ac:dyDescent="0.25">
      <c r="A22" s="32"/>
      <c r="B22" s="216"/>
      <c r="C22" s="217"/>
      <c r="D22" s="217"/>
      <c r="E22" s="217"/>
      <c r="F22" s="217"/>
      <c r="G22" s="217"/>
      <c r="H22" s="217"/>
      <c r="I22" s="217"/>
      <c r="J22" s="217"/>
      <c r="K22" s="217"/>
      <c r="L22" s="217"/>
      <c r="M22" s="217"/>
      <c r="N22" s="217"/>
      <c r="O22" s="218"/>
      <c r="AJ22" s="31"/>
    </row>
    <row r="23" spans="1:36" ht="18" customHeight="1" x14ac:dyDescent="0.25">
      <c r="A23" s="32"/>
      <c r="B23" s="216"/>
      <c r="C23" s="217"/>
      <c r="D23" s="217"/>
      <c r="E23" s="217"/>
      <c r="F23" s="217"/>
      <c r="G23" s="217"/>
      <c r="H23" s="217"/>
      <c r="I23" s="217"/>
      <c r="J23" s="217"/>
      <c r="K23" s="217"/>
      <c r="L23" s="217"/>
      <c r="M23" s="217"/>
      <c r="N23" s="217"/>
      <c r="O23" s="218"/>
      <c r="U23" s="15"/>
      <c r="V23" s="15"/>
      <c r="AJ23" s="31"/>
    </row>
    <row r="24" spans="1:36" ht="18" customHeight="1" x14ac:dyDescent="0.25">
      <c r="A24" s="32"/>
      <c r="B24" s="216"/>
      <c r="C24" s="217"/>
      <c r="D24" s="217"/>
      <c r="E24" s="217"/>
      <c r="F24" s="217"/>
      <c r="G24" s="217"/>
      <c r="H24" s="217"/>
      <c r="I24" s="217"/>
      <c r="J24" s="217"/>
      <c r="K24" s="217"/>
      <c r="L24" s="217"/>
      <c r="M24" s="217"/>
      <c r="N24" s="217"/>
      <c r="O24" s="218"/>
      <c r="T24" s="15"/>
      <c r="U24" s="15"/>
      <c r="V24" s="15"/>
      <c r="AJ24" s="31"/>
    </row>
    <row r="25" spans="1:36" ht="18" customHeight="1" x14ac:dyDescent="0.25">
      <c r="A25" s="32"/>
      <c r="B25" s="216"/>
      <c r="C25" s="217"/>
      <c r="D25" s="217"/>
      <c r="E25" s="217"/>
      <c r="F25" s="217"/>
      <c r="G25" s="217"/>
      <c r="H25" s="217"/>
      <c r="I25" s="217"/>
      <c r="J25" s="217"/>
      <c r="K25" s="217"/>
      <c r="L25" s="217"/>
      <c r="M25" s="217"/>
      <c r="N25" s="217"/>
      <c r="O25" s="218"/>
      <c r="T25" s="15"/>
      <c r="U25" s="15"/>
      <c r="V25" s="15"/>
      <c r="AJ25" s="31"/>
    </row>
    <row r="26" spans="1:36" ht="18" customHeight="1" x14ac:dyDescent="0.25">
      <c r="A26" s="32"/>
      <c r="B26" s="216"/>
      <c r="C26" s="217"/>
      <c r="D26" s="217"/>
      <c r="E26" s="217"/>
      <c r="F26" s="217"/>
      <c r="G26" s="217"/>
      <c r="H26" s="217"/>
      <c r="I26" s="217"/>
      <c r="J26" s="217"/>
      <c r="K26" s="217"/>
      <c r="L26" s="217"/>
      <c r="M26" s="217"/>
      <c r="N26" s="217"/>
      <c r="O26" s="218"/>
      <c r="T26" s="15"/>
      <c r="U26" s="15"/>
      <c r="V26" s="15"/>
      <c r="AJ26" s="31"/>
    </row>
    <row r="27" spans="1:36" ht="18" customHeight="1" x14ac:dyDescent="0.25">
      <c r="A27" s="32"/>
      <c r="B27" s="216"/>
      <c r="C27" s="217"/>
      <c r="D27" s="217"/>
      <c r="E27" s="217"/>
      <c r="F27" s="217"/>
      <c r="G27" s="217"/>
      <c r="H27" s="217"/>
      <c r="I27" s="217"/>
      <c r="J27" s="217"/>
      <c r="K27" s="217"/>
      <c r="L27" s="217"/>
      <c r="M27" s="217"/>
      <c r="N27" s="217"/>
      <c r="O27" s="218"/>
      <c r="T27" s="15"/>
      <c r="U27" s="15"/>
      <c r="V27" s="15"/>
      <c r="AJ27" s="31"/>
    </row>
    <row r="28" spans="1:36" ht="18" customHeight="1" x14ac:dyDescent="0.25">
      <c r="A28" s="32"/>
      <c r="B28" s="216"/>
      <c r="C28" s="217"/>
      <c r="D28" s="217"/>
      <c r="E28" s="217"/>
      <c r="F28" s="217"/>
      <c r="G28" s="217"/>
      <c r="H28" s="217"/>
      <c r="I28" s="217"/>
      <c r="J28" s="217"/>
      <c r="K28" s="217"/>
      <c r="L28" s="217"/>
      <c r="M28" s="217"/>
      <c r="N28" s="217"/>
      <c r="O28" s="218"/>
      <c r="T28" s="15"/>
      <c r="U28" s="15"/>
      <c r="V28" s="15"/>
      <c r="AJ28" s="31"/>
    </row>
    <row r="29" spans="1:36" ht="18" customHeight="1" x14ac:dyDescent="0.25">
      <c r="A29" s="32"/>
      <c r="B29" s="216"/>
      <c r="C29" s="217"/>
      <c r="D29" s="217"/>
      <c r="E29" s="217"/>
      <c r="F29" s="217"/>
      <c r="G29" s="217"/>
      <c r="H29" s="217"/>
      <c r="I29" s="217"/>
      <c r="J29" s="217"/>
      <c r="K29" s="217"/>
      <c r="L29" s="217"/>
      <c r="M29" s="217"/>
      <c r="N29" s="217"/>
      <c r="O29" s="218"/>
      <c r="T29" s="15"/>
      <c r="U29" s="15"/>
      <c r="V29" s="15"/>
      <c r="AJ29" s="31"/>
    </row>
    <row r="30" spans="1:36" ht="18" customHeight="1" x14ac:dyDescent="0.25">
      <c r="A30" s="32"/>
      <c r="B30" s="216"/>
      <c r="C30" s="217"/>
      <c r="D30" s="217"/>
      <c r="E30" s="217"/>
      <c r="F30" s="217"/>
      <c r="G30" s="217"/>
      <c r="H30" s="217"/>
      <c r="I30" s="217"/>
      <c r="J30" s="217"/>
      <c r="K30" s="217"/>
      <c r="L30" s="217"/>
      <c r="M30" s="217"/>
      <c r="N30" s="217"/>
      <c r="O30" s="218"/>
      <c r="T30" s="15"/>
      <c r="U30" s="15"/>
      <c r="V30" s="15"/>
      <c r="AJ30" s="31"/>
    </row>
    <row r="31" spans="1:36" ht="18" customHeight="1" thickBot="1" x14ac:dyDescent="0.3">
      <c r="A31" s="32"/>
      <c r="B31" s="216"/>
      <c r="C31" s="217"/>
      <c r="D31" s="217"/>
      <c r="E31" s="217"/>
      <c r="F31" s="217"/>
      <c r="G31" s="217"/>
      <c r="H31" s="217"/>
      <c r="I31" s="217"/>
      <c r="J31" s="217"/>
      <c r="K31" s="217"/>
      <c r="L31" s="217"/>
      <c r="M31" s="217"/>
      <c r="N31" s="217"/>
      <c r="O31" s="218"/>
      <c r="T31" s="15"/>
      <c r="U31" s="15"/>
      <c r="V31" s="15"/>
      <c r="AJ31" s="31"/>
    </row>
    <row r="32" spans="1:36" ht="18" customHeight="1" x14ac:dyDescent="0.25">
      <c r="A32" s="32"/>
      <c r="B32" s="216"/>
      <c r="C32" s="217"/>
      <c r="D32" s="217"/>
      <c r="E32" s="217"/>
      <c r="F32" s="217"/>
      <c r="G32" s="217"/>
      <c r="H32" s="217"/>
      <c r="I32" s="217"/>
      <c r="J32" s="217"/>
      <c r="K32" s="217"/>
      <c r="L32" s="217"/>
      <c r="M32" s="217"/>
      <c r="N32" s="217"/>
      <c r="O32" s="218"/>
      <c r="T32" s="205" t="s">
        <v>200</v>
      </c>
      <c r="U32" s="209"/>
      <c r="V32" s="209"/>
      <c r="W32" s="209"/>
      <c r="X32" s="209"/>
      <c r="Y32" s="209"/>
      <c r="Z32" s="209"/>
      <c r="AA32" s="209"/>
      <c r="AB32" s="209"/>
      <c r="AC32" s="209"/>
      <c r="AD32" s="209"/>
      <c r="AE32" s="209"/>
      <c r="AF32" s="210"/>
      <c r="AJ32" s="31"/>
    </row>
    <row r="33" spans="1:36" ht="18" customHeight="1" x14ac:dyDescent="0.25">
      <c r="A33" s="32"/>
      <c r="B33" s="216"/>
      <c r="C33" s="217"/>
      <c r="D33" s="217"/>
      <c r="E33" s="217"/>
      <c r="F33" s="217"/>
      <c r="G33" s="217"/>
      <c r="H33" s="217"/>
      <c r="I33" s="217"/>
      <c r="J33" s="217"/>
      <c r="K33" s="217"/>
      <c r="L33" s="217"/>
      <c r="M33" s="217"/>
      <c r="N33" s="217"/>
      <c r="O33" s="218"/>
      <c r="T33" s="220"/>
      <c r="U33" s="221"/>
      <c r="V33" s="221"/>
      <c r="W33" s="221"/>
      <c r="X33" s="221"/>
      <c r="Y33" s="221"/>
      <c r="Z33" s="221"/>
      <c r="AA33" s="221"/>
      <c r="AB33" s="221"/>
      <c r="AC33" s="221"/>
      <c r="AD33" s="221"/>
      <c r="AE33" s="221"/>
      <c r="AF33" s="222"/>
      <c r="AJ33" s="31"/>
    </row>
    <row r="34" spans="1:36" ht="18" customHeight="1" thickBot="1" x14ac:dyDescent="0.3">
      <c r="A34" s="32"/>
      <c r="B34" s="216"/>
      <c r="C34" s="217"/>
      <c r="D34" s="217"/>
      <c r="E34" s="217"/>
      <c r="F34" s="217"/>
      <c r="G34" s="217"/>
      <c r="H34" s="217"/>
      <c r="I34" s="217"/>
      <c r="J34" s="217"/>
      <c r="K34" s="217"/>
      <c r="L34" s="217"/>
      <c r="M34" s="217"/>
      <c r="N34" s="217"/>
      <c r="O34" s="218"/>
      <c r="T34" s="211"/>
      <c r="U34" s="212"/>
      <c r="V34" s="212"/>
      <c r="W34" s="212"/>
      <c r="X34" s="212"/>
      <c r="Y34" s="212"/>
      <c r="Z34" s="212"/>
      <c r="AA34" s="212"/>
      <c r="AB34" s="212"/>
      <c r="AC34" s="212"/>
      <c r="AD34" s="212"/>
      <c r="AE34" s="212"/>
      <c r="AF34" s="213"/>
      <c r="AJ34" s="31"/>
    </row>
    <row r="35" spans="1:36" ht="18" customHeight="1" thickBot="1" x14ac:dyDescent="0.3">
      <c r="A35" s="32"/>
      <c r="B35" s="216"/>
      <c r="C35" s="217"/>
      <c r="D35" s="217"/>
      <c r="E35" s="217"/>
      <c r="F35" s="217"/>
      <c r="G35" s="217"/>
      <c r="H35" s="217"/>
      <c r="I35" s="217"/>
      <c r="J35" s="217"/>
      <c r="K35" s="217"/>
      <c r="L35" s="217"/>
      <c r="M35" s="217"/>
      <c r="N35" s="217"/>
      <c r="O35" s="218"/>
      <c r="AJ35" s="31"/>
    </row>
    <row r="36" spans="1:36" ht="18" customHeight="1" x14ac:dyDescent="0.25">
      <c r="A36" s="32"/>
      <c r="B36" s="216"/>
      <c r="C36" s="217"/>
      <c r="D36" s="217"/>
      <c r="E36" s="217"/>
      <c r="F36" s="217"/>
      <c r="G36" s="217"/>
      <c r="H36" s="217"/>
      <c r="I36" s="217"/>
      <c r="J36" s="217"/>
      <c r="K36" s="217"/>
      <c r="L36" s="217"/>
      <c r="M36" s="217"/>
      <c r="N36" s="217"/>
      <c r="O36" s="218"/>
      <c r="T36" s="205" t="s">
        <v>197</v>
      </c>
      <c r="U36" s="209"/>
      <c r="V36" s="209"/>
      <c r="W36" s="209"/>
      <c r="X36" s="209"/>
      <c r="Y36" s="209"/>
      <c r="Z36" s="209"/>
      <c r="AA36" s="209"/>
      <c r="AB36" s="209"/>
      <c r="AC36" s="209"/>
      <c r="AD36" s="209"/>
      <c r="AE36" s="209"/>
      <c r="AF36" s="210"/>
      <c r="AJ36" s="31"/>
    </row>
    <row r="37" spans="1:36" ht="18" customHeight="1" x14ac:dyDescent="0.25">
      <c r="A37" s="32"/>
      <c r="B37" s="216"/>
      <c r="C37" s="217"/>
      <c r="D37" s="217"/>
      <c r="E37" s="217"/>
      <c r="F37" s="217"/>
      <c r="G37" s="217"/>
      <c r="H37" s="217"/>
      <c r="I37" s="217"/>
      <c r="J37" s="217"/>
      <c r="K37" s="217"/>
      <c r="L37" s="217"/>
      <c r="M37" s="217"/>
      <c r="N37" s="217"/>
      <c r="O37" s="218"/>
      <c r="T37" s="220"/>
      <c r="U37" s="221"/>
      <c r="V37" s="221"/>
      <c r="W37" s="221"/>
      <c r="X37" s="221"/>
      <c r="Y37" s="221"/>
      <c r="Z37" s="221"/>
      <c r="AA37" s="221"/>
      <c r="AB37" s="221"/>
      <c r="AC37" s="221"/>
      <c r="AD37" s="221"/>
      <c r="AE37" s="221"/>
      <c r="AF37" s="222"/>
      <c r="AJ37" s="31"/>
    </row>
    <row r="38" spans="1:36" ht="18" customHeight="1" thickBot="1" x14ac:dyDescent="0.3">
      <c r="A38" s="32"/>
      <c r="B38" s="216"/>
      <c r="C38" s="217"/>
      <c r="D38" s="217"/>
      <c r="E38" s="217"/>
      <c r="F38" s="217"/>
      <c r="G38" s="217"/>
      <c r="H38" s="217"/>
      <c r="I38" s="217"/>
      <c r="J38" s="217"/>
      <c r="K38" s="217"/>
      <c r="L38" s="217"/>
      <c r="M38" s="217"/>
      <c r="N38" s="217"/>
      <c r="O38" s="218"/>
      <c r="T38" s="211"/>
      <c r="U38" s="212"/>
      <c r="V38" s="212"/>
      <c r="W38" s="212"/>
      <c r="X38" s="212"/>
      <c r="Y38" s="212"/>
      <c r="Z38" s="212"/>
      <c r="AA38" s="212"/>
      <c r="AB38" s="212"/>
      <c r="AC38" s="212"/>
      <c r="AD38" s="212"/>
      <c r="AE38" s="212"/>
      <c r="AF38" s="213"/>
      <c r="AJ38" s="31"/>
    </row>
    <row r="39" spans="1:36" ht="18" customHeight="1" x14ac:dyDescent="0.25">
      <c r="A39" s="32"/>
      <c r="B39" s="216"/>
      <c r="C39" s="217"/>
      <c r="D39" s="217"/>
      <c r="E39" s="217"/>
      <c r="F39" s="217"/>
      <c r="G39" s="217"/>
      <c r="H39" s="217"/>
      <c r="I39" s="217"/>
      <c r="J39" s="217"/>
      <c r="K39" s="217"/>
      <c r="L39" s="217"/>
      <c r="M39" s="217"/>
      <c r="N39" s="217"/>
      <c r="O39" s="218"/>
      <c r="AE39" s="205" t="s">
        <v>201</v>
      </c>
      <c r="AF39" s="209"/>
      <c r="AG39" s="210"/>
      <c r="AJ39" s="31"/>
    </row>
    <row r="40" spans="1:36" ht="18" customHeight="1" thickBot="1" x14ac:dyDescent="0.3">
      <c r="A40" s="32"/>
      <c r="B40" s="216"/>
      <c r="C40" s="217"/>
      <c r="D40" s="217"/>
      <c r="E40" s="217"/>
      <c r="F40" s="217"/>
      <c r="G40" s="217"/>
      <c r="H40" s="217"/>
      <c r="I40" s="217"/>
      <c r="J40" s="217"/>
      <c r="K40" s="217"/>
      <c r="L40" s="217"/>
      <c r="M40" s="217"/>
      <c r="N40" s="217"/>
      <c r="O40" s="218"/>
      <c r="AE40" s="211"/>
      <c r="AF40" s="212"/>
      <c r="AG40" s="213"/>
      <c r="AJ40" s="31"/>
    </row>
    <row r="41" spans="1:36" ht="18" customHeight="1" thickBot="1" x14ac:dyDescent="0.3">
      <c r="A41" s="32"/>
      <c r="B41" s="207"/>
      <c r="C41" s="219"/>
      <c r="D41" s="219"/>
      <c r="E41" s="219"/>
      <c r="F41" s="219"/>
      <c r="G41" s="219"/>
      <c r="H41" s="219"/>
      <c r="I41" s="219"/>
      <c r="J41" s="219"/>
      <c r="K41" s="219"/>
      <c r="L41" s="219"/>
      <c r="M41" s="219"/>
      <c r="N41" s="219"/>
      <c r="O41" s="208"/>
      <c r="V41" s="205" t="s">
        <v>196</v>
      </c>
      <c r="W41" s="209"/>
      <c r="X41" s="209"/>
      <c r="Y41" s="209"/>
      <c r="Z41" s="209"/>
      <c r="AA41" s="209"/>
      <c r="AB41" s="209"/>
      <c r="AC41" s="209"/>
      <c r="AD41" s="209"/>
      <c r="AE41" s="209"/>
      <c r="AF41" s="209"/>
      <c r="AG41" s="209"/>
      <c r="AH41" s="210"/>
      <c r="AJ41" s="31"/>
    </row>
    <row r="42" spans="1:36" ht="18" customHeight="1" thickBot="1" x14ac:dyDescent="0.3">
      <c r="A42" s="32"/>
      <c r="V42" s="220"/>
      <c r="W42" s="221"/>
      <c r="X42" s="221"/>
      <c r="Y42" s="221"/>
      <c r="Z42" s="221"/>
      <c r="AA42" s="221"/>
      <c r="AB42" s="221"/>
      <c r="AC42" s="221"/>
      <c r="AD42" s="221"/>
      <c r="AE42" s="221"/>
      <c r="AF42" s="221"/>
      <c r="AG42" s="221"/>
      <c r="AH42" s="222"/>
      <c r="AJ42" s="31"/>
    </row>
    <row r="43" spans="1:36" ht="18" customHeight="1" thickBot="1" x14ac:dyDescent="0.3">
      <c r="A43" s="32"/>
      <c r="S43" s="205" t="s">
        <v>195</v>
      </c>
      <c r="T43" s="209"/>
      <c r="U43" s="210"/>
      <c r="V43" s="211"/>
      <c r="W43" s="212"/>
      <c r="X43" s="212"/>
      <c r="Y43" s="212"/>
      <c r="Z43" s="212"/>
      <c r="AA43" s="212"/>
      <c r="AB43" s="212"/>
      <c r="AC43" s="212"/>
      <c r="AD43" s="212"/>
      <c r="AE43" s="212"/>
      <c r="AF43" s="212"/>
      <c r="AG43" s="212"/>
      <c r="AH43" s="213"/>
      <c r="AJ43" s="31"/>
    </row>
    <row r="44" spans="1:36" ht="18" customHeight="1" thickBot="1" x14ac:dyDescent="0.3">
      <c r="A44" s="32"/>
      <c r="S44" s="220"/>
      <c r="T44" s="221"/>
      <c r="U44" s="222"/>
      <c r="AJ44" s="31"/>
    </row>
    <row r="45" spans="1:36" ht="18" customHeight="1" thickBot="1" x14ac:dyDescent="0.3">
      <c r="A45" s="214" t="s">
        <v>192</v>
      </c>
      <c r="B45" s="215"/>
      <c r="C45" s="206"/>
      <c r="S45" s="211"/>
      <c r="T45" s="212"/>
      <c r="U45" s="213"/>
      <c r="AJ45" s="31"/>
    </row>
    <row r="46" spans="1:36" ht="18" customHeight="1" thickBot="1" x14ac:dyDescent="0.3">
      <c r="A46" s="216"/>
      <c r="B46" s="217"/>
      <c r="C46" s="218"/>
      <c r="S46" s="214" t="s">
        <v>202</v>
      </c>
      <c r="T46" s="215"/>
      <c r="U46" s="206"/>
      <c r="V46" s="205" t="s">
        <v>194</v>
      </c>
      <c r="W46" s="209"/>
      <c r="X46" s="209"/>
      <c r="Y46" s="209"/>
      <c r="Z46" s="209"/>
      <c r="AA46" s="209"/>
      <c r="AB46" s="209"/>
      <c r="AC46" s="209"/>
      <c r="AD46" s="209"/>
      <c r="AE46" s="209"/>
      <c r="AF46" s="209"/>
      <c r="AG46" s="209"/>
      <c r="AH46" s="210"/>
      <c r="AJ46" s="31"/>
    </row>
    <row r="47" spans="1:36" ht="18" customHeight="1" thickBot="1" x14ac:dyDescent="0.3">
      <c r="A47" s="216"/>
      <c r="B47" s="217"/>
      <c r="C47" s="218"/>
      <c r="G47" s="205" t="s">
        <v>191</v>
      </c>
      <c r="H47" s="209"/>
      <c r="I47" s="210"/>
      <c r="S47" s="207"/>
      <c r="T47" s="219"/>
      <c r="U47" s="208"/>
      <c r="V47" s="220"/>
      <c r="W47" s="221"/>
      <c r="X47" s="221"/>
      <c r="Y47" s="221"/>
      <c r="Z47" s="221"/>
      <c r="AA47" s="221"/>
      <c r="AB47" s="221"/>
      <c r="AC47" s="221"/>
      <c r="AD47" s="221"/>
      <c r="AE47" s="221"/>
      <c r="AF47" s="221"/>
      <c r="AG47" s="221"/>
      <c r="AH47" s="222"/>
      <c r="AJ47" s="31"/>
    </row>
    <row r="48" spans="1:36" ht="18" customHeight="1" thickBot="1" x14ac:dyDescent="0.3">
      <c r="A48" s="207"/>
      <c r="B48" s="219"/>
      <c r="C48" s="218"/>
      <c r="G48" s="211"/>
      <c r="H48" s="212"/>
      <c r="I48" s="213"/>
      <c r="V48" s="211"/>
      <c r="W48" s="212"/>
      <c r="X48" s="212"/>
      <c r="Y48" s="212"/>
      <c r="Z48" s="212"/>
      <c r="AA48" s="212"/>
      <c r="AB48" s="212"/>
      <c r="AC48" s="212"/>
      <c r="AD48" s="212"/>
      <c r="AE48" s="212"/>
      <c r="AF48" s="212"/>
      <c r="AG48" s="212"/>
      <c r="AH48" s="213"/>
      <c r="AJ48" s="31"/>
    </row>
    <row r="49" spans="1:36" ht="18" customHeight="1" x14ac:dyDescent="0.25">
      <c r="A49" s="32"/>
      <c r="C49" s="205" t="s">
        <v>199</v>
      </c>
      <c r="D49" s="206"/>
      <c r="J49" s="205" t="s">
        <v>190</v>
      </c>
      <c r="K49" s="206"/>
      <c r="M49" s="15"/>
      <c r="N49" s="15"/>
      <c r="O49" s="15"/>
      <c r="S49" s="205" t="s">
        <v>193</v>
      </c>
      <c r="T49" s="206"/>
      <c r="AJ49" s="31"/>
    </row>
    <row r="50" spans="1:36" ht="18" customHeight="1" thickBot="1" x14ac:dyDescent="0.3">
      <c r="A50" s="53"/>
      <c r="B50" s="54"/>
      <c r="C50" s="207"/>
      <c r="D50" s="208"/>
      <c r="E50" s="54"/>
      <c r="F50" s="54"/>
      <c r="G50" s="54"/>
      <c r="H50" s="54"/>
      <c r="I50" s="54"/>
      <c r="J50" s="207"/>
      <c r="K50" s="208"/>
      <c r="L50" s="54"/>
      <c r="M50" s="56"/>
      <c r="N50" s="56"/>
      <c r="O50" s="56"/>
      <c r="P50" s="54"/>
      <c r="Q50" s="54"/>
      <c r="R50" s="54"/>
      <c r="S50" s="207"/>
      <c r="T50" s="208"/>
      <c r="U50" s="54"/>
      <c r="V50" s="54"/>
      <c r="W50" s="54"/>
      <c r="X50" s="54"/>
      <c r="Y50" s="54"/>
      <c r="Z50" s="54"/>
      <c r="AA50" s="54"/>
      <c r="AB50" s="54"/>
      <c r="AC50" s="54"/>
      <c r="AD50" s="54"/>
      <c r="AE50" s="54"/>
      <c r="AF50" s="54"/>
      <c r="AG50" s="54"/>
      <c r="AH50" s="54"/>
      <c r="AI50" s="54"/>
      <c r="AJ50" s="55"/>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49">
    <mergeCell ref="A4:AJ5"/>
    <mergeCell ref="A6:R6"/>
    <mergeCell ref="S6:AJ6"/>
    <mergeCell ref="T36:AF38"/>
    <mergeCell ref="A17:R17"/>
    <mergeCell ref="S17:AJ17"/>
    <mergeCell ref="A12:H12"/>
    <mergeCell ref="J12:R12"/>
    <mergeCell ref="A15:R15"/>
    <mergeCell ref="S15:AJ15"/>
    <mergeCell ref="A16:R16"/>
    <mergeCell ref="S16:AJ16"/>
    <mergeCell ref="A13:H13"/>
    <mergeCell ref="J13:R13"/>
    <mergeCell ref="S13:Z13"/>
    <mergeCell ref="AB13:AJ13"/>
    <mergeCell ref="J49:K50"/>
    <mergeCell ref="G47:I48"/>
    <mergeCell ref="A45:C48"/>
    <mergeCell ref="S49:T50"/>
    <mergeCell ref="V46:AH48"/>
    <mergeCell ref="S43:U45"/>
    <mergeCell ref="V41:AH43"/>
    <mergeCell ref="B21:O41"/>
    <mergeCell ref="C49:D50"/>
    <mergeCell ref="S46:U47"/>
    <mergeCell ref="T32:AF34"/>
    <mergeCell ref="AE39:AG40"/>
    <mergeCell ref="A8:AJ9"/>
    <mergeCell ref="A10:H10"/>
    <mergeCell ref="J10:AJ10"/>
    <mergeCell ref="A11:H11"/>
    <mergeCell ref="J11:AJ11"/>
    <mergeCell ref="AF7:AJ7"/>
    <mergeCell ref="A1:AJ3"/>
    <mergeCell ref="A54:C54"/>
    <mergeCell ref="E54:S54"/>
    <mergeCell ref="U54:AJ54"/>
    <mergeCell ref="A18:R18"/>
    <mergeCell ref="S18:AJ18"/>
    <mergeCell ref="A51:S51"/>
    <mergeCell ref="U51:AJ51"/>
    <mergeCell ref="A52:S52"/>
    <mergeCell ref="U52:AJ52"/>
    <mergeCell ref="A53:C53"/>
    <mergeCell ref="E53:S53"/>
    <mergeCell ref="U53:AJ53"/>
    <mergeCell ref="S12:Z12"/>
    <mergeCell ref="AB12:AJ12"/>
  </mergeCells>
  <conditionalFormatting sqref="A1 A4 A6 S6">
    <cfRule type="cellIs" dxfId="45" priority="1" operator="equal">
      <formula>0</formula>
    </cfRule>
  </conditionalFormatting>
  <conditionalFormatting sqref="A7:AF7 AK20:XFD50 A51:XFD1048576">
    <cfRule type="cellIs" dxfId="44" priority="3" operator="equal">
      <formula>0</formula>
    </cfRule>
  </conditionalFormatting>
  <conditionalFormatting sqref="AK1:XFD7 A8:XFD19 A20">
    <cfRule type="cellIs" dxfId="43" priority="4"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C39A-E560-40D3-84CB-9D701608F10E}">
  <sheetPr>
    <pageSetUpPr fitToPage="1"/>
  </sheetPr>
  <dimension ref="A1:AJ54"/>
  <sheetViews>
    <sheetView topLeftCell="A10" zoomScaleNormal="100" workbookViewId="0">
      <selection sqref="A1:AJ6"/>
    </sheetView>
  </sheetViews>
  <sheetFormatPr defaultColWidth="3.7109375" defaultRowHeight="18" customHeight="1" x14ac:dyDescent="0.25"/>
  <cols>
    <col min="1" max="16384" width="3.7109375" style="1"/>
  </cols>
  <sheetData>
    <row r="1" spans="1:36" ht="18" customHeight="1" x14ac:dyDescent="0.25">
      <c r="A1" s="193" t="s">
        <v>213</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row>
    <row r="2" spans="1:36" ht="18" customHeight="1" x14ac:dyDescent="0.25">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row>
    <row r="3" spans="1:36" ht="18" customHeight="1" x14ac:dyDescent="0.25">
      <c r="A3" s="193"/>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6" ht="18" customHeight="1" x14ac:dyDescent="0.25">
      <c r="A4" s="223" t="s">
        <v>214</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215</v>
      </c>
      <c r="B6" s="224"/>
      <c r="C6" s="224"/>
      <c r="D6" s="224"/>
      <c r="E6" s="224"/>
      <c r="F6" s="224"/>
      <c r="G6" s="224"/>
      <c r="H6" s="224"/>
      <c r="I6" s="224"/>
      <c r="J6" s="224"/>
      <c r="K6" s="224"/>
      <c r="L6" s="224"/>
      <c r="M6" s="224"/>
      <c r="N6" s="224"/>
      <c r="O6" s="224"/>
      <c r="P6" s="224"/>
      <c r="Q6" s="224"/>
      <c r="R6" s="224"/>
      <c r="S6" s="225" t="s">
        <v>216</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95" t="s">
        <v>38</v>
      </c>
      <c r="AG7" s="95"/>
      <c r="AH7" s="95"/>
      <c r="AI7" s="95"/>
      <c r="AJ7" s="95"/>
    </row>
    <row r="8" spans="1:36" ht="18" customHeight="1" x14ac:dyDescent="0.25">
      <c r="A8" s="142" t="s">
        <v>75</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4"/>
    </row>
    <row r="9" spans="1:36" ht="18" customHeight="1" thickBot="1" x14ac:dyDescent="0.3">
      <c r="A9" s="145"/>
      <c r="B9" s="146"/>
      <c r="C9" s="146"/>
      <c r="D9" s="146"/>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7"/>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thickBot="1" x14ac:dyDescent="0.3">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thickBot="1" x14ac:dyDescent="0.3">
      <c r="A20" s="235" t="s">
        <v>76</v>
      </c>
      <c r="B20" s="236"/>
      <c r="C20" s="236"/>
      <c r="D20" s="236"/>
      <c r="E20" s="236"/>
      <c r="F20" s="236"/>
      <c r="G20" s="236"/>
      <c r="H20" s="236"/>
      <c r="I20" s="237" t="s">
        <v>69</v>
      </c>
      <c r="J20" s="237"/>
      <c r="K20" s="238">
        <v>21.385899999999999</v>
      </c>
      <c r="L20" s="238"/>
      <c r="M20" s="238"/>
      <c r="N20" s="238"/>
      <c r="O20" s="238"/>
      <c r="P20" s="238"/>
      <c r="Q20" s="238"/>
      <c r="R20" s="238"/>
      <c r="S20" s="236" t="s">
        <v>77</v>
      </c>
      <c r="T20" s="236"/>
      <c r="U20" s="236"/>
      <c r="V20" s="236"/>
      <c r="W20" s="236"/>
      <c r="X20" s="236"/>
      <c r="Y20" s="236"/>
      <c r="Z20" s="236"/>
      <c r="AA20" s="237" t="s">
        <v>69</v>
      </c>
      <c r="AB20" s="237"/>
      <c r="AC20" s="238">
        <v>81.640600000000006</v>
      </c>
      <c r="AD20" s="238"/>
      <c r="AE20" s="238"/>
      <c r="AF20" s="238"/>
      <c r="AG20" s="238"/>
      <c r="AH20" s="238"/>
      <c r="AI20" s="238"/>
      <c r="AJ20" s="239"/>
    </row>
    <row r="21" spans="1:36" ht="18" customHeight="1" x14ac:dyDescent="0.25">
      <c r="A21" s="214"/>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06"/>
    </row>
    <row r="22" spans="1:36" ht="18" customHeight="1" x14ac:dyDescent="0.25">
      <c r="A22" s="216"/>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8"/>
    </row>
    <row r="23" spans="1:36" ht="18" customHeight="1" x14ac:dyDescent="0.25">
      <c r="A23" s="216"/>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8"/>
    </row>
    <row r="24" spans="1:36" ht="18" customHeight="1" x14ac:dyDescent="0.25">
      <c r="A24" s="216"/>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8"/>
    </row>
    <row r="25" spans="1:36" ht="18" customHeight="1" x14ac:dyDescent="0.25">
      <c r="A25" s="216"/>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8"/>
    </row>
    <row r="26" spans="1:36" ht="18" customHeight="1" x14ac:dyDescent="0.25">
      <c r="A26" s="216"/>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8"/>
    </row>
    <row r="27" spans="1:36" ht="18" customHeight="1" x14ac:dyDescent="0.25">
      <c r="A27" s="216"/>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8"/>
    </row>
    <row r="28" spans="1:36" ht="18" customHeight="1" x14ac:dyDescent="0.25">
      <c r="A28" s="216"/>
      <c r="B28" s="217"/>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8"/>
    </row>
    <row r="29" spans="1:36" ht="18" customHeight="1" x14ac:dyDescent="0.25">
      <c r="A29" s="216"/>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17"/>
      <c r="AH29" s="217"/>
      <c r="AI29" s="217"/>
      <c r="AJ29" s="218"/>
    </row>
    <row r="30" spans="1:36" ht="18" customHeight="1" x14ac:dyDescent="0.25">
      <c r="A30" s="216"/>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17"/>
      <c r="AH30" s="217"/>
      <c r="AI30" s="217"/>
      <c r="AJ30" s="218"/>
    </row>
    <row r="31" spans="1:36" ht="18" customHeight="1" x14ac:dyDescent="0.25">
      <c r="A31" s="216"/>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17"/>
      <c r="Z31" s="217"/>
      <c r="AA31" s="217"/>
      <c r="AB31" s="217"/>
      <c r="AC31" s="217"/>
      <c r="AD31" s="217"/>
      <c r="AE31" s="217"/>
      <c r="AF31" s="217"/>
      <c r="AG31" s="217"/>
      <c r="AH31" s="217"/>
      <c r="AI31" s="217"/>
      <c r="AJ31" s="218"/>
    </row>
    <row r="32" spans="1:36" ht="18" customHeight="1" x14ac:dyDescent="0.25">
      <c r="A32" s="216"/>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8"/>
    </row>
    <row r="33" spans="1:36" ht="18" customHeight="1" x14ac:dyDescent="0.25">
      <c r="A33" s="216"/>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8"/>
    </row>
    <row r="34" spans="1:36" ht="18" customHeight="1" x14ac:dyDescent="0.25">
      <c r="A34" s="216"/>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17"/>
      <c r="AH34" s="217"/>
      <c r="AI34" s="217"/>
      <c r="AJ34" s="218"/>
    </row>
    <row r="35" spans="1:36" ht="18" customHeight="1" x14ac:dyDescent="0.25">
      <c r="A35" s="216"/>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8"/>
    </row>
    <row r="36" spans="1:36" ht="18" customHeight="1" x14ac:dyDescent="0.25">
      <c r="A36" s="216"/>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17"/>
      <c r="AH36" s="217"/>
      <c r="AI36" s="217"/>
      <c r="AJ36" s="218"/>
    </row>
    <row r="37" spans="1:36" ht="18" customHeight="1" x14ac:dyDescent="0.25">
      <c r="A37" s="216"/>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17"/>
      <c r="AH37" s="217"/>
      <c r="AI37" s="217"/>
      <c r="AJ37" s="218"/>
    </row>
    <row r="38" spans="1:36" ht="18" customHeight="1" x14ac:dyDescent="0.25">
      <c r="A38" s="216"/>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8"/>
    </row>
    <row r="39" spans="1:36" ht="18" customHeight="1" x14ac:dyDescent="0.25">
      <c r="A39" s="216"/>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8"/>
    </row>
    <row r="40" spans="1:36" ht="18" customHeight="1" x14ac:dyDescent="0.25">
      <c r="A40" s="216"/>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8"/>
    </row>
    <row r="41" spans="1:36" ht="18" customHeight="1" x14ac:dyDescent="0.25">
      <c r="A41" s="216"/>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8"/>
    </row>
    <row r="42" spans="1:36" ht="18" customHeight="1" x14ac:dyDescent="0.25">
      <c r="A42" s="216"/>
      <c r="B42" s="217"/>
      <c r="C42" s="217"/>
      <c r="D42" s="217"/>
      <c r="E42" s="217"/>
      <c r="F42" s="217"/>
      <c r="G42" s="217"/>
      <c r="H42" s="217"/>
      <c r="I42" s="217"/>
      <c r="J42" s="217"/>
      <c r="K42" s="217"/>
      <c r="L42" s="217"/>
      <c r="M42" s="217"/>
      <c r="N42" s="217"/>
      <c r="O42" s="217"/>
      <c r="P42" s="217"/>
      <c r="Q42" s="217"/>
      <c r="R42" s="217"/>
      <c r="S42" s="217"/>
      <c r="T42" s="217"/>
      <c r="U42" s="217"/>
      <c r="V42" s="217"/>
      <c r="W42" s="217"/>
      <c r="X42" s="217"/>
      <c r="Y42" s="217"/>
      <c r="Z42" s="217"/>
      <c r="AA42" s="217"/>
      <c r="AB42" s="217"/>
      <c r="AC42" s="217"/>
      <c r="AD42" s="217"/>
      <c r="AE42" s="217"/>
      <c r="AF42" s="217"/>
      <c r="AG42" s="217"/>
      <c r="AH42" s="217"/>
      <c r="AI42" s="217"/>
      <c r="AJ42" s="218"/>
    </row>
    <row r="43" spans="1:36" ht="18" customHeight="1" x14ac:dyDescent="0.25">
      <c r="A43" s="216"/>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8"/>
    </row>
    <row r="44" spans="1:36" ht="18" customHeight="1" x14ac:dyDescent="0.25">
      <c r="A44" s="216"/>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8"/>
    </row>
    <row r="45" spans="1:36" ht="18" customHeight="1" x14ac:dyDescent="0.25">
      <c r="A45" s="216"/>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8"/>
    </row>
    <row r="46" spans="1:36" ht="18" customHeight="1" x14ac:dyDescent="0.25">
      <c r="A46" s="216"/>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8"/>
    </row>
    <row r="47" spans="1:36" ht="18" customHeight="1" x14ac:dyDescent="0.25">
      <c r="A47" s="216"/>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8"/>
    </row>
    <row r="48" spans="1:36" ht="18" customHeight="1" x14ac:dyDescent="0.25">
      <c r="A48" s="216"/>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17"/>
      <c r="AH48" s="217"/>
      <c r="AI48" s="217"/>
      <c r="AJ48" s="218"/>
    </row>
    <row r="49" spans="1:36" ht="18" customHeight="1" x14ac:dyDescent="0.25">
      <c r="A49" s="216"/>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8"/>
    </row>
    <row r="50" spans="1:36" ht="18" customHeight="1" thickBot="1" x14ac:dyDescent="0.3">
      <c r="A50" s="207"/>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219"/>
      <c r="AH50" s="219"/>
      <c r="AI50" s="219"/>
      <c r="AJ50" s="208"/>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43">
    <mergeCell ref="A1:AJ3"/>
    <mergeCell ref="A4:AJ5"/>
    <mergeCell ref="A6:R6"/>
    <mergeCell ref="S6:AJ6"/>
    <mergeCell ref="A12:H12"/>
    <mergeCell ref="J12:R12"/>
    <mergeCell ref="S12:Z12"/>
    <mergeCell ref="AB12:AJ12"/>
    <mergeCell ref="A11:H11"/>
    <mergeCell ref="J11:AJ11"/>
    <mergeCell ref="AF7:AJ7"/>
    <mergeCell ref="A8:AJ9"/>
    <mergeCell ref="A10:H10"/>
    <mergeCell ref="J10:AJ10"/>
    <mergeCell ref="A13:H13"/>
    <mergeCell ref="J13:R13"/>
    <mergeCell ref="S13:Z13"/>
    <mergeCell ref="AB13:AJ13"/>
    <mergeCell ref="A15:R15"/>
    <mergeCell ref="S15:AJ15"/>
    <mergeCell ref="A16:R16"/>
    <mergeCell ref="S16:AJ16"/>
    <mergeCell ref="A17:R17"/>
    <mergeCell ref="S17:AJ17"/>
    <mergeCell ref="A18:R18"/>
    <mergeCell ref="S18:AJ18"/>
    <mergeCell ref="A51:S51"/>
    <mergeCell ref="U51:AJ51"/>
    <mergeCell ref="A52:S52"/>
    <mergeCell ref="U52:AJ52"/>
    <mergeCell ref="A20:H20"/>
    <mergeCell ref="I20:J20"/>
    <mergeCell ref="K20:R20"/>
    <mergeCell ref="S20:Z20"/>
    <mergeCell ref="AA20:AB20"/>
    <mergeCell ref="AC20:AJ20"/>
    <mergeCell ref="A21:AJ50"/>
    <mergeCell ref="A53:C53"/>
    <mergeCell ref="E53:S53"/>
    <mergeCell ref="U53:AJ53"/>
    <mergeCell ref="A54:C54"/>
    <mergeCell ref="E54:S54"/>
    <mergeCell ref="U54:AJ54"/>
  </mergeCells>
  <conditionalFormatting sqref="A1 A4 A6 S6">
    <cfRule type="cellIs" dxfId="42" priority="1" operator="equal">
      <formula>0</formula>
    </cfRule>
  </conditionalFormatting>
  <conditionalFormatting sqref="A20 A51:XFD1048576">
    <cfRule type="cellIs" dxfId="41" priority="6" operator="equal">
      <formula>0</formula>
    </cfRule>
  </conditionalFormatting>
  <conditionalFormatting sqref="A7:AF7 AK20:XFD50">
    <cfRule type="cellIs" dxfId="40" priority="7" operator="equal">
      <formula>0</formula>
    </cfRule>
  </conditionalFormatting>
  <conditionalFormatting sqref="K20">
    <cfRule type="cellIs" dxfId="39" priority="5" operator="equal">
      <formula>0</formula>
    </cfRule>
  </conditionalFormatting>
  <conditionalFormatting sqref="S20">
    <cfRule type="cellIs" dxfId="38" priority="4" operator="equal">
      <formula>0</formula>
    </cfRule>
  </conditionalFormatting>
  <conditionalFormatting sqref="AC20">
    <cfRule type="cellIs" dxfId="37" priority="3" operator="equal">
      <formula>0</formula>
    </cfRule>
  </conditionalFormatting>
  <conditionalFormatting sqref="AK1:XFD7 A8:XFD19">
    <cfRule type="cellIs" dxfId="36" priority="8" operator="equal">
      <formula>0</formula>
    </cfRule>
  </conditionalFormatting>
  <printOptions horizontalCentered="1"/>
  <pageMargins left="0.39370078740157483" right="0.19685039370078741" top="0.39370078740157483" bottom="0.19685039370078741" header="0" footer="0"/>
  <pageSetup scale="75" fitToHeight="2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17DF-DC84-4079-A65C-8EF1188A9E5D}">
  <sheetPr>
    <pageSetUpPr fitToPage="1"/>
  </sheetPr>
  <dimension ref="A1:AJ31"/>
  <sheetViews>
    <sheetView workbookViewId="0">
      <selection sqref="A1:AJ6"/>
    </sheetView>
  </sheetViews>
  <sheetFormatPr defaultColWidth="3.7109375" defaultRowHeight="18" customHeight="1" x14ac:dyDescent="0.25"/>
  <cols>
    <col min="1" max="16384" width="3.7109375" style="1"/>
  </cols>
  <sheetData>
    <row r="1" spans="1:36" ht="18" customHeight="1" x14ac:dyDescent="0.25">
      <c r="A1" s="193" t="s">
        <v>213</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row>
    <row r="2" spans="1:36" ht="18" customHeight="1" x14ac:dyDescent="0.25">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row>
    <row r="3" spans="1:36" ht="18" customHeight="1" x14ac:dyDescent="0.25">
      <c r="A3" s="193"/>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6" ht="18" customHeight="1" x14ac:dyDescent="0.25">
      <c r="A4" s="223" t="s">
        <v>214</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215</v>
      </c>
      <c r="B6" s="224"/>
      <c r="C6" s="224"/>
      <c r="D6" s="224"/>
      <c r="E6" s="224"/>
      <c r="F6" s="224"/>
      <c r="G6" s="224"/>
      <c r="H6" s="224"/>
      <c r="I6" s="224"/>
      <c r="J6" s="224"/>
      <c r="K6" s="224"/>
      <c r="L6" s="224"/>
      <c r="M6" s="224"/>
      <c r="N6" s="224"/>
      <c r="O6" s="224"/>
      <c r="P6" s="224"/>
      <c r="Q6" s="224"/>
      <c r="R6" s="224"/>
      <c r="S6" s="225" t="s">
        <v>216</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7" t="s">
        <v>0</v>
      </c>
      <c r="B7" s="27" t="s">
        <v>1</v>
      </c>
      <c r="C7" s="27" t="s">
        <v>2</v>
      </c>
      <c r="D7" s="27" t="s">
        <v>3</v>
      </c>
      <c r="E7" s="27" t="s">
        <v>4</v>
      </c>
      <c r="F7" s="27" t="s">
        <v>5</v>
      </c>
      <c r="G7" s="27" t="s">
        <v>6</v>
      </c>
      <c r="H7" s="27" t="s">
        <v>7</v>
      </c>
      <c r="I7" s="27" t="s">
        <v>8</v>
      </c>
      <c r="J7" s="27" t="s">
        <v>9</v>
      </c>
      <c r="K7" s="27" t="s">
        <v>10</v>
      </c>
      <c r="L7" s="27" t="s">
        <v>18</v>
      </c>
      <c r="M7" s="27" t="s">
        <v>19</v>
      </c>
      <c r="N7" s="27" t="s">
        <v>20</v>
      </c>
      <c r="O7" s="27" t="s">
        <v>21</v>
      </c>
      <c r="P7" s="27" t="s">
        <v>22</v>
      </c>
      <c r="Q7" s="27" t="s">
        <v>23</v>
      </c>
      <c r="R7" s="27" t="s">
        <v>24</v>
      </c>
      <c r="S7" s="27" t="s">
        <v>25</v>
      </c>
      <c r="T7" s="27" t="s">
        <v>26</v>
      </c>
      <c r="U7" s="27" t="s">
        <v>27</v>
      </c>
      <c r="V7" s="27" t="s">
        <v>28</v>
      </c>
      <c r="W7" s="27" t="s">
        <v>29</v>
      </c>
      <c r="X7" s="27" t="s">
        <v>30</v>
      </c>
      <c r="Y7" s="27" t="s">
        <v>31</v>
      </c>
      <c r="Z7" s="27" t="s">
        <v>32</v>
      </c>
      <c r="AA7" s="27" t="s">
        <v>33</v>
      </c>
      <c r="AB7" s="27" t="s">
        <v>34</v>
      </c>
      <c r="AC7" s="27" t="s">
        <v>35</v>
      </c>
      <c r="AD7" s="27" t="s">
        <v>36</v>
      </c>
      <c r="AE7" s="27" t="s">
        <v>37</v>
      </c>
      <c r="AF7" s="97" t="s">
        <v>38</v>
      </c>
      <c r="AG7" s="97"/>
      <c r="AH7" s="97"/>
      <c r="AI7" s="97"/>
      <c r="AJ7" s="97"/>
    </row>
    <row r="8" spans="1:36" ht="18" customHeight="1" x14ac:dyDescent="0.25">
      <c r="A8" s="142" t="s">
        <v>203</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4"/>
    </row>
    <row r="9" spans="1:36" ht="18" customHeight="1" thickBot="1" x14ac:dyDescent="0.3">
      <c r="A9" s="145"/>
      <c r="B9" s="146"/>
      <c r="C9" s="146"/>
      <c r="D9" s="146"/>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7"/>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x14ac:dyDescent="0.25">
      <c r="A20" s="20"/>
      <c r="B20" s="240" t="s">
        <v>204</v>
      </c>
      <c r="C20" s="240"/>
      <c r="D20" s="240"/>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J20" s="240"/>
    </row>
    <row r="21" spans="1:36" ht="18" customHeight="1" x14ac:dyDescent="0.25">
      <c r="A21" s="20"/>
      <c r="B21" s="240"/>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row>
    <row r="22" spans="1:36" ht="18" customHeight="1" x14ac:dyDescent="0.25">
      <c r="A22" s="20"/>
      <c r="B22" s="240"/>
      <c r="C22" s="240"/>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c r="AH22" s="240"/>
      <c r="AI22" s="240"/>
      <c r="AJ22" s="240"/>
    </row>
    <row r="23" spans="1:36" ht="18" customHeight="1" x14ac:dyDescent="0.25">
      <c r="B23" s="240"/>
      <c r="C23" s="240"/>
      <c r="D23" s="240"/>
      <c r="E23" s="240"/>
      <c r="F23" s="240"/>
      <c r="G23" s="240"/>
      <c r="H23" s="240"/>
      <c r="I23" s="240"/>
      <c r="J23" s="240"/>
      <c r="K23" s="240"/>
      <c r="L23" s="240"/>
      <c r="M23" s="240"/>
      <c r="N23" s="240"/>
      <c r="O23" s="240"/>
      <c r="P23" s="240"/>
      <c r="Q23" s="240"/>
      <c r="R23" s="240"/>
      <c r="S23" s="240"/>
      <c r="T23" s="240"/>
      <c r="U23" s="240"/>
      <c r="V23" s="240"/>
      <c r="W23" s="240"/>
      <c r="X23" s="240"/>
      <c r="Y23" s="240"/>
      <c r="Z23" s="240"/>
      <c r="AA23" s="240"/>
      <c r="AB23" s="240"/>
      <c r="AC23" s="240"/>
      <c r="AD23" s="240"/>
      <c r="AE23" s="240"/>
      <c r="AF23" s="240"/>
      <c r="AG23" s="240"/>
      <c r="AH23" s="240"/>
      <c r="AI23" s="240"/>
      <c r="AJ23" s="240"/>
    </row>
    <row r="24" spans="1:36" ht="18" customHeight="1" x14ac:dyDescent="0.25">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240"/>
      <c r="AC24" s="240"/>
      <c r="AD24" s="240"/>
      <c r="AE24" s="240"/>
      <c r="AF24" s="240"/>
      <c r="AG24" s="240"/>
      <c r="AH24" s="240"/>
      <c r="AI24" s="240"/>
      <c r="AJ24" s="240"/>
    </row>
    <row r="25" spans="1:36" ht="18" customHeight="1" x14ac:dyDescent="0.25">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c r="AA25" s="240"/>
      <c r="AB25" s="240"/>
      <c r="AC25" s="240"/>
      <c r="AD25" s="240"/>
      <c r="AE25" s="240"/>
      <c r="AF25" s="240"/>
      <c r="AG25" s="240"/>
      <c r="AH25" s="240"/>
      <c r="AI25" s="240"/>
      <c r="AJ25" s="240"/>
    </row>
    <row r="28" spans="1:36" ht="18" customHeight="1" x14ac:dyDescent="0.25">
      <c r="A28" s="96"/>
      <c r="B28" s="96"/>
      <c r="C28" s="96"/>
      <c r="D28" s="96"/>
      <c r="E28" s="96"/>
      <c r="F28" s="96"/>
      <c r="G28" s="96"/>
      <c r="H28" s="96"/>
      <c r="I28" s="96"/>
      <c r="J28" s="96"/>
      <c r="K28" s="96"/>
      <c r="L28" s="96"/>
      <c r="M28" s="96"/>
      <c r="N28" s="96"/>
      <c r="O28" s="96"/>
      <c r="P28" s="96"/>
      <c r="Q28" s="96"/>
      <c r="R28" s="96"/>
      <c r="S28" s="96"/>
      <c r="T28" s="7"/>
      <c r="U28" s="97" t="s">
        <v>70</v>
      </c>
      <c r="V28" s="97"/>
      <c r="W28" s="97"/>
      <c r="X28" s="97"/>
      <c r="Y28" s="97"/>
      <c r="Z28" s="97"/>
      <c r="AA28" s="97"/>
      <c r="AB28" s="97"/>
      <c r="AC28" s="97"/>
      <c r="AD28" s="97"/>
      <c r="AE28" s="97"/>
      <c r="AF28" s="97"/>
      <c r="AG28" s="97"/>
      <c r="AH28" s="97"/>
      <c r="AI28" s="97"/>
      <c r="AJ28" s="97"/>
    </row>
    <row r="29" spans="1:36" ht="18" customHeight="1" x14ac:dyDescent="0.25">
      <c r="A29" s="96"/>
      <c r="B29" s="96"/>
      <c r="C29" s="96"/>
      <c r="D29" s="96"/>
      <c r="E29" s="96"/>
      <c r="F29" s="96"/>
      <c r="G29" s="96"/>
      <c r="H29" s="96"/>
      <c r="I29" s="96"/>
      <c r="J29" s="96"/>
      <c r="K29" s="96"/>
      <c r="L29" s="96"/>
      <c r="M29" s="96"/>
      <c r="N29" s="96"/>
      <c r="O29" s="96"/>
      <c r="P29" s="96"/>
      <c r="Q29" s="96"/>
      <c r="R29" s="96"/>
      <c r="S29" s="96"/>
      <c r="T29" s="7"/>
      <c r="U29" s="97" t="e">
        <f>"Name:- "&amp;HLOOKUP(A7,Data,107,FALSE)</f>
        <v>#REF!</v>
      </c>
      <c r="V29" s="97"/>
      <c r="W29" s="97"/>
      <c r="X29" s="97"/>
      <c r="Y29" s="97"/>
      <c r="Z29" s="97"/>
      <c r="AA29" s="97"/>
      <c r="AB29" s="97"/>
      <c r="AC29" s="97"/>
      <c r="AD29" s="97"/>
      <c r="AE29" s="97"/>
      <c r="AF29" s="97"/>
      <c r="AG29" s="97"/>
      <c r="AH29" s="97"/>
      <c r="AI29" s="97"/>
      <c r="AJ29" s="97"/>
    </row>
    <row r="30" spans="1:36" ht="18" customHeight="1" x14ac:dyDescent="0.25">
      <c r="A30" s="96" t="s">
        <v>71</v>
      </c>
      <c r="B30" s="96"/>
      <c r="C30" s="96"/>
      <c r="D30" s="7" t="s">
        <v>40</v>
      </c>
      <c r="E30" s="96" t="e">
        <f>HLOOKUP(H7,Data,4,FALSE)</f>
        <v>#REF!</v>
      </c>
      <c r="F30" s="96"/>
      <c r="G30" s="96"/>
      <c r="H30" s="96"/>
      <c r="I30" s="96"/>
      <c r="J30" s="96"/>
      <c r="K30" s="96"/>
      <c r="L30" s="96"/>
      <c r="M30" s="96"/>
      <c r="N30" s="96"/>
      <c r="O30" s="96"/>
      <c r="P30" s="96"/>
      <c r="Q30" s="96"/>
      <c r="R30" s="96"/>
      <c r="S30" s="96"/>
      <c r="T30" s="7"/>
      <c r="U30" s="97" t="e">
        <f>"Designation:- "&amp;HLOOKUP(C7,Data,107,FALSE)</f>
        <v>#REF!</v>
      </c>
      <c r="V30" s="97"/>
      <c r="W30" s="97"/>
      <c r="X30" s="97"/>
      <c r="Y30" s="97"/>
      <c r="Z30" s="97"/>
      <c r="AA30" s="97"/>
      <c r="AB30" s="97"/>
      <c r="AC30" s="97"/>
      <c r="AD30" s="97"/>
      <c r="AE30" s="97"/>
      <c r="AF30" s="97"/>
      <c r="AG30" s="97"/>
      <c r="AH30" s="97"/>
      <c r="AI30" s="97"/>
      <c r="AJ30" s="97"/>
    </row>
    <row r="31" spans="1:36" ht="18" customHeight="1" x14ac:dyDescent="0.25">
      <c r="A31" s="96" t="s">
        <v>72</v>
      </c>
      <c r="B31" s="96"/>
      <c r="C31" s="96"/>
      <c r="D31" s="7" t="s">
        <v>40</v>
      </c>
      <c r="E31" s="194" t="e">
        <f>IF(AB13="N/A",HLOOKUP(G7,Data,12,FALSE),HLOOKUP(K7,Data,12,FALSE))</f>
        <v>#REF!</v>
      </c>
      <c r="F31" s="194"/>
      <c r="G31" s="194"/>
      <c r="H31" s="194"/>
      <c r="I31" s="194"/>
      <c r="J31" s="194"/>
      <c r="K31" s="194"/>
      <c r="L31" s="194"/>
      <c r="M31" s="194"/>
      <c r="N31" s="194"/>
      <c r="O31" s="194"/>
      <c r="P31" s="194"/>
      <c r="Q31" s="194"/>
      <c r="R31" s="194"/>
      <c r="S31" s="194"/>
      <c r="T31" s="7"/>
      <c r="U31" s="97" t="s">
        <v>73</v>
      </c>
      <c r="V31" s="97"/>
      <c r="W31" s="97"/>
      <c r="X31" s="97"/>
      <c r="Y31" s="97"/>
      <c r="Z31" s="97"/>
      <c r="AA31" s="97"/>
      <c r="AB31" s="97"/>
      <c r="AC31" s="97"/>
      <c r="AD31" s="97"/>
      <c r="AE31" s="97"/>
      <c r="AF31" s="97"/>
      <c r="AG31" s="97"/>
      <c r="AH31" s="97"/>
      <c r="AI31" s="97"/>
      <c r="AJ31" s="97"/>
    </row>
  </sheetData>
  <mergeCells count="37">
    <mergeCell ref="A30:C30"/>
    <mergeCell ref="E30:S30"/>
    <mergeCell ref="U30:AJ30"/>
    <mergeCell ref="A31:C31"/>
    <mergeCell ref="E31:S31"/>
    <mergeCell ref="U31:AJ31"/>
    <mergeCell ref="A28:S28"/>
    <mergeCell ref="U28:AJ28"/>
    <mergeCell ref="A29:S29"/>
    <mergeCell ref="U29:AJ29"/>
    <mergeCell ref="B20:AJ25"/>
    <mergeCell ref="A16:R16"/>
    <mergeCell ref="S16:AJ16"/>
    <mergeCell ref="A17:R17"/>
    <mergeCell ref="S17:AJ17"/>
    <mergeCell ref="A18:R18"/>
    <mergeCell ref="S18:AJ18"/>
    <mergeCell ref="A13:H13"/>
    <mergeCell ref="J13:R13"/>
    <mergeCell ref="S13:Z13"/>
    <mergeCell ref="AB13:AJ13"/>
    <mergeCell ref="A15:R15"/>
    <mergeCell ref="S15:AJ15"/>
    <mergeCell ref="A10:H10"/>
    <mergeCell ref="J10:AJ10"/>
    <mergeCell ref="A11:H11"/>
    <mergeCell ref="J11:AJ11"/>
    <mergeCell ref="A12:H12"/>
    <mergeCell ref="J12:R12"/>
    <mergeCell ref="S12:Z12"/>
    <mergeCell ref="AB12:AJ12"/>
    <mergeCell ref="A8:AJ9"/>
    <mergeCell ref="A1:AJ3"/>
    <mergeCell ref="A4:AJ5"/>
    <mergeCell ref="A6:R6"/>
    <mergeCell ref="S6:AJ6"/>
    <mergeCell ref="AF7:AJ7"/>
  </mergeCells>
  <conditionalFormatting sqref="A1 A4 A6 S6">
    <cfRule type="cellIs" dxfId="35" priority="1" operator="equal">
      <formula>0</formula>
    </cfRule>
  </conditionalFormatting>
  <conditionalFormatting sqref="A7:AF7">
    <cfRule type="cellIs" dxfId="34" priority="3" operator="equal">
      <formula>0</formula>
    </cfRule>
  </conditionalFormatting>
  <conditionalFormatting sqref="A8:XFD19 A20:B20 AK20:XFD25 A21:A25 A26:XFD1048576">
    <cfRule type="cellIs" dxfId="33" priority="2" operator="equal">
      <formula>0</formula>
    </cfRule>
  </conditionalFormatting>
  <conditionalFormatting sqref="AK1:XFD7">
    <cfRule type="cellIs" dxfId="32" priority="4"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47F8-FCD3-4F11-A548-80077896F399}">
  <sheetPr>
    <pageSetUpPr fitToPage="1"/>
  </sheetPr>
  <dimension ref="A1:AJ54"/>
  <sheetViews>
    <sheetView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41" t="s">
        <v>38</v>
      </c>
      <c r="AG7" s="241"/>
      <c r="AH7" s="241"/>
      <c r="AI7" s="241"/>
      <c r="AJ7" s="241"/>
    </row>
    <row r="8" spans="1:36" ht="18" customHeight="1" x14ac:dyDescent="0.25">
      <c r="A8" s="262" t="s">
        <v>89</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x14ac:dyDescent="0.25">
      <c r="A20" s="243" t="s">
        <v>90</v>
      </c>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row>
    <row r="21" spans="1:36" ht="18" customHeight="1" x14ac:dyDescent="0.25">
      <c r="A21" s="15"/>
      <c r="B21" s="244" t="e">
        <f>"I, "&amp;HLOOKUP(A7,Data,107,FALSE)&amp;" ("&amp;HLOOKUP(C7,Data,107,FALSE)&amp;") have applied for a license under Option 2 to you for use of BIS standard mark on "&amp;HLOOKUP(B7,Data,8,FALSE)&amp;" according to "&amp;HLOOKUP(A7,Data,8,FALSE)&amp;" being manufactured at our factory at "&amp;HLOOKUP(D7,Data,4,FALSE)&amp;", "&amp;HLOOKUP(F7,Data,4,FALSE)&amp;", "&amp;HLOOKUP(G7,Data,4,FALSE)&amp;", "&amp;HLOOKUP(H7,Data,4,FALSE)&amp;", "&amp;HLOOKUP(I7,Data,4,FALSE)&amp;", "&amp;HLOOKUP(J7,Data,4,FALSE)</f>
        <v>#REF!</v>
      </c>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row>
    <row r="22" spans="1:36" ht="18" customHeight="1" x14ac:dyDescent="0.25">
      <c r="A22" s="15"/>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row>
    <row r="23" spans="1:36" ht="18" customHeight="1" x14ac:dyDescent="0.25">
      <c r="A23" s="15"/>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row>
    <row r="24" spans="1:36" ht="18" customHeight="1" x14ac:dyDescent="0.25">
      <c r="A24" s="15"/>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row>
    <row r="25" spans="1:36" ht="18" customHeight="1" x14ac:dyDescent="0.25">
      <c r="A25" s="15"/>
      <c r="B25" s="244" t="s">
        <v>91</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row>
    <row r="26" spans="1:36" ht="18" customHeight="1" x14ac:dyDescent="0.25">
      <c r="A26" s="15"/>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row>
    <row r="27" spans="1:36" ht="18" customHeight="1" x14ac:dyDescent="0.25">
      <c r="A27" s="15"/>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row>
    <row r="28" spans="1:36" ht="18" customHeight="1" x14ac:dyDescent="0.25">
      <c r="A28" s="15"/>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row>
    <row r="29" spans="1:36" ht="18" customHeight="1" x14ac:dyDescent="0.25">
      <c r="A29" s="15"/>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row>
    <row r="30" spans="1:36" ht="18" customHeight="1" thickBot="1"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36" ht="18" customHeight="1" x14ac:dyDescent="0.25">
      <c r="A31" s="15"/>
      <c r="B31" s="84" t="s">
        <v>49</v>
      </c>
      <c r="C31" s="85"/>
      <c r="D31" s="85" t="s">
        <v>92</v>
      </c>
      <c r="E31" s="85"/>
      <c r="F31" s="85"/>
      <c r="G31" s="85"/>
      <c r="H31" s="85"/>
      <c r="I31" s="85"/>
      <c r="J31" s="85"/>
      <c r="K31" s="85"/>
      <c r="L31" s="85"/>
      <c r="M31" s="85"/>
      <c r="N31" s="85"/>
      <c r="O31" s="85"/>
      <c r="P31" s="85"/>
      <c r="Q31" s="85"/>
      <c r="R31" s="85"/>
      <c r="S31" s="85"/>
      <c r="T31" s="85"/>
      <c r="U31" s="85"/>
      <c r="V31" s="85"/>
      <c r="W31" s="85" t="s">
        <v>93</v>
      </c>
      <c r="X31" s="85"/>
      <c r="Y31" s="85"/>
      <c r="Z31" s="85"/>
      <c r="AA31" s="85"/>
      <c r="AB31" s="85"/>
      <c r="AC31" s="85"/>
      <c r="AD31" s="85" t="s">
        <v>94</v>
      </c>
      <c r="AE31" s="85"/>
      <c r="AF31" s="85"/>
      <c r="AG31" s="85"/>
      <c r="AH31" s="85"/>
      <c r="AI31" s="85"/>
      <c r="AJ31" s="133"/>
    </row>
    <row r="32" spans="1:36" ht="18" customHeight="1" thickBot="1" x14ac:dyDescent="0.3">
      <c r="A32" s="15"/>
      <c r="B32" s="261"/>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8"/>
    </row>
    <row r="33" spans="1:36" ht="18" customHeight="1" x14ac:dyDescent="0.25">
      <c r="A33" s="19"/>
      <c r="B33" s="256">
        <v>1</v>
      </c>
      <c r="C33" s="257"/>
      <c r="D33" s="258" t="e">
        <f>HLOOKUP($A$7,Data,72,FALSE)</f>
        <v>#REF!</v>
      </c>
      <c r="E33" s="258"/>
      <c r="F33" s="258"/>
      <c r="G33" s="258"/>
      <c r="H33" s="258"/>
      <c r="I33" s="258"/>
      <c r="J33" s="258"/>
      <c r="K33" s="258"/>
      <c r="L33" s="258"/>
      <c r="M33" s="258"/>
      <c r="N33" s="258"/>
      <c r="O33" s="258"/>
      <c r="P33" s="258"/>
      <c r="Q33" s="258"/>
      <c r="R33" s="258"/>
      <c r="S33" s="258"/>
      <c r="T33" s="258"/>
      <c r="U33" s="258"/>
      <c r="V33" s="258"/>
      <c r="W33" s="257" t="e">
        <f>HLOOKUP($H$7,Data,72,FALSE)</f>
        <v>#REF!</v>
      </c>
      <c r="X33" s="257"/>
      <c r="Y33" s="257"/>
      <c r="Z33" s="257"/>
      <c r="AA33" s="257"/>
      <c r="AB33" s="257"/>
      <c r="AC33" s="257"/>
      <c r="AD33" s="259" t="e">
        <f>HLOOKUP($J$7,Data,72,FALSE)</f>
        <v>#REF!</v>
      </c>
      <c r="AE33" s="259"/>
      <c r="AF33" s="259"/>
      <c r="AG33" s="259"/>
      <c r="AH33" s="259"/>
      <c r="AI33" s="259"/>
      <c r="AJ33" s="260"/>
    </row>
    <row r="34" spans="1:36" ht="18" customHeight="1" x14ac:dyDescent="0.25">
      <c r="B34" s="246"/>
      <c r="C34" s="247"/>
      <c r="D34" s="248"/>
      <c r="E34" s="248"/>
      <c r="F34" s="248"/>
      <c r="G34" s="248"/>
      <c r="H34" s="248"/>
      <c r="I34" s="248"/>
      <c r="J34" s="248"/>
      <c r="K34" s="248"/>
      <c r="L34" s="248"/>
      <c r="M34" s="248"/>
      <c r="N34" s="248"/>
      <c r="O34" s="248"/>
      <c r="P34" s="248"/>
      <c r="Q34" s="248"/>
      <c r="R34" s="248"/>
      <c r="S34" s="248"/>
      <c r="T34" s="248"/>
      <c r="U34" s="248"/>
      <c r="V34" s="248"/>
      <c r="W34" s="247"/>
      <c r="X34" s="247"/>
      <c r="Y34" s="247"/>
      <c r="Z34" s="247"/>
      <c r="AA34" s="247"/>
      <c r="AB34" s="247"/>
      <c r="AC34" s="247"/>
      <c r="AD34" s="249"/>
      <c r="AE34" s="249"/>
      <c r="AF34" s="249"/>
      <c r="AG34" s="249"/>
      <c r="AH34" s="249"/>
      <c r="AI34" s="249"/>
      <c r="AJ34" s="250"/>
    </row>
    <row r="35" spans="1:36" ht="18" customHeight="1" x14ac:dyDescent="0.25">
      <c r="B35" s="246">
        <f>B33+1</f>
        <v>2</v>
      </c>
      <c r="C35" s="247"/>
      <c r="D35" s="248" t="e">
        <f>HLOOKUP($A$7,Data,73,FALSE)</f>
        <v>#REF!</v>
      </c>
      <c r="E35" s="248"/>
      <c r="F35" s="248"/>
      <c r="G35" s="248"/>
      <c r="H35" s="248"/>
      <c r="I35" s="248"/>
      <c r="J35" s="248"/>
      <c r="K35" s="248"/>
      <c r="L35" s="248"/>
      <c r="M35" s="248"/>
      <c r="N35" s="248"/>
      <c r="O35" s="248"/>
      <c r="P35" s="248"/>
      <c r="Q35" s="248"/>
      <c r="R35" s="248"/>
      <c r="S35" s="248"/>
      <c r="T35" s="248"/>
      <c r="U35" s="248"/>
      <c r="V35" s="248"/>
      <c r="W35" s="247" t="e">
        <f>HLOOKUP($H$7,Data,73,FALSE)</f>
        <v>#REF!</v>
      </c>
      <c r="X35" s="247"/>
      <c r="Y35" s="247"/>
      <c r="Z35" s="247"/>
      <c r="AA35" s="247"/>
      <c r="AB35" s="247"/>
      <c r="AC35" s="247"/>
      <c r="AD35" s="249" t="e">
        <f>HLOOKUP($J$7,Data,73,FALSE)</f>
        <v>#REF!</v>
      </c>
      <c r="AE35" s="249"/>
      <c r="AF35" s="249"/>
      <c r="AG35" s="249"/>
      <c r="AH35" s="249"/>
      <c r="AI35" s="249"/>
      <c r="AJ35" s="250"/>
    </row>
    <row r="36" spans="1:36" ht="18" customHeight="1" x14ac:dyDescent="0.25">
      <c r="B36" s="246"/>
      <c r="C36" s="247"/>
      <c r="D36" s="248"/>
      <c r="E36" s="248"/>
      <c r="F36" s="248"/>
      <c r="G36" s="248"/>
      <c r="H36" s="248"/>
      <c r="I36" s="248"/>
      <c r="J36" s="248"/>
      <c r="K36" s="248"/>
      <c r="L36" s="248"/>
      <c r="M36" s="248"/>
      <c r="N36" s="248"/>
      <c r="O36" s="248"/>
      <c r="P36" s="248"/>
      <c r="Q36" s="248"/>
      <c r="R36" s="248"/>
      <c r="S36" s="248"/>
      <c r="T36" s="248"/>
      <c r="U36" s="248"/>
      <c r="V36" s="248"/>
      <c r="W36" s="247"/>
      <c r="X36" s="247"/>
      <c r="Y36" s="247"/>
      <c r="Z36" s="247"/>
      <c r="AA36" s="247"/>
      <c r="AB36" s="247"/>
      <c r="AC36" s="247"/>
      <c r="AD36" s="249"/>
      <c r="AE36" s="249"/>
      <c r="AF36" s="249"/>
      <c r="AG36" s="249"/>
      <c r="AH36" s="249"/>
      <c r="AI36" s="249"/>
      <c r="AJ36" s="250"/>
    </row>
    <row r="37" spans="1:36" ht="18" customHeight="1" x14ac:dyDescent="0.25">
      <c r="B37" s="246">
        <f>B35+1</f>
        <v>3</v>
      </c>
      <c r="C37" s="247"/>
      <c r="D37" s="248" t="e">
        <f>HLOOKUP($A$7,Data,74,FALSE)</f>
        <v>#REF!</v>
      </c>
      <c r="E37" s="248"/>
      <c r="F37" s="248"/>
      <c r="G37" s="248"/>
      <c r="H37" s="248"/>
      <c r="I37" s="248"/>
      <c r="J37" s="248"/>
      <c r="K37" s="248"/>
      <c r="L37" s="248"/>
      <c r="M37" s="248"/>
      <c r="N37" s="248"/>
      <c r="O37" s="248"/>
      <c r="P37" s="248"/>
      <c r="Q37" s="248"/>
      <c r="R37" s="248"/>
      <c r="S37" s="248"/>
      <c r="T37" s="248"/>
      <c r="U37" s="248"/>
      <c r="V37" s="248"/>
      <c r="W37" s="247" t="e">
        <f>HLOOKUP($H$7,Data,74,FALSE)</f>
        <v>#REF!</v>
      </c>
      <c r="X37" s="247"/>
      <c r="Y37" s="247"/>
      <c r="Z37" s="247"/>
      <c r="AA37" s="247"/>
      <c r="AB37" s="247"/>
      <c r="AC37" s="247"/>
      <c r="AD37" s="249" t="e">
        <f>HLOOKUP($J$7,Data,74,FALSE)</f>
        <v>#REF!</v>
      </c>
      <c r="AE37" s="249"/>
      <c r="AF37" s="249"/>
      <c r="AG37" s="249"/>
      <c r="AH37" s="249"/>
      <c r="AI37" s="249"/>
      <c r="AJ37" s="250"/>
    </row>
    <row r="38" spans="1:36" ht="18" customHeight="1" x14ac:dyDescent="0.25">
      <c r="B38" s="246"/>
      <c r="C38" s="247"/>
      <c r="D38" s="248"/>
      <c r="E38" s="248"/>
      <c r="F38" s="248"/>
      <c r="G38" s="248"/>
      <c r="H38" s="248"/>
      <c r="I38" s="248"/>
      <c r="J38" s="248"/>
      <c r="K38" s="248"/>
      <c r="L38" s="248"/>
      <c r="M38" s="248"/>
      <c r="N38" s="248"/>
      <c r="O38" s="248"/>
      <c r="P38" s="248"/>
      <c r="Q38" s="248"/>
      <c r="R38" s="248"/>
      <c r="S38" s="248"/>
      <c r="T38" s="248"/>
      <c r="U38" s="248"/>
      <c r="V38" s="248"/>
      <c r="W38" s="247"/>
      <c r="X38" s="247"/>
      <c r="Y38" s="247"/>
      <c r="Z38" s="247"/>
      <c r="AA38" s="247"/>
      <c r="AB38" s="247"/>
      <c r="AC38" s="247"/>
      <c r="AD38" s="249"/>
      <c r="AE38" s="249"/>
      <c r="AF38" s="249"/>
      <c r="AG38" s="249"/>
      <c r="AH38" s="249"/>
      <c r="AI38" s="249"/>
      <c r="AJ38" s="250"/>
    </row>
    <row r="39" spans="1:36" ht="18" customHeight="1" x14ac:dyDescent="0.25">
      <c r="B39" s="246">
        <f>B37+1</f>
        <v>4</v>
      </c>
      <c r="C39" s="247"/>
      <c r="D39" s="248" t="e">
        <f>HLOOKUP($A$7,Data,75,FALSE)</f>
        <v>#REF!</v>
      </c>
      <c r="E39" s="248"/>
      <c r="F39" s="248"/>
      <c r="G39" s="248"/>
      <c r="H39" s="248"/>
      <c r="I39" s="248"/>
      <c r="J39" s="248"/>
      <c r="K39" s="248"/>
      <c r="L39" s="248"/>
      <c r="M39" s="248"/>
      <c r="N39" s="248"/>
      <c r="O39" s="248"/>
      <c r="P39" s="248"/>
      <c r="Q39" s="248"/>
      <c r="R39" s="248"/>
      <c r="S39" s="248"/>
      <c r="T39" s="248"/>
      <c r="U39" s="248"/>
      <c r="V39" s="248"/>
      <c r="W39" s="247" t="e">
        <f>HLOOKUP($H$7,Data,75,FALSE)</f>
        <v>#REF!</v>
      </c>
      <c r="X39" s="247"/>
      <c r="Y39" s="247"/>
      <c r="Z39" s="247"/>
      <c r="AA39" s="247"/>
      <c r="AB39" s="247"/>
      <c r="AC39" s="247"/>
      <c r="AD39" s="249" t="e">
        <f>HLOOKUP($J$7,Data,75,FALSE)</f>
        <v>#REF!</v>
      </c>
      <c r="AE39" s="249"/>
      <c r="AF39" s="249"/>
      <c r="AG39" s="249"/>
      <c r="AH39" s="249"/>
      <c r="AI39" s="249"/>
      <c r="AJ39" s="250"/>
    </row>
    <row r="40" spans="1:36" ht="18" customHeight="1" thickBot="1" x14ac:dyDescent="0.3">
      <c r="B40" s="251"/>
      <c r="C40" s="252"/>
      <c r="D40" s="253"/>
      <c r="E40" s="253"/>
      <c r="F40" s="253"/>
      <c r="G40" s="253"/>
      <c r="H40" s="253"/>
      <c r="I40" s="253"/>
      <c r="J40" s="253"/>
      <c r="K40" s="253"/>
      <c r="L40" s="253"/>
      <c r="M40" s="253"/>
      <c r="N40" s="253"/>
      <c r="O40" s="253"/>
      <c r="P40" s="253"/>
      <c r="Q40" s="253"/>
      <c r="R40" s="253"/>
      <c r="S40" s="253"/>
      <c r="T40" s="253"/>
      <c r="U40" s="253"/>
      <c r="V40" s="253"/>
      <c r="W40" s="252"/>
      <c r="X40" s="252"/>
      <c r="Y40" s="252"/>
      <c r="Z40" s="252"/>
      <c r="AA40" s="252"/>
      <c r="AB40" s="252"/>
      <c r="AC40" s="252"/>
      <c r="AD40" s="254"/>
      <c r="AE40" s="254"/>
      <c r="AF40" s="254"/>
      <c r="AG40" s="254"/>
      <c r="AH40" s="254"/>
      <c r="AI40" s="254"/>
      <c r="AJ40" s="255"/>
    </row>
    <row r="41" spans="1:36" ht="18" customHeight="1" x14ac:dyDescent="0.25">
      <c r="AD41" s="21"/>
    </row>
    <row r="42" spans="1:36" ht="18" customHeight="1" x14ac:dyDescent="0.25">
      <c r="B42" s="245" t="s">
        <v>95</v>
      </c>
      <c r="C42" s="245"/>
      <c r="D42" s="245"/>
      <c r="E42" s="245"/>
      <c r="F42" s="245"/>
      <c r="G42" s="245"/>
      <c r="H42" s="245"/>
      <c r="I42" s="245"/>
      <c r="J42" s="245"/>
      <c r="K42" s="245"/>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60">
    <mergeCell ref="A4:AJ5"/>
    <mergeCell ref="A6:R6"/>
    <mergeCell ref="S6:AJ6"/>
    <mergeCell ref="A15:R15"/>
    <mergeCell ref="S15:AJ15"/>
    <mergeCell ref="A13:H13"/>
    <mergeCell ref="J13:R13"/>
    <mergeCell ref="S13:Z13"/>
    <mergeCell ref="AB13:AJ13"/>
    <mergeCell ref="A12:H12"/>
    <mergeCell ref="J12:R12"/>
    <mergeCell ref="S12:Z12"/>
    <mergeCell ref="AB12:AJ12"/>
    <mergeCell ref="A8:AJ9"/>
    <mergeCell ref="A10:H10"/>
    <mergeCell ref="J10:AJ10"/>
    <mergeCell ref="A16:R16"/>
    <mergeCell ref="S16:AJ16"/>
    <mergeCell ref="A17:R17"/>
    <mergeCell ref="S17:AJ17"/>
    <mergeCell ref="B35:C36"/>
    <mergeCell ref="D35:V36"/>
    <mergeCell ref="W35:AC36"/>
    <mergeCell ref="AD35:AJ36"/>
    <mergeCell ref="A18:R18"/>
    <mergeCell ref="S18:AJ18"/>
    <mergeCell ref="B33:C34"/>
    <mergeCell ref="D33:V34"/>
    <mergeCell ref="W33:AC34"/>
    <mergeCell ref="AD33:AJ34"/>
    <mergeCell ref="B31:C32"/>
    <mergeCell ref="D31:V32"/>
    <mergeCell ref="A20:AJ20"/>
    <mergeCell ref="B21:AJ24"/>
    <mergeCell ref="B25:AJ29"/>
    <mergeCell ref="B42:AJ42"/>
    <mergeCell ref="B37:C38"/>
    <mergeCell ref="D37:V38"/>
    <mergeCell ref="W37:AC38"/>
    <mergeCell ref="AD37:AJ38"/>
    <mergeCell ref="B39:C40"/>
    <mergeCell ref="D39:V40"/>
    <mergeCell ref="W39:AC40"/>
    <mergeCell ref="AD39:AJ40"/>
    <mergeCell ref="A11:H11"/>
    <mergeCell ref="J11:AJ11"/>
    <mergeCell ref="AF7:AJ7"/>
    <mergeCell ref="A1:AJ3"/>
    <mergeCell ref="A54:C54"/>
    <mergeCell ref="E54:S54"/>
    <mergeCell ref="U54:AJ54"/>
    <mergeCell ref="U51:AJ51"/>
    <mergeCell ref="A52:S52"/>
    <mergeCell ref="U52:AJ52"/>
    <mergeCell ref="A53:C53"/>
    <mergeCell ref="E53:S53"/>
    <mergeCell ref="U53:AJ53"/>
    <mergeCell ref="A51:S51"/>
    <mergeCell ref="W31:AC32"/>
    <mergeCell ref="AD31:AJ32"/>
  </mergeCells>
  <conditionalFormatting sqref="A1 A4 A6 S6">
    <cfRule type="cellIs" dxfId="31" priority="1" operator="equal">
      <formula>0</formula>
    </cfRule>
  </conditionalFormatting>
  <conditionalFormatting sqref="A7:AF7 A8:XFD1048576">
    <cfRule type="cellIs" dxfId="30" priority="2" operator="equal">
      <formula>0</formula>
    </cfRule>
  </conditionalFormatting>
  <conditionalFormatting sqref="AK1:XFD7">
    <cfRule type="cellIs" dxfId="29" priority="3"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E0D7-CD04-4851-BEFA-56437D0173C6}">
  <sheetPr codeName="Sheet18">
    <pageSetUpPr fitToPage="1"/>
  </sheetPr>
  <dimension ref="A1:AJ54"/>
  <sheetViews>
    <sheetView zoomScale="103" zoomScaleNormal="50"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41" t="s">
        <v>38</v>
      </c>
      <c r="AG7" s="241"/>
      <c r="AH7" s="241"/>
      <c r="AI7" s="241"/>
      <c r="AJ7" s="241"/>
    </row>
    <row r="8" spans="1:36" ht="18" customHeight="1" x14ac:dyDescent="0.25">
      <c r="A8" s="262" t="s">
        <v>96</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row>
    <row r="20" spans="1:36" ht="18" customHeight="1" x14ac:dyDescent="0.25">
      <c r="A20" s="264" t="s">
        <v>97</v>
      </c>
      <c r="B20" s="265"/>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row>
    <row r="21" spans="1:36" ht="18" customHeight="1" x14ac:dyDescent="0.25">
      <c r="A21" s="264"/>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row>
    <row r="22" spans="1:36" ht="18" customHeight="1" x14ac:dyDescent="0.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row>
    <row r="23" spans="1:36" ht="18" customHeight="1" x14ac:dyDescent="0.25">
      <c r="A23" s="245" t="s">
        <v>68</v>
      </c>
      <c r="B23" s="263"/>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row>
    <row r="24" spans="1:36" ht="18" customHeight="1" x14ac:dyDescent="0.25">
      <c r="A24" s="20">
        <v>1</v>
      </c>
      <c r="B24" s="240" t="e">
        <f>"I, "&amp;HLOOKUP(A7,Data,107,FALSE)&amp;" ("&amp;HLOOKUP(C7,Data,107,FALSE)&amp;") have applied for a license under Option 2 to you for use of BIS standard mark on "&amp;HLOOKUP(B7,Data,8,FALSE)&amp;" according to "&amp;HLOOKUP(A7,Data,8,FALSE)&amp;" being manufactured at our factory at "&amp;HLOOKUP(D7,Data,4,FALSE)&amp;", "&amp;HLOOKUP(F7,Data,4,FALSE)&amp;", "&amp;HLOOKUP(G7,Data,4,FALSE)&amp;", "&amp;HLOOKUP(H7,Data,4,FALSE)&amp;", "&amp;HLOOKUP(I7,Data,4,FALSE)&amp;", "&amp;HLOOKUP(J7,Data,4,FALSE)</f>
        <v>#REF!</v>
      </c>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240"/>
      <c r="AC24" s="240"/>
      <c r="AD24" s="240"/>
      <c r="AE24" s="240"/>
      <c r="AF24" s="240"/>
      <c r="AG24" s="240"/>
      <c r="AH24" s="240"/>
      <c r="AI24" s="240"/>
      <c r="AJ24" s="240"/>
    </row>
    <row r="25" spans="1:36" ht="18" customHeight="1" x14ac:dyDescent="0.25">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c r="AA25" s="240"/>
      <c r="AB25" s="240"/>
      <c r="AC25" s="240"/>
      <c r="AD25" s="240"/>
      <c r="AE25" s="240"/>
      <c r="AF25" s="240"/>
      <c r="AG25" s="240"/>
      <c r="AH25" s="240"/>
      <c r="AI25" s="240"/>
      <c r="AJ25" s="240"/>
    </row>
    <row r="26" spans="1:36" ht="18" customHeight="1" x14ac:dyDescent="0.25">
      <c r="B26" s="240"/>
      <c r="C26" s="240"/>
      <c r="D26" s="240"/>
      <c r="E26" s="240"/>
      <c r="F26" s="240"/>
      <c r="G26" s="240"/>
      <c r="H26" s="240"/>
      <c r="I26" s="240"/>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row>
    <row r="27" spans="1:36" ht="18" customHeight="1" x14ac:dyDescent="0.25">
      <c r="A27" s="20">
        <v>2</v>
      </c>
      <c r="B27" s="240" t="e">
        <f>"I / We are Desirous of Utilising CBTF Situated as "&amp;HLOOKUP(A7,Data,145,FALSE)&amp;", "&amp;HLOOKUP(D7,Data,145,FALSE)&amp;", "&amp;HLOOKUP(F7,Data,145,FALSE)&amp;", "&amp;HLOOKUP(G7,Data,145,FALSE)&amp;", "&amp;HLOOKUP(H7,Data,145,FALSE)&amp;", "&amp;HLOOKUP(I7,Data,145,FALSE)&amp;" for the Purposes of Operation of SIT for the Specification Requirements Attached with this Letter. (Attach Separate List as per Form-II)"</f>
        <v>#REF!</v>
      </c>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J27" s="240"/>
    </row>
    <row r="28" spans="1:36" ht="18" customHeight="1" x14ac:dyDescent="0.25">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J28" s="240"/>
    </row>
    <row r="29" spans="1:36" ht="18" customHeight="1" x14ac:dyDescent="0.25">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0"/>
      <c r="AF29" s="240"/>
      <c r="AG29" s="240"/>
      <c r="AH29" s="240"/>
      <c r="AI29" s="240"/>
      <c r="AJ29" s="240"/>
    </row>
    <row r="30" spans="1:36" ht="18" customHeight="1" x14ac:dyDescent="0.25">
      <c r="A30" s="20">
        <v>3</v>
      </c>
      <c r="B30" s="240" t="s">
        <v>98</v>
      </c>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c r="AF30" s="240"/>
      <c r="AG30" s="240"/>
      <c r="AH30" s="240"/>
      <c r="AI30" s="240"/>
      <c r="AJ30" s="240"/>
    </row>
    <row r="31" spans="1:36" ht="18" customHeight="1" x14ac:dyDescent="0.25">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c r="AF31" s="240"/>
      <c r="AG31" s="240"/>
      <c r="AH31" s="240"/>
      <c r="AI31" s="240"/>
      <c r="AJ31" s="240"/>
    </row>
    <row r="32" spans="1:36" ht="18" customHeight="1" x14ac:dyDescent="0.25">
      <c r="B32" s="240"/>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c r="AB32" s="240"/>
      <c r="AC32" s="240"/>
      <c r="AD32" s="240"/>
      <c r="AE32" s="240"/>
      <c r="AF32" s="240"/>
      <c r="AG32" s="240"/>
      <c r="AH32" s="240"/>
      <c r="AI32" s="240"/>
      <c r="AJ32" s="240"/>
    </row>
    <row r="33" spans="1:36" ht="18" customHeight="1" x14ac:dyDescent="0.25">
      <c r="A33" s="20">
        <v>4</v>
      </c>
      <c r="B33" s="240" t="s">
        <v>99</v>
      </c>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c r="AB33" s="240"/>
      <c r="AC33" s="240"/>
      <c r="AD33" s="240"/>
      <c r="AE33" s="240"/>
      <c r="AF33" s="240"/>
      <c r="AG33" s="240"/>
      <c r="AH33" s="240"/>
      <c r="AI33" s="240"/>
      <c r="AJ33" s="240"/>
    </row>
    <row r="34" spans="1:36" ht="18" customHeight="1" x14ac:dyDescent="0.25">
      <c r="B34" s="240"/>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J34" s="240"/>
    </row>
    <row r="35" spans="1:36" ht="18" customHeight="1" x14ac:dyDescent="0.25">
      <c r="A35" s="20">
        <v>5</v>
      </c>
      <c r="B35" s="240" t="s">
        <v>100</v>
      </c>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J35" s="240"/>
    </row>
    <row r="36" spans="1:36" ht="18" customHeight="1" x14ac:dyDescent="0.25">
      <c r="B36" s="240"/>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J36" s="240"/>
    </row>
    <row r="37" spans="1:36" ht="18" customHeight="1" x14ac:dyDescent="0.25">
      <c r="A37" s="20">
        <v>6</v>
      </c>
      <c r="B37" s="240" t="s">
        <v>101</v>
      </c>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240"/>
      <c r="AJ37" s="240"/>
    </row>
    <row r="38" spans="1:36" ht="18" customHeight="1" x14ac:dyDescent="0.25">
      <c r="A38" s="20"/>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C38" s="240"/>
      <c r="AD38" s="240"/>
      <c r="AE38" s="240"/>
      <c r="AF38" s="240"/>
      <c r="AG38" s="240"/>
      <c r="AH38" s="240"/>
      <c r="AI38" s="240"/>
      <c r="AJ38" s="240"/>
    </row>
    <row r="39" spans="1:36" ht="18" customHeight="1" x14ac:dyDescent="0.25">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c r="AF39" s="240"/>
      <c r="AG39" s="240"/>
      <c r="AH39" s="240"/>
      <c r="AI39" s="240"/>
      <c r="AJ39" s="240"/>
    </row>
    <row r="40" spans="1:36" ht="18" customHeight="1" x14ac:dyDescent="0.25">
      <c r="A40" s="20">
        <v>7</v>
      </c>
      <c r="B40" s="240" t="s">
        <v>102</v>
      </c>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c r="AB40" s="240"/>
      <c r="AC40" s="240"/>
      <c r="AD40" s="240"/>
      <c r="AE40" s="240"/>
      <c r="AF40" s="240"/>
      <c r="AG40" s="240"/>
      <c r="AH40" s="240"/>
      <c r="AI40" s="240"/>
      <c r="AJ40" s="240"/>
    </row>
    <row r="41" spans="1:36" ht="18" customHeight="1" x14ac:dyDescent="0.25">
      <c r="A41" s="20"/>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Z41" s="240"/>
      <c r="AA41" s="240"/>
      <c r="AB41" s="240"/>
      <c r="AC41" s="240"/>
      <c r="AD41" s="240"/>
      <c r="AE41" s="240"/>
      <c r="AF41" s="240"/>
      <c r="AG41" s="240"/>
      <c r="AH41" s="240"/>
      <c r="AI41" s="240"/>
      <c r="AJ41" s="240"/>
    </row>
    <row r="42" spans="1:36" ht="18" customHeight="1" x14ac:dyDescent="0.25">
      <c r="A42" s="20"/>
      <c r="B42" s="240"/>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Z42" s="240"/>
      <c r="AA42" s="240"/>
      <c r="AB42" s="240"/>
      <c r="AC42" s="240"/>
      <c r="AD42" s="240"/>
      <c r="AE42" s="240"/>
      <c r="AF42" s="240"/>
      <c r="AG42" s="240"/>
      <c r="AH42" s="240"/>
      <c r="AI42" s="240"/>
      <c r="AJ42" s="240"/>
    </row>
    <row r="43" spans="1:36" ht="18" customHeight="1" x14ac:dyDescent="0.25">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c r="AA43" s="240"/>
      <c r="AB43" s="240"/>
      <c r="AC43" s="240"/>
      <c r="AD43" s="240"/>
      <c r="AE43" s="240"/>
      <c r="AF43" s="240"/>
      <c r="AG43" s="240"/>
      <c r="AH43" s="240"/>
      <c r="AI43" s="240"/>
      <c r="AJ43" s="240"/>
    </row>
    <row r="44" spans="1:36" ht="18" customHeight="1" x14ac:dyDescent="0.25">
      <c r="A44" s="20">
        <v>8</v>
      </c>
      <c r="B44" s="240" t="s">
        <v>103</v>
      </c>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c r="AA44" s="240"/>
      <c r="AB44" s="240"/>
      <c r="AC44" s="240"/>
      <c r="AD44" s="240"/>
      <c r="AE44" s="240"/>
      <c r="AF44" s="240"/>
      <c r="AG44" s="240"/>
      <c r="AH44" s="240"/>
      <c r="AI44" s="240"/>
      <c r="AJ44" s="240"/>
    </row>
    <row r="45" spans="1:36" ht="18" customHeight="1" x14ac:dyDescent="0.25">
      <c r="A45" s="20"/>
      <c r="B45" s="240"/>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row>
    <row r="46" spans="1:36" ht="18" customHeight="1" x14ac:dyDescent="0.25">
      <c r="A46" s="20"/>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c r="AA46" s="240"/>
      <c r="AB46" s="240"/>
      <c r="AC46" s="240"/>
      <c r="AD46" s="240"/>
      <c r="AE46" s="240"/>
      <c r="AF46" s="240"/>
      <c r="AG46" s="240"/>
      <c r="AH46" s="240"/>
      <c r="AI46" s="240"/>
      <c r="AJ46" s="240"/>
    </row>
    <row r="47" spans="1:36" ht="18" customHeight="1" x14ac:dyDescent="0.25">
      <c r="A47" s="20"/>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row>
    <row r="48" spans="1:36" ht="18"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spans="1:36" ht="18"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ht="18"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46">
    <mergeCell ref="U51:AJ51"/>
    <mergeCell ref="A51:S51"/>
    <mergeCell ref="A17:R17"/>
    <mergeCell ref="S17:AJ17"/>
    <mergeCell ref="B40:AJ43"/>
    <mergeCell ref="B44:AJ46"/>
    <mergeCell ref="A23:AJ23"/>
    <mergeCell ref="B24:AJ26"/>
    <mergeCell ref="A20:AJ21"/>
    <mergeCell ref="B27:AJ29"/>
    <mergeCell ref="B30:AJ32"/>
    <mergeCell ref="B33:AJ34"/>
    <mergeCell ref="B35:AJ36"/>
    <mergeCell ref="B37:AJ39"/>
    <mergeCell ref="A18:R18"/>
    <mergeCell ref="S18:AJ18"/>
    <mergeCell ref="A8:AJ9"/>
    <mergeCell ref="A10:H10"/>
    <mergeCell ref="J10:AJ10"/>
    <mergeCell ref="A11:H11"/>
    <mergeCell ref="J11:AJ11"/>
    <mergeCell ref="AF7:AJ7"/>
    <mergeCell ref="A1:AJ3"/>
    <mergeCell ref="A4:AJ5"/>
    <mergeCell ref="A6:R6"/>
    <mergeCell ref="S6:AJ6"/>
    <mergeCell ref="A12:H12"/>
    <mergeCell ref="J12:R12"/>
    <mergeCell ref="S12:Z12"/>
    <mergeCell ref="AB12:AJ12"/>
    <mergeCell ref="A16:R16"/>
    <mergeCell ref="S16:AJ16"/>
    <mergeCell ref="A13:H13"/>
    <mergeCell ref="J13:R13"/>
    <mergeCell ref="S13:Z13"/>
    <mergeCell ref="AB13:AJ13"/>
    <mergeCell ref="A15:R15"/>
    <mergeCell ref="S15:AJ15"/>
    <mergeCell ref="A54:C54"/>
    <mergeCell ref="E54:S54"/>
    <mergeCell ref="U54:AJ54"/>
    <mergeCell ref="A52:S52"/>
    <mergeCell ref="U52:AJ52"/>
    <mergeCell ref="A53:C53"/>
    <mergeCell ref="E53:S53"/>
    <mergeCell ref="U53:AJ53"/>
  </mergeCells>
  <conditionalFormatting sqref="A1 A4 A6 S6">
    <cfRule type="cellIs" dxfId="28" priority="1" operator="equal">
      <formula>0</formula>
    </cfRule>
  </conditionalFormatting>
  <conditionalFormatting sqref="A7:AF7 A8:XFD1048576">
    <cfRule type="cellIs" dxfId="27" priority="2" operator="equal">
      <formula>0</formula>
    </cfRule>
  </conditionalFormatting>
  <conditionalFormatting sqref="AK1:XFD7">
    <cfRule type="cellIs" dxfId="26" priority="3"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2693-8B25-41D0-8FA5-89E941EF1090}">
  <sheetPr codeName="Sheet19">
    <pageSetUpPr fitToPage="1"/>
  </sheetPr>
  <dimension ref="A1:AJ54"/>
  <sheetViews>
    <sheetView zoomScale="103" zoomScaleNormal="50"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41" t="s">
        <v>79</v>
      </c>
      <c r="AG7" s="241"/>
      <c r="AH7" s="241"/>
      <c r="AI7" s="241"/>
      <c r="AJ7" s="241"/>
    </row>
    <row r="8" spans="1:36" ht="18" customHeight="1" x14ac:dyDescent="0.25">
      <c r="A8" s="262" t="s">
        <v>104</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17</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105</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x14ac:dyDescent="0.25">
      <c r="A20" s="264" t="s">
        <v>106</v>
      </c>
      <c r="B20" s="265"/>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row>
    <row r="21" spans="1:36" ht="18" customHeight="1" x14ac:dyDescent="0.25">
      <c r="A21" s="264"/>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row>
    <row r="22" spans="1:36" ht="18" customHeight="1" x14ac:dyDescent="0.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row>
    <row r="23" spans="1:36" ht="18" customHeight="1" x14ac:dyDescent="0.25">
      <c r="A23" s="245" t="s">
        <v>68</v>
      </c>
      <c r="B23" s="263"/>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row>
    <row r="24" spans="1:36" ht="18" customHeight="1" x14ac:dyDescent="0.25">
      <c r="A24" s="240" t="e">
        <f>"I, "&amp;HLOOKUP(A7,Data,149,FALSE)&amp;" ("&amp;HLOOKUP(C7,Data,149,FALSE)&amp;") with My / Our CBTF  at "&amp;HLOOKUP(A7,Data,145,FALSE)&amp;", "&amp;HLOOKUP(D7,Data,145,FALSE)&amp;", "&amp;HLOOKUP(F7,Data,145,FALSE)&amp;", "&amp;HLOOKUP(G7,Data,145,FALSE)&amp;", "&amp;HLOOKUP(H7,Data,145,FALSE)&amp;", "&amp;HLOOKUP(I7,Data,145,FALSE)&amp;" have Test Facility for the Following Products: "</f>
        <v>#REF!</v>
      </c>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240"/>
      <c r="AC24" s="240"/>
      <c r="AD24" s="240"/>
      <c r="AE24" s="240"/>
      <c r="AF24" s="240"/>
      <c r="AG24" s="240"/>
      <c r="AH24" s="240"/>
      <c r="AI24" s="240"/>
      <c r="AJ24" s="240"/>
    </row>
    <row r="25" spans="1:36" ht="18" customHeight="1" x14ac:dyDescent="0.25">
      <c r="A25" s="240"/>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c r="AA25" s="240"/>
      <c r="AB25" s="240"/>
      <c r="AC25" s="240"/>
      <c r="AD25" s="240"/>
      <c r="AE25" s="240"/>
      <c r="AF25" s="240"/>
      <c r="AG25" s="240"/>
      <c r="AH25" s="240"/>
      <c r="AI25" s="240"/>
      <c r="AJ25" s="240"/>
    </row>
    <row r="26" spans="1:36" ht="18" customHeight="1" thickBot="1" x14ac:dyDescent="0.3"/>
    <row r="27" spans="1:36" ht="18" customHeight="1" x14ac:dyDescent="0.25">
      <c r="B27" s="272">
        <v>154</v>
      </c>
      <c r="C27" s="274">
        <v>1</v>
      </c>
      <c r="D27" s="266" t="e">
        <f>HLOOKUP($B$7,Data,$B27,FALSE)&amp;" According to "&amp;HLOOKUP($A$7,Data,$B27,FALSE)&amp;" Following SIT According to "&amp;HLOOKUP($H$7,Data,$B27,FALSE)</f>
        <v>#REF!</v>
      </c>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7"/>
      <c r="AH27" s="267"/>
      <c r="AI27" s="267"/>
      <c r="AJ27" s="268"/>
    </row>
    <row r="28" spans="1:36" ht="18" customHeight="1" x14ac:dyDescent="0.25">
      <c r="B28" s="273"/>
      <c r="C28" s="275"/>
      <c r="D28" s="269"/>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c r="AG28" s="270"/>
      <c r="AH28" s="270"/>
      <c r="AI28" s="270"/>
      <c r="AJ28" s="271"/>
    </row>
    <row r="29" spans="1:36" ht="18" customHeight="1" x14ac:dyDescent="0.25">
      <c r="B29" s="276">
        <f>B27+1</f>
        <v>155</v>
      </c>
      <c r="C29" s="277">
        <f>C27+1</f>
        <v>2</v>
      </c>
      <c r="D29" s="269" t="e">
        <f>HLOOKUP($B$7,Data,$B29,FALSE)&amp;" According to "&amp;HLOOKUP($A$7,Data,$B29,FALSE)&amp;" Following SIT According to "&amp;HLOOKUP($H$7,Data,$B29,FALSE)</f>
        <v>#REF!</v>
      </c>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c r="AE29" s="270"/>
      <c r="AF29" s="270"/>
      <c r="AG29" s="270"/>
      <c r="AH29" s="270"/>
      <c r="AI29" s="270"/>
      <c r="AJ29" s="271"/>
    </row>
    <row r="30" spans="1:36" ht="18" customHeight="1" x14ac:dyDescent="0.25">
      <c r="B30" s="273"/>
      <c r="C30" s="275"/>
      <c r="D30" s="269"/>
      <c r="E30" s="270"/>
      <c r="F30" s="270"/>
      <c r="G30" s="270"/>
      <c r="H30" s="270"/>
      <c r="I30" s="270"/>
      <c r="J30" s="270"/>
      <c r="K30" s="270"/>
      <c r="L30" s="270"/>
      <c r="M30" s="270"/>
      <c r="N30" s="270"/>
      <c r="O30" s="270"/>
      <c r="P30" s="270"/>
      <c r="Q30" s="270"/>
      <c r="R30" s="270"/>
      <c r="S30" s="270"/>
      <c r="T30" s="270"/>
      <c r="U30" s="270"/>
      <c r="V30" s="270"/>
      <c r="W30" s="270"/>
      <c r="X30" s="270"/>
      <c r="Y30" s="270"/>
      <c r="Z30" s="270"/>
      <c r="AA30" s="270"/>
      <c r="AB30" s="270"/>
      <c r="AC30" s="270"/>
      <c r="AD30" s="270"/>
      <c r="AE30" s="270"/>
      <c r="AF30" s="270"/>
      <c r="AG30" s="270"/>
      <c r="AH30" s="270"/>
      <c r="AI30" s="270"/>
      <c r="AJ30" s="271"/>
    </row>
    <row r="31" spans="1:36" ht="18" customHeight="1" x14ac:dyDescent="0.25">
      <c r="B31" s="276">
        <f>B29+1</f>
        <v>156</v>
      </c>
      <c r="C31" s="277">
        <f>C29+1</f>
        <v>3</v>
      </c>
      <c r="D31" s="269" t="e">
        <f>HLOOKUP($B$7,Data,$B31,FALSE)&amp;" According to "&amp;HLOOKUP($A$7,Data,$B31,FALSE)&amp;" Following SIT According to "&amp;HLOOKUP($H$7,Data,$B31,FALSE)</f>
        <v>#REF!</v>
      </c>
      <c r="E31" s="270"/>
      <c r="F31" s="270"/>
      <c r="G31" s="270"/>
      <c r="H31" s="270"/>
      <c r="I31" s="270"/>
      <c r="J31" s="270"/>
      <c r="K31" s="270"/>
      <c r="L31" s="270"/>
      <c r="M31" s="270"/>
      <c r="N31" s="270"/>
      <c r="O31" s="270"/>
      <c r="P31" s="270"/>
      <c r="Q31" s="270"/>
      <c r="R31" s="270"/>
      <c r="S31" s="270"/>
      <c r="T31" s="270"/>
      <c r="U31" s="270"/>
      <c r="V31" s="270"/>
      <c r="W31" s="270"/>
      <c r="X31" s="270"/>
      <c r="Y31" s="270"/>
      <c r="Z31" s="270"/>
      <c r="AA31" s="270"/>
      <c r="AB31" s="270"/>
      <c r="AC31" s="270"/>
      <c r="AD31" s="270"/>
      <c r="AE31" s="270"/>
      <c r="AF31" s="270"/>
      <c r="AG31" s="270"/>
      <c r="AH31" s="270"/>
      <c r="AI31" s="270"/>
      <c r="AJ31" s="271"/>
    </row>
    <row r="32" spans="1:36" ht="18" customHeight="1" x14ac:dyDescent="0.25">
      <c r="B32" s="273"/>
      <c r="C32" s="275"/>
      <c r="D32" s="269"/>
      <c r="E32" s="270"/>
      <c r="F32" s="270"/>
      <c r="G32" s="270"/>
      <c r="H32" s="270"/>
      <c r="I32" s="270"/>
      <c r="J32" s="270"/>
      <c r="K32" s="270"/>
      <c r="L32" s="270"/>
      <c r="M32" s="270"/>
      <c r="N32" s="270"/>
      <c r="O32" s="270"/>
      <c r="P32" s="270"/>
      <c r="Q32" s="270"/>
      <c r="R32" s="270"/>
      <c r="S32" s="270"/>
      <c r="T32" s="270"/>
      <c r="U32" s="270"/>
      <c r="V32" s="270"/>
      <c r="W32" s="270"/>
      <c r="X32" s="270"/>
      <c r="Y32" s="270"/>
      <c r="Z32" s="270"/>
      <c r="AA32" s="270"/>
      <c r="AB32" s="270"/>
      <c r="AC32" s="270"/>
      <c r="AD32" s="270"/>
      <c r="AE32" s="270"/>
      <c r="AF32" s="270"/>
      <c r="AG32" s="270"/>
      <c r="AH32" s="270"/>
      <c r="AI32" s="270"/>
      <c r="AJ32" s="271"/>
    </row>
    <row r="33" spans="1:36" ht="18" customHeight="1" x14ac:dyDescent="0.25">
      <c r="B33" s="276">
        <f>B31+1</f>
        <v>157</v>
      </c>
      <c r="C33" s="277">
        <f>C31+1</f>
        <v>4</v>
      </c>
      <c r="D33" s="269" t="e">
        <f>HLOOKUP($B$7,Data,$B33,FALSE)&amp;" According to "&amp;HLOOKUP($A$7,Data,$B33,FALSE)&amp;" Following SIT According to "&amp;HLOOKUP($H$7,Data,$B33,FALSE)</f>
        <v>#REF!</v>
      </c>
      <c r="E33" s="270"/>
      <c r="F33" s="270"/>
      <c r="G33" s="270"/>
      <c r="H33" s="270"/>
      <c r="I33" s="270"/>
      <c r="J33" s="270"/>
      <c r="K33" s="270"/>
      <c r="L33" s="270"/>
      <c r="M33" s="270"/>
      <c r="N33" s="270"/>
      <c r="O33" s="270"/>
      <c r="P33" s="270"/>
      <c r="Q33" s="270"/>
      <c r="R33" s="270"/>
      <c r="S33" s="270"/>
      <c r="T33" s="270"/>
      <c r="U33" s="270"/>
      <c r="V33" s="270"/>
      <c r="W33" s="270"/>
      <c r="X33" s="270"/>
      <c r="Y33" s="270"/>
      <c r="Z33" s="270"/>
      <c r="AA33" s="270"/>
      <c r="AB33" s="270"/>
      <c r="AC33" s="270"/>
      <c r="AD33" s="270"/>
      <c r="AE33" s="270"/>
      <c r="AF33" s="270"/>
      <c r="AG33" s="270"/>
      <c r="AH33" s="270"/>
      <c r="AI33" s="270"/>
      <c r="AJ33" s="271"/>
    </row>
    <row r="34" spans="1:36" ht="18" customHeight="1" x14ac:dyDescent="0.25">
      <c r="B34" s="273"/>
      <c r="C34" s="275"/>
      <c r="D34" s="269"/>
      <c r="E34" s="270"/>
      <c r="F34" s="270"/>
      <c r="G34" s="270"/>
      <c r="H34" s="270"/>
      <c r="I34" s="270"/>
      <c r="J34" s="270"/>
      <c r="K34" s="270"/>
      <c r="L34" s="270"/>
      <c r="M34" s="270"/>
      <c r="N34" s="270"/>
      <c r="O34" s="270"/>
      <c r="P34" s="270"/>
      <c r="Q34" s="270"/>
      <c r="R34" s="270"/>
      <c r="S34" s="270"/>
      <c r="T34" s="270"/>
      <c r="U34" s="270"/>
      <c r="V34" s="270"/>
      <c r="W34" s="270"/>
      <c r="X34" s="270"/>
      <c r="Y34" s="270"/>
      <c r="Z34" s="270"/>
      <c r="AA34" s="270"/>
      <c r="AB34" s="270"/>
      <c r="AC34" s="270"/>
      <c r="AD34" s="270"/>
      <c r="AE34" s="270"/>
      <c r="AF34" s="270"/>
      <c r="AG34" s="270"/>
      <c r="AH34" s="270"/>
      <c r="AI34" s="270"/>
      <c r="AJ34" s="271"/>
    </row>
    <row r="35" spans="1:36" ht="18" customHeight="1" x14ac:dyDescent="0.25">
      <c r="B35" s="276"/>
      <c r="C35" s="277"/>
      <c r="D35" s="269"/>
      <c r="E35" s="270"/>
      <c r="F35" s="270"/>
      <c r="G35" s="270"/>
      <c r="H35" s="270"/>
      <c r="I35" s="270"/>
      <c r="J35" s="270"/>
      <c r="K35" s="270"/>
      <c r="L35" s="270"/>
      <c r="M35" s="270"/>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1"/>
    </row>
    <row r="36" spans="1:36" ht="18" customHeight="1" thickBot="1" x14ac:dyDescent="0.3">
      <c r="B36" s="278"/>
      <c r="C36" s="279"/>
      <c r="D36" s="280"/>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2"/>
    </row>
    <row r="38" spans="1:36" ht="18" customHeight="1" x14ac:dyDescent="0.25">
      <c r="A38" s="20">
        <v>2</v>
      </c>
      <c r="B38" s="240" t="s">
        <v>107</v>
      </c>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C38" s="240"/>
      <c r="AD38" s="240"/>
      <c r="AE38" s="240"/>
      <c r="AF38" s="240"/>
      <c r="AG38" s="240"/>
      <c r="AH38" s="240"/>
      <c r="AI38" s="240"/>
      <c r="AJ38" s="240"/>
    </row>
    <row r="40" spans="1:36" ht="18" customHeight="1" x14ac:dyDescent="0.25">
      <c r="A40" s="20">
        <v>3</v>
      </c>
      <c r="B40" s="240" t="s">
        <v>108</v>
      </c>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c r="AB40" s="240"/>
      <c r="AC40" s="240"/>
      <c r="AD40" s="240"/>
      <c r="AE40" s="240"/>
      <c r="AF40" s="240"/>
      <c r="AG40" s="240"/>
      <c r="AH40" s="240"/>
      <c r="AI40" s="240"/>
      <c r="AJ40" s="240"/>
    </row>
    <row r="41" spans="1:36" ht="18" customHeight="1" x14ac:dyDescent="0.25">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Z41" s="240"/>
      <c r="AA41" s="240"/>
      <c r="AB41" s="240"/>
      <c r="AC41" s="240"/>
      <c r="AD41" s="240"/>
      <c r="AE41" s="240"/>
      <c r="AF41" s="240"/>
      <c r="AG41" s="240"/>
      <c r="AH41" s="240"/>
      <c r="AI41" s="240"/>
      <c r="AJ41" s="240"/>
    </row>
    <row r="43" spans="1:36" ht="18" customHeight="1" x14ac:dyDescent="0.25">
      <c r="A43" s="20">
        <v>4</v>
      </c>
      <c r="B43" s="240" t="s">
        <v>109</v>
      </c>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c r="AA43" s="240"/>
      <c r="AB43" s="240"/>
      <c r="AC43" s="240"/>
      <c r="AD43" s="240"/>
      <c r="AE43" s="240"/>
      <c r="AF43" s="240"/>
      <c r="AG43" s="240"/>
      <c r="AH43" s="240"/>
      <c r="AI43" s="240"/>
      <c r="AJ43" s="240"/>
    </row>
    <row r="44" spans="1:36" ht="18" customHeight="1" x14ac:dyDescent="0.25">
      <c r="B44" s="240"/>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c r="AA44" s="240"/>
      <c r="AB44" s="240"/>
      <c r="AC44" s="240"/>
      <c r="AD44" s="240"/>
      <c r="AE44" s="240"/>
      <c r="AF44" s="240"/>
      <c r="AG44" s="240"/>
      <c r="AH44" s="240"/>
      <c r="AI44" s="240"/>
      <c r="AJ44" s="240"/>
    </row>
    <row r="46" spans="1:36" ht="18" customHeight="1" x14ac:dyDescent="0.25">
      <c r="A46" s="20">
        <v>5</v>
      </c>
      <c r="B46" s="240" t="s">
        <v>110</v>
      </c>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c r="AA46" s="240"/>
      <c r="AB46" s="240"/>
      <c r="AC46" s="240"/>
      <c r="AD46" s="240"/>
      <c r="AE46" s="240"/>
      <c r="AF46" s="240"/>
      <c r="AG46" s="240"/>
      <c r="AH46" s="240"/>
      <c r="AI46" s="240"/>
      <c r="AJ46" s="240"/>
    </row>
    <row r="47" spans="1:36" ht="18" customHeight="1" x14ac:dyDescent="0.25">
      <c r="B47" s="240"/>
      <c r="C47" s="240"/>
      <c r="D47" s="240"/>
      <c r="E47" s="240"/>
      <c r="F47" s="240"/>
      <c r="G47" s="240"/>
      <c r="H47" s="240"/>
      <c r="I47" s="240"/>
      <c r="J47" s="240"/>
      <c r="K47" s="240"/>
      <c r="L47" s="240"/>
      <c r="M47" s="240"/>
      <c r="N47" s="240"/>
      <c r="O47" s="240"/>
      <c r="P47" s="240"/>
      <c r="Q47" s="240"/>
      <c r="R47" s="240"/>
      <c r="S47" s="240"/>
      <c r="T47" s="240"/>
      <c r="U47" s="240"/>
      <c r="V47" s="240"/>
      <c r="W47" s="240"/>
      <c r="X47" s="240"/>
      <c r="Y47" s="240"/>
      <c r="Z47" s="240"/>
      <c r="AA47" s="240"/>
      <c r="AB47" s="240"/>
      <c r="AC47" s="240"/>
      <c r="AD47" s="240"/>
      <c r="AE47" s="240"/>
      <c r="AF47" s="240"/>
      <c r="AG47" s="240"/>
      <c r="AH47" s="240"/>
      <c r="AI47" s="240"/>
      <c r="AJ47" s="240"/>
    </row>
    <row r="50" spans="1:36" ht="18" customHeight="1" x14ac:dyDescent="0.25">
      <c r="A50" s="20"/>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58">
    <mergeCell ref="A1:AJ3"/>
    <mergeCell ref="A4:AJ5"/>
    <mergeCell ref="A6:R6"/>
    <mergeCell ref="S6:AJ6"/>
    <mergeCell ref="A20:AJ21"/>
    <mergeCell ref="A8:AJ9"/>
    <mergeCell ref="A10:H10"/>
    <mergeCell ref="J10:AJ10"/>
    <mergeCell ref="AF7:AJ7"/>
    <mergeCell ref="A15:R15"/>
    <mergeCell ref="S15:AJ15"/>
    <mergeCell ref="A16:R16"/>
    <mergeCell ref="S16:AJ16"/>
    <mergeCell ref="A23:AJ23"/>
    <mergeCell ref="A24:AJ25"/>
    <mergeCell ref="A11:H11"/>
    <mergeCell ref="J11:AJ11"/>
    <mergeCell ref="A12:H12"/>
    <mergeCell ref="J12:R12"/>
    <mergeCell ref="S12:Z12"/>
    <mergeCell ref="AB12:AJ12"/>
    <mergeCell ref="A13:H13"/>
    <mergeCell ref="J13:R13"/>
    <mergeCell ref="S13:Z13"/>
    <mergeCell ref="AB13:AJ13"/>
    <mergeCell ref="A18:R18"/>
    <mergeCell ref="S18:AJ18"/>
    <mergeCell ref="A17:R17"/>
    <mergeCell ref="S17:AJ17"/>
    <mergeCell ref="B38:AJ38"/>
    <mergeCell ref="D29:AJ30"/>
    <mergeCell ref="B40:AJ41"/>
    <mergeCell ref="D33:AJ34"/>
    <mergeCell ref="B35:B36"/>
    <mergeCell ref="C35:C36"/>
    <mergeCell ref="D35:AJ36"/>
    <mergeCell ref="C33:C34"/>
    <mergeCell ref="B33:B34"/>
    <mergeCell ref="C29:C30"/>
    <mergeCell ref="B31:B32"/>
    <mergeCell ref="D27:AJ28"/>
    <mergeCell ref="D31:AJ32"/>
    <mergeCell ref="B27:B28"/>
    <mergeCell ref="C27:C28"/>
    <mergeCell ref="B29:B30"/>
    <mergeCell ref="C31:C32"/>
    <mergeCell ref="A54:C54"/>
    <mergeCell ref="E54:S54"/>
    <mergeCell ref="U54:AJ54"/>
    <mergeCell ref="B43:AJ44"/>
    <mergeCell ref="B46:AJ47"/>
    <mergeCell ref="A51:S51"/>
    <mergeCell ref="U51:AJ51"/>
    <mergeCell ref="A52:S52"/>
    <mergeCell ref="U52:AJ52"/>
    <mergeCell ref="A53:C53"/>
    <mergeCell ref="E53:S53"/>
    <mergeCell ref="U53:AJ53"/>
  </mergeCells>
  <conditionalFormatting sqref="A1 A4 A6 S6">
    <cfRule type="cellIs" dxfId="25" priority="1" operator="equal">
      <formula>0</formula>
    </cfRule>
  </conditionalFormatting>
  <conditionalFormatting sqref="A7:AF7 A37:XFD1048576">
    <cfRule type="cellIs" dxfId="24" priority="3" operator="equal">
      <formula>0</formula>
    </cfRule>
  </conditionalFormatting>
  <conditionalFormatting sqref="B27:AJ27 D28:AJ36 B29:C29 B31:C31 B33:C33 B35:C35">
    <cfRule type="cellIs" dxfId="23" priority="2" operator="equal">
      <formula>0</formula>
    </cfRule>
  </conditionalFormatting>
  <conditionalFormatting sqref="AK1:XFD7 A8:XFD26 A27:A36 AK27:XFD36">
    <cfRule type="cellIs" dxfId="22" priority="4"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1586-F98A-4A1E-947A-1E14871C582C}">
  <sheetPr>
    <pageSetUpPr fitToPage="1"/>
  </sheetPr>
  <dimension ref="A1:AJ54"/>
  <sheetViews>
    <sheetView zoomScale="103" zoomScaleNormal="50"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41" t="s">
        <v>83</v>
      </c>
      <c r="AG7" s="241"/>
      <c r="AH7" s="241"/>
      <c r="AI7" s="241"/>
      <c r="AJ7" s="241"/>
    </row>
    <row r="8" spans="1:36" ht="18" customHeight="1" x14ac:dyDescent="0.25">
      <c r="A8" s="143" t="s">
        <v>104</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row>
    <row r="9" spans="1:36" ht="18" customHeight="1" thickBot="1" x14ac:dyDescent="0.3">
      <c r="A9" s="146"/>
      <c r="B9" s="146"/>
      <c r="C9" s="146"/>
      <c r="D9" s="146"/>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6"/>
    </row>
    <row r="10" spans="1:36" ht="18" customHeight="1" x14ac:dyDescent="0.25">
      <c r="A10" s="199" t="s">
        <v>17</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105</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283"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10"/>
      <c r="AG14" s="10"/>
      <c r="AH14" s="10"/>
      <c r="AI14" s="10"/>
      <c r="AJ14" s="10"/>
    </row>
    <row r="15" spans="1:36" ht="18" customHeight="1" x14ac:dyDescent="0.25">
      <c r="A15" s="1">
        <v>1</v>
      </c>
      <c r="B15" s="245" t="s">
        <v>111</v>
      </c>
      <c r="C15" s="245"/>
      <c r="D15" s="245"/>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J15" s="245"/>
    </row>
    <row r="16" spans="1:36" ht="18" customHeight="1" x14ac:dyDescent="0.25">
      <c r="B16" s="245" t="e">
        <f>HLOOKUP($A$7,Data,166,FALSE)&amp;" For Application / Licence No:- "&amp;HLOOKUP($D$7,Data,166,FALSE)</f>
        <v>#REF!</v>
      </c>
      <c r="C16" s="245"/>
      <c r="D16" s="245"/>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row>
    <row r="17" spans="1:36" ht="18" customHeight="1" x14ac:dyDescent="0.25">
      <c r="B17" s="245" t="e">
        <f>HLOOKUP($A$7,Data,167,FALSE)&amp;" For Application / Licence No:- "&amp;HLOOKUP($D$7,Data,167,FALSE)</f>
        <v>#REF!</v>
      </c>
      <c r="C17" s="245"/>
      <c r="D17" s="245"/>
      <c r="E17" s="245"/>
      <c r="F17" s="245"/>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c r="AE17" s="245"/>
      <c r="AF17" s="245"/>
      <c r="AG17" s="245"/>
      <c r="AH17" s="245"/>
      <c r="AI17" s="245"/>
      <c r="AJ17" s="245"/>
    </row>
    <row r="18" spans="1:36" ht="18" customHeight="1" x14ac:dyDescent="0.25">
      <c r="A18" s="19"/>
      <c r="B18" s="245"/>
      <c r="C18" s="245"/>
      <c r="D18" s="245"/>
      <c r="E18" s="245"/>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row>
    <row r="19" spans="1:36" ht="18" customHeight="1" x14ac:dyDescent="0.25">
      <c r="A19" s="1">
        <v>2</v>
      </c>
      <c r="B19" s="245" t="s">
        <v>112</v>
      </c>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row>
    <row r="20" spans="1:36" ht="18" customHeight="1" x14ac:dyDescent="0.25">
      <c r="B20" s="245" t="s">
        <v>17</v>
      </c>
      <c r="C20" s="245"/>
      <c r="D20" s="245"/>
      <c r="E20" s="245"/>
      <c r="F20" s="245"/>
      <c r="G20" s="245"/>
      <c r="H20" s="245"/>
      <c r="I20" s="20" t="s">
        <v>40</v>
      </c>
      <c r="J20" s="245" t="e">
        <f>HLOOKUP($A$7,Data,145,FALSE)</f>
        <v>#REF!</v>
      </c>
      <c r="K20" s="245"/>
      <c r="L20" s="245"/>
      <c r="M20" s="245"/>
      <c r="N20" s="245"/>
      <c r="O20" s="245"/>
      <c r="P20" s="245"/>
      <c r="Q20" s="245"/>
      <c r="R20" s="245"/>
      <c r="S20" s="245"/>
      <c r="T20" s="245"/>
      <c r="U20" s="245"/>
      <c r="V20" s="245"/>
      <c r="W20" s="245"/>
      <c r="X20" s="245"/>
      <c r="Y20" s="245"/>
      <c r="Z20" s="245"/>
      <c r="AA20" s="245"/>
      <c r="AB20" s="245"/>
      <c r="AC20" s="245"/>
      <c r="AD20" s="245"/>
      <c r="AE20" s="245"/>
      <c r="AF20" s="245"/>
      <c r="AG20" s="245"/>
      <c r="AH20" s="245"/>
      <c r="AI20" s="245"/>
      <c r="AJ20" s="245"/>
    </row>
    <row r="21" spans="1:36" ht="18" customHeight="1" x14ac:dyDescent="0.25">
      <c r="B21" s="245" t="s">
        <v>105</v>
      </c>
      <c r="C21" s="245"/>
      <c r="D21" s="245"/>
      <c r="E21" s="245"/>
      <c r="F21" s="245"/>
      <c r="G21" s="245"/>
      <c r="H21" s="245"/>
      <c r="I21" s="20" t="s">
        <v>40</v>
      </c>
      <c r="J21" s="245" t="e">
        <f>HLOOKUP($D$7,Data,145,FALSE)&amp;", "&amp;HLOOKUP($F$7,Data,145,FALSE)&amp;", "&amp;HLOOKUP($G$7,Data,145,FALSE)&amp;", "&amp;HLOOKUP($H$7,Data,145,FALSE)&amp;", "&amp;HLOOKUP($I$7,Data,145,FALSE)&amp;", "&amp;HLOOKUP($J$7,Data,145,FALSE)</f>
        <v>#REF!</v>
      </c>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row>
    <row r="23" spans="1:36" ht="18" customHeight="1" x14ac:dyDescent="0.25">
      <c r="A23" s="1">
        <v>3</v>
      </c>
      <c r="B23" s="245" t="s">
        <v>113</v>
      </c>
      <c r="C23" s="245"/>
      <c r="D23" s="245"/>
      <c r="E23" s="245"/>
      <c r="F23" s="245"/>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c r="AJ23" s="245"/>
    </row>
    <row r="24" spans="1:36" ht="18" customHeight="1" x14ac:dyDescent="0.25">
      <c r="B24" s="245" t="s">
        <v>114</v>
      </c>
      <c r="C24" s="245"/>
      <c r="D24" s="245"/>
      <c r="E24" s="245"/>
      <c r="F24" s="245"/>
      <c r="G24" s="245"/>
      <c r="H24" s="245"/>
      <c r="I24" s="20" t="s">
        <v>40</v>
      </c>
      <c r="J24" s="245" t="e">
        <f>HLOOKUP(E7,Data,149,FALSE)&amp;" ("&amp;HLOOKUP(G7,Data,149,FALSE)&amp;") - "&amp;HLOOKUP(I7,Data,149,FALSE)</f>
        <v>#REF!</v>
      </c>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row>
    <row r="25" spans="1:36" ht="18" customHeight="1" thickBot="1" x14ac:dyDescent="0.3"/>
    <row r="26" spans="1:36" ht="18" customHeight="1" x14ac:dyDescent="0.25">
      <c r="A26" s="84" t="s">
        <v>80</v>
      </c>
      <c r="B26" s="85"/>
      <c r="C26" s="85" t="s">
        <v>84</v>
      </c>
      <c r="D26" s="85"/>
      <c r="E26" s="85"/>
      <c r="F26" s="85"/>
      <c r="G26" s="85"/>
      <c r="H26" s="85"/>
      <c r="I26" s="85"/>
      <c r="J26" s="85"/>
      <c r="K26" s="85"/>
      <c r="L26" s="85" t="s">
        <v>81</v>
      </c>
      <c r="M26" s="85"/>
      <c r="N26" s="85"/>
      <c r="O26" s="85"/>
      <c r="P26" s="85" t="s">
        <v>85</v>
      </c>
      <c r="Q26" s="85"/>
      <c r="R26" s="85"/>
      <c r="S26" s="85"/>
      <c r="T26" s="85" t="s">
        <v>86</v>
      </c>
      <c r="U26" s="85"/>
      <c r="V26" s="85"/>
      <c r="W26" s="85"/>
      <c r="X26" s="85"/>
      <c r="Y26" s="85" t="s">
        <v>87</v>
      </c>
      <c r="Z26" s="85"/>
      <c r="AA26" s="85"/>
      <c r="AB26" s="85"/>
      <c r="AC26" s="85" t="s">
        <v>88</v>
      </c>
      <c r="AD26" s="85"/>
      <c r="AE26" s="85"/>
      <c r="AF26" s="85"/>
      <c r="AG26" s="87" t="s">
        <v>82</v>
      </c>
      <c r="AH26" s="87"/>
      <c r="AI26" s="87"/>
      <c r="AJ26" s="93"/>
    </row>
    <row r="27" spans="1:36" ht="18" customHeight="1" thickBot="1" x14ac:dyDescent="0.3">
      <c r="A27" s="77"/>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80"/>
      <c r="AH27" s="80"/>
      <c r="AI27" s="80"/>
      <c r="AJ27" s="82"/>
    </row>
    <row r="28" spans="1:36" ht="18"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spans="1:36" ht="18" customHeight="1" x14ac:dyDescent="0.25">
      <c r="A29" s="21"/>
      <c r="B29" s="21"/>
      <c r="C29" s="15"/>
      <c r="D29" s="15"/>
      <c r="E29" s="15"/>
      <c r="F29" s="15"/>
      <c r="G29" s="15"/>
      <c r="H29" s="15"/>
      <c r="I29" s="15"/>
      <c r="J29" s="15"/>
      <c r="K29" s="15"/>
      <c r="L29" s="15"/>
      <c r="M29" s="15"/>
      <c r="N29" s="15"/>
      <c r="O29" s="15"/>
      <c r="P29" s="22"/>
      <c r="Q29" s="22"/>
      <c r="R29" s="22"/>
      <c r="S29" s="22"/>
      <c r="T29" s="22"/>
      <c r="U29" s="22"/>
      <c r="V29" s="22"/>
      <c r="W29" s="22"/>
      <c r="X29" s="22"/>
      <c r="Y29" s="15"/>
      <c r="Z29" s="15"/>
      <c r="AA29" s="15"/>
      <c r="AB29" s="15"/>
      <c r="AC29" s="15"/>
      <c r="AD29" s="15"/>
      <c r="AE29" s="15"/>
      <c r="AF29" s="15"/>
    </row>
    <row r="30" spans="1:36" ht="18" customHeight="1" x14ac:dyDescent="0.25">
      <c r="A30" s="21"/>
      <c r="B30" s="21"/>
      <c r="C30" s="15"/>
      <c r="D30" s="15"/>
      <c r="E30" s="15"/>
      <c r="F30" s="15"/>
      <c r="G30" s="15"/>
      <c r="H30" s="15"/>
      <c r="I30" s="15"/>
      <c r="J30" s="15"/>
      <c r="K30" s="15"/>
      <c r="L30" s="15"/>
      <c r="M30" s="15"/>
      <c r="N30" s="15"/>
      <c r="O30" s="15"/>
      <c r="P30" s="22"/>
      <c r="Q30" s="22"/>
      <c r="R30" s="22"/>
      <c r="S30" s="22"/>
      <c r="T30" s="22"/>
      <c r="U30" s="22"/>
      <c r="V30" s="22"/>
      <c r="W30" s="22"/>
      <c r="X30" s="22"/>
      <c r="Y30" s="15"/>
      <c r="Z30" s="15"/>
      <c r="AA30" s="15"/>
      <c r="AB30" s="15"/>
      <c r="AC30" s="15"/>
      <c r="AD30" s="15"/>
      <c r="AE30" s="15"/>
      <c r="AF30" s="15"/>
    </row>
    <row r="31" spans="1:36" ht="18" customHeight="1" x14ac:dyDescent="0.25">
      <c r="A31" s="21"/>
      <c r="B31" s="21"/>
      <c r="C31" s="15"/>
      <c r="D31" s="15"/>
      <c r="E31" s="15"/>
      <c r="F31" s="15"/>
      <c r="G31" s="15"/>
      <c r="H31" s="15"/>
      <c r="I31" s="15"/>
      <c r="J31" s="15"/>
      <c r="K31" s="15"/>
      <c r="L31" s="15"/>
      <c r="M31" s="15"/>
      <c r="N31" s="15"/>
      <c r="O31" s="15"/>
      <c r="P31" s="22"/>
      <c r="Q31" s="22"/>
      <c r="R31" s="22"/>
      <c r="S31" s="22"/>
      <c r="T31" s="22"/>
      <c r="U31" s="22"/>
      <c r="V31" s="22"/>
      <c r="W31" s="22"/>
      <c r="X31" s="22"/>
      <c r="Y31" s="15"/>
      <c r="Z31" s="15"/>
      <c r="AA31" s="15"/>
      <c r="AB31" s="15"/>
      <c r="AC31" s="15"/>
      <c r="AD31" s="15"/>
      <c r="AE31" s="15"/>
      <c r="AF31" s="15"/>
    </row>
    <row r="32" spans="1:36" ht="18" customHeight="1" x14ac:dyDescent="0.25">
      <c r="A32" s="21"/>
      <c r="B32" s="21"/>
      <c r="L32" s="15"/>
      <c r="M32" s="15"/>
      <c r="N32" s="15"/>
      <c r="O32" s="15"/>
      <c r="P32" s="15"/>
      <c r="Q32" s="15"/>
      <c r="R32" s="15"/>
      <c r="S32" s="15"/>
      <c r="T32" s="15"/>
      <c r="U32" s="15"/>
      <c r="V32" s="15"/>
      <c r="W32" s="15"/>
      <c r="X32" s="15"/>
      <c r="AC32" s="15"/>
      <c r="AD32" s="15"/>
      <c r="AE32" s="15"/>
      <c r="AF32" s="15"/>
    </row>
    <row r="33" spans="1:36" ht="18" customHeight="1" x14ac:dyDescent="0.25">
      <c r="A33" s="21"/>
      <c r="B33" s="21"/>
      <c r="L33" s="15"/>
      <c r="M33" s="15"/>
      <c r="N33" s="15"/>
      <c r="O33" s="15"/>
      <c r="P33" s="15"/>
      <c r="Q33" s="15"/>
      <c r="R33" s="15"/>
      <c r="S33" s="15"/>
      <c r="T33" s="15"/>
      <c r="U33" s="15"/>
      <c r="V33" s="15"/>
      <c r="W33" s="15"/>
      <c r="X33" s="15"/>
      <c r="AC33" s="15"/>
      <c r="AD33" s="15"/>
      <c r="AE33" s="15"/>
      <c r="AF33" s="15"/>
    </row>
    <row r="34" spans="1:36" ht="18" customHeight="1" x14ac:dyDescent="0.25">
      <c r="A34" s="21"/>
      <c r="B34" s="21"/>
      <c r="C34" s="15"/>
      <c r="D34" s="15"/>
      <c r="E34" s="15"/>
      <c r="F34" s="15"/>
      <c r="G34" s="15"/>
      <c r="H34" s="15"/>
      <c r="I34" s="15"/>
      <c r="J34" s="15"/>
      <c r="K34" s="15"/>
      <c r="L34" s="15"/>
      <c r="M34" s="15"/>
      <c r="N34" s="15"/>
      <c r="O34" s="15"/>
      <c r="P34" s="15"/>
      <c r="Q34" s="15"/>
      <c r="R34" s="15"/>
      <c r="S34" s="15"/>
      <c r="T34" s="15"/>
      <c r="U34" s="15"/>
      <c r="V34" s="15"/>
      <c r="W34" s="15"/>
      <c r="X34" s="15"/>
      <c r="AC34" s="15"/>
      <c r="AD34" s="15"/>
      <c r="AE34" s="15"/>
      <c r="AF34" s="15"/>
    </row>
    <row r="35" spans="1:36" ht="18" customHeight="1"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spans="1:36" ht="18" customHeight="1" x14ac:dyDescent="0.25">
      <c r="A36" s="21"/>
      <c r="B36" s="21"/>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row>
    <row r="37" spans="1:36" ht="18" customHeight="1" x14ac:dyDescent="0.25">
      <c r="A37" s="21"/>
      <c r="B37" s="21"/>
      <c r="L37" s="15"/>
      <c r="M37" s="15"/>
      <c r="N37" s="15"/>
      <c r="O37" s="15"/>
      <c r="AC37" s="15"/>
      <c r="AD37" s="15"/>
      <c r="AE37" s="15"/>
      <c r="AF37" s="15"/>
    </row>
    <row r="38" spans="1:36" ht="18" customHeight="1" x14ac:dyDescent="0.25">
      <c r="A38" s="21"/>
      <c r="B38" s="21"/>
      <c r="C38" s="15"/>
      <c r="D38" s="15"/>
      <c r="E38" s="15"/>
      <c r="F38" s="15"/>
      <c r="G38" s="15"/>
      <c r="H38" s="15"/>
      <c r="I38" s="15"/>
      <c r="J38" s="15"/>
      <c r="K38" s="15"/>
      <c r="L38" s="15"/>
      <c r="M38" s="15"/>
      <c r="N38" s="15"/>
      <c r="O38" s="15"/>
      <c r="P38" s="15"/>
      <c r="Q38" s="15"/>
      <c r="R38" s="15"/>
      <c r="S38" s="15"/>
      <c r="AC38" s="15"/>
      <c r="AD38" s="15"/>
      <c r="AE38" s="15"/>
      <c r="AF38" s="15"/>
    </row>
    <row r="39" spans="1:36" ht="18" customHeight="1" x14ac:dyDescent="0.25">
      <c r="A39" s="21"/>
      <c r="B39" s="21"/>
      <c r="C39" s="15"/>
      <c r="D39" s="15"/>
      <c r="E39" s="15"/>
      <c r="F39" s="15"/>
      <c r="G39" s="15"/>
      <c r="H39" s="15"/>
      <c r="I39" s="15"/>
      <c r="J39" s="15"/>
      <c r="K39" s="15"/>
      <c r="L39" s="15"/>
      <c r="M39" s="15"/>
      <c r="N39" s="15"/>
      <c r="O39" s="15"/>
      <c r="P39" s="15"/>
      <c r="Q39" s="15"/>
      <c r="R39" s="15"/>
      <c r="S39" s="15"/>
      <c r="T39" s="15"/>
      <c r="U39" s="15"/>
      <c r="V39" s="15"/>
      <c r="W39" s="15"/>
      <c r="X39" s="15"/>
      <c r="AC39" s="15"/>
      <c r="AD39" s="15"/>
      <c r="AE39" s="15"/>
      <c r="AF39" s="15"/>
    </row>
    <row r="40" spans="1:36" ht="18" customHeight="1" x14ac:dyDescent="0.25">
      <c r="A40" s="21"/>
      <c r="B40" s="21"/>
      <c r="C40" s="15"/>
      <c r="D40" s="15"/>
      <c r="E40" s="15"/>
      <c r="F40" s="15"/>
      <c r="G40" s="15"/>
      <c r="H40" s="15"/>
      <c r="I40" s="15"/>
      <c r="J40" s="15"/>
      <c r="K40" s="15"/>
      <c r="L40" s="15"/>
      <c r="M40" s="15"/>
      <c r="N40" s="15"/>
      <c r="O40" s="15"/>
      <c r="P40" s="15"/>
      <c r="Q40" s="15"/>
      <c r="R40" s="15"/>
      <c r="S40" s="15"/>
      <c r="AC40" s="15"/>
      <c r="AD40" s="15"/>
      <c r="AE40" s="15"/>
      <c r="AF40" s="15"/>
    </row>
    <row r="41" spans="1:36" ht="18" customHeight="1" x14ac:dyDescent="0.25">
      <c r="A41" s="21"/>
      <c r="B41" s="21"/>
      <c r="C41" s="15"/>
      <c r="D41" s="15"/>
      <c r="E41" s="15"/>
      <c r="F41" s="15"/>
      <c r="G41" s="15"/>
      <c r="H41" s="15"/>
      <c r="I41" s="15"/>
      <c r="J41" s="15"/>
      <c r="K41" s="15"/>
      <c r="L41" s="15"/>
      <c r="M41" s="15"/>
      <c r="N41" s="15"/>
      <c r="O41" s="15"/>
      <c r="P41" s="15"/>
      <c r="Q41" s="15"/>
      <c r="R41" s="15"/>
      <c r="S41" s="15"/>
      <c r="T41" s="15"/>
      <c r="U41" s="15"/>
      <c r="V41" s="15"/>
      <c r="W41" s="15"/>
      <c r="X41" s="15"/>
      <c r="AC41" s="15"/>
      <c r="AD41" s="15"/>
      <c r="AE41" s="15"/>
      <c r="AF41" s="15"/>
    </row>
    <row r="42" spans="1:36" ht="18" customHeight="1" x14ac:dyDescent="0.25">
      <c r="A42" s="21"/>
      <c r="B42" s="21"/>
      <c r="C42" s="15"/>
      <c r="D42" s="15"/>
      <c r="E42" s="15"/>
      <c r="F42" s="15"/>
      <c r="G42" s="15"/>
      <c r="H42" s="15"/>
      <c r="I42" s="15"/>
      <c r="J42" s="15"/>
      <c r="K42" s="15"/>
      <c r="L42" s="15"/>
      <c r="M42" s="15"/>
      <c r="N42" s="15"/>
      <c r="O42" s="15"/>
      <c r="Y42" s="15"/>
      <c r="Z42" s="15"/>
      <c r="AA42" s="15"/>
      <c r="AB42" s="15"/>
      <c r="AC42" s="15"/>
      <c r="AD42" s="15"/>
      <c r="AE42" s="15"/>
      <c r="AF42" s="15"/>
    </row>
    <row r="43" spans="1:36" ht="18" customHeight="1" x14ac:dyDescent="0.25">
      <c r="A43" s="21"/>
      <c r="B43" s="21"/>
      <c r="C43" s="15"/>
      <c r="D43" s="15"/>
      <c r="E43" s="15"/>
      <c r="F43" s="15"/>
      <c r="G43" s="15"/>
      <c r="H43" s="15"/>
      <c r="I43" s="15"/>
      <c r="J43" s="15"/>
      <c r="K43" s="15"/>
      <c r="L43" s="15"/>
      <c r="M43" s="15"/>
      <c r="N43" s="15"/>
      <c r="O43" s="15"/>
      <c r="Y43" s="15"/>
      <c r="Z43" s="15"/>
      <c r="AA43" s="15"/>
      <c r="AB43" s="15"/>
      <c r="AC43" s="15"/>
      <c r="AD43" s="15"/>
      <c r="AE43" s="15"/>
      <c r="AF43" s="15"/>
    </row>
    <row r="44" spans="1:36" ht="18" customHeight="1" x14ac:dyDescent="0.25">
      <c r="A44" s="21"/>
      <c r="B44" s="21"/>
      <c r="C44" s="15"/>
      <c r="D44" s="15"/>
      <c r="E44" s="15"/>
      <c r="F44" s="15"/>
      <c r="G44" s="15"/>
      <c r="H44" s="15"/>
      <c r="I44" s="15"/>
      <c r="J44" s="15"/>
      <c r="K44" s="15"/>
      <c r="L44" s="15"/>
      <c r="M44" s="15"/>
      <c r="N44" s="15"/>
      <c r="O44" s="15"/>
      <c r="P44" s="21"/>
      <c r="Y44" s="15"/>
      <c r="Z44" s="15"/>
      <c r="AA44" s="15"/>
      <c r="AB44" s="15"/>
      <c r="AC44" s="15"/>
      <c r="AD44" s="15"/>
      <c r="AE44" s="15"/>
      <c r="AF44" s="15"/>
    </row>
    <row r="45" spans="1:36" ht="18" customHeight="1"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spans="1:36" ht="18" customHeight="1"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spans="1:36" ht="18" customHeight="1"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spans="1:36" ht="18" customHeight="1" x14ac:dyDescent="0.25">
      <c r="A48" s="21"/>
      <c r="B48" s="21"/>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spans="1:36" ht="18" customHeight="1" x14ac:dyDescent="0.25">
      <c r="A49" s="23"/>
      <c r="B49" s="23"/>
      <c r="C49" s="16"/>
      <c r="D49" s="16"/>
      <c r="E49" s="16"/>
      <c r="F49" s="16"/>
      <c r="G49" s="16"/>
      <c r="H49" s="16"/>
      <c r="I49" s="16"/>
      <c r="J49" s="16"/>
      <c r="K49" s="16"/>
      <c r="L49" s="24"/>
      <c r="M49" s="24"/>
      <c r="N49" s="24"/>
      <c r="O49" s="24"/>
      <c r="P49" s="19"/>
      <c r="Q49" s="19"/>
      <c r="R49" s="19"/>
      <c r="S49" s="19"/>
      <c r="T49" s="19"/>
      <c r="U49" s="19"/>
      <c r="V49" s="19"/>
      <c r="W49" s="19"/>
      <c r="X49" s="19"/>
      <c r="Y49" s="19"/>
      <c r="Z49" s="19"/>
      <c r="AA49" s="19"/>
      <c r="AB49" s="19"/>
      <c r="AC49" s="19"/>
      <c r="AD49" s="19"/>
      <c r="AE49" s="19"/>
      <c r="AF49" s="19"/>
      <c r="AG49" s="19"/>
      <c r="AH49" s="19"/>
      <c r="AI49" s="19"/>
      <c r="AJ49" s="19"/>
    </row>
    <row r="50" spans="1:36" ht="18" customHeight="1" x14ac:dyDescent="0.25">
      <c r="A50" s="23"/>
      <c r="B50" s="23"/>
      <c r="C50" s="16"/>
      <c r="D50" s="16"/>
      <c r="E50" s="16"/>
      <c r="F50" s="16"/>
      <c r="G50" s="16"/>
      <c r="H50" s="16"/>
      <c r="I50" s="16"/>
      <c r="J50" s="16"/>
      <c r="K50" s="16"/>
      <c r="L50" s="24"/>
      <c r="M50" s="24"/>
      <c r="N50" s="24"/>
      <c r="O50" s="24"/>
      <c r="P50" s="19"/>
      <c r="Q50" s="19"/>
      <c r="R50" s="19"/>
      <c r="S50" s="19"/>
      <c r="T50" s="19"/>
      <c r="U50" s="19"/>
      <c r="V50" s="19"/>
      <c r="W50" s="19"/>
      <c r="X50" s="19"/>
      <c r="Y50" s="19"/>
      <c r="Z50" s="19"/>
      <c r="AA50" s="19"/>
      <c r="AB50" s="19"/>
      <c r="AC50" s="19"/>
      <c r="AD50" s="19"/>
      <c r="AE50" s="19"/>
      <c r="AF50" s="19"/>
      <c r="AG50" s="19"/>
      <c r="AH50" s="19"/>
      <c r="AI50" s="19"/>
      <c r="AJ50" s="19"/>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48">
    <mergeCell ref="A1:AJ3"/>
    <mergeCell ref="A4:AJ5"/>
    <mergeCell ref="A6:R6"/>
    <mergeCell ref="S6:AJ6"/>
    <mergeCell ref="B15:AJ15"/>
    <mergeCell ref="A11:H11"/>
    <mergeCell ref="J11:AJ11"/>
    <mergeCell ref="AF7:AJ7"/>
    <mergeCell ref="A8:AJ9"/>
    <mergeCell ref="A10:H10"/>
    <mergeCell ref="J10:AJ10"/>
    <mergeCell ref="B16:AJ16"/>
    <mergeCell ref="B17:AJ17"/>
    <mergeCell ref="A12:H12"/>
    <mergeCell ref="J12:R12"/>
    <mergeCell ref="S12:Z12"/>
    <mergeCell ref="AB12:AJ12"/>
    <mergeCell ref="A13:H13"/>
    <mergeCell ref="J13:R13"/>
    <mergeCell ref="S13:Z13"/>
    <mergeCell ref="AB13:AJ13"/>
    <mergeCell ref="B18:AJ18"/>
    <mergeCell ref="B19:AJ19"/>
    <mergeCell ref="B20:H20"/>
    <mergeCell ref="J20:AJ20"/>
    <mergeCell ref="B21:H21"/>
    <mergeCell ref="J21:AJ21"/>
    <mergeCell ref="B23:AJ23"/>
    <mergeCell ref="B24:H24"/>
    <mergeCell ref="J24:AJ24"/>
    <mergeCell ref="A26:B27"/>
    <mergeCell ref="C26:K27"/>
    <mergeCell ref="L26:O27"/>
    <mergeCell ref="P26:S27"/>
    <mergeCell ref="T26:X27"/>
    <mergeCell ref="Y26:AB27"/>
    <mergeCell ref="AC26:AF27"/>
    <mergeCell ref="A54:C54"/>
    <mergeCell ref="E54:S54"/>
    <mergeCell ref="U54:AJ54"/>
    <mergeCell ref="AG26:AJ27"/>
    <mergeCell ref="A51:S51"/>
    <mergeCell ref="U51:AJ51"/>
    <mergeCell ref="A52:S52"/>
    <mergeCell ref="U52:AJ52"/>
    <mergeCell ref="A53:C53"/>
    <mergeCell ref="E53:S53"/>
    <mergeCell ref="U53:AJ53"/>
  </mergeCells>
  <conditionalFormatting sqref="A1 A4 A6 S6">
    <cfRule type="cellIs" dxfId="21" priority="1" operator="equal">
      <formula>0</formula>
    </cfRule>
  </conditionalFormatting>
  <conditionalFormatting sqref="A7:AF7 A8:XFD1048576">
    <cfRule type="cellIs" dxfId="20" priority="3" operator="equal">
      <formula>0</formula>
    </cfRule>
  </conditionalFormatting>
  <conditionalFormatting sqref="AK1:XFD7">
    <cfRule type="cellIs" dxfId="19" priority="4"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FA85-5030-45D8-9E0C-D866029218AC}">
  <sheetPr>
    <pageSetUpPr fitToPage="1"/>
  </sheetPr>
  <dimension ref="A1:AJ54"/>
  <sheetViews>
    <sheetView workbookViewId="0">
      <selection activeCell="AS22" sqref="AS22"/>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 t="s">
        <v>78</v>
      </c>
      <c r="AG7" s="3"/>
      <c r="AH7" s="3"/>
      <c r="AI7" s="3"/>
      <c r="AJ7" s="3"/>
    </row>
    <row r="8" spans="1:36" ht="18" customHeight="1" x14ac:dyDescent="0.25">
      <c r="A8" s="262" t="s">
        <v>115</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97" t="s">
        <v>38</v>
      </c>
      <c r="AG14" s="97"/>
      <c r="AH14" s="97"/>
      <c r="AI14" s="97"/>
      <c r="AJ14" s="97"/>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50" spans="1:36" ht="18" customHeight="1" x14ac:dyDescent="0.25">
      <c r="A50" s="15"/>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36">
    <mergeCell ref="A1:AJ3"/>
    <mergeCell ref="A4:AJ5"/>
    <mergeCell ref="A6:R6"/>
    <mergeCell ref="S6:AJ6"/>
    <mergeCell ref="A8:AJ9"/>
    <mergeCell ref="A10:H10"/>
    <mergeCell ref="J10:AJ10"/>
    <mergeCell ref="A11:H11"/>
    <mergeCell ref="J11:AJ11"/>
    <mergeCell ref="A16:R16"/>
    <mergeCell ref="S16:AJ16"/>
    <mergeCell ref="A17:R17"/>
    <mergeCell ref="S17:AJ17"/>
    <mergeCell ref="A12:H12"/>
    <mergeCell ref="J12:R12"/>
    <mergeCell ref="S12:Z12"/>
    <mergeCell ref="AB12:AJ12"/>
    <mergeCell ref="A13:H13"/>
    <mergeCell ref="J13:R13"/>
    <mergeCell ref="S13:Z13"/>
    <mergeCell ref="AB13:AJ13"/>
    <mergeCell ref="AF14:AJ14"/>
    <mergeCell ref="A15:R15"/>
    <mergeCell ref="S15:AJ15"/>
    <mergeCell ref="A53:C53"/>
    <mergeCell ref="E53:S53"/>
    <mergeCell ref="U53:AJ53"/>
    <mergeCell ref="A54:C54"/>
    <mergeCell ref="E54:S54"/>
    <mergeCell ref="U54:AJ54"/>
    <mergeCell ref="A51:S51"/>
    <mergeCell ref="U51:AJ51"/>
    <mergeCell ref="A52:S52"/>
    <mergeCell ref="U52:AJ52"/>
    <mergeCell ref="A18:R18"/>
    <mergeCell ref="S18:AJ18"/>
  </mergeCells>
  <conditionalFormatting sqref="A1 A4 A6 S6">
    <cfRule type="cellIs" dxfId="18" priority="1" operator="equal">
      <formula>0</formula>
    </cfRule>
  </conditionalFormatting>
  <conditionalFormatting sqref="A14:AF14 AK20:XFD49">
    <cfRule type="cellIs" dxfId="17" priority="4" operator="equal">
      <formula>0</formula>
    </cfRule>
  </conditionalFormatting>
  <conditionalFormatting sqref="A7:AG7">
    <cfRule type="cellIs" dxfId="16" priority="3" operator="equal">
      <formula>0</formula>
    </cfRule>
  </conditionalFormatting>
  <conditionalFormatting sqref="AK7:XFD7 A8:XFD13 AK14:XFD14 A15:XFD19 A20 A50:XFD1048576">
    <cfRule type="cellIs" dxfId="15" priority="13"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3196-2238-4477-8C6D-D2162E50839B}">
  <sheetPr>
    <pageSetUpPr fitToPage="1"/>
  </sheetPr>
  <dimension ref="A1:AJ54"/>
  <sheetViews>
    <sheetView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 t="s">
        <v>78</v>
      </c>
      <c r="AG7" s="3"/>
      <c r="AH7" s="3"/>
      <c r="AI7" s="3"/>
      <c r="AJ7" s="3"/>
    </row>
    <row r="8" spans="1:36" ht="18" customHeight="1" x14ac:dyDescent="0.25">
      <c r="A8" s="262" t="s">
        <v>116</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97" t="s">
        <v>38</v>
      </c>
      <c r="AG14" s="97"/>
      <c r="AH14" s="97"/>
      <c r="AI14" s="97"/>
      <c r="AJ14" s="97"/>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x14ac:dyDescent="0.25">
      <c r="A20" s="243" t="s">
        <v>90</v>
      </c>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row>
    <row r="21" spans="1:36" ht="18" customHeight="1" x14ac:dyDescent="0.25">
      <c r="A21" s="15"/>
      <c r="B21" s="240" t="e">
        <f>"We want to Inform you that We have Applied for a Product "&amp;HLOOKUP(B7,Data,8,FALSE)&amp;" as per "&amp;HLOOKUP(A7,Data,8,FALSE)&amp;", But due to Non Avaialbility of Testing Facilities at our Premises, We are Requested to you Please Allow us to Conduct the Testing as per Given Scheme of Inspection &amp; Testing:"</f>
        <v>#REF!</v>
      </c>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row>
    <row r="22" spans="1:36" ht="18" customHeight="1" x14ac:dyDescent="0.25">
      <c r="A22" s="15"/>
      <c r="B22" s="240"/>
      <c r="C22" s="240"/>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c r="AH22" s="240"/>
      <c r="AI22" s="240"/>
      <c r="AJ22" s="240"/>
    </row>
    <row r="23" spans="1:36" ht="18" customHeight="1" x14ac:dyDescent="0.25">
      <c r="A23" s="15"/>
      <c r="B23" s="240"/>
      <c r="C23" s="240"/>
      <c r="D23" s="240"/>
      <c r="E23" s="240"/>
      <c r="F23" s="240"/>
      <c r="G23" s="240"/>
      <c r="H23" s="240"/>
      <c r="I23" s="240"/>
      <c r="J23" s="240"/>
      <c r="K23" s="240"/>
      <c r="L23" s="240"/>
      <c r="M23" s="240"/>
      <c r="N23" s="240"/>
      <c r="O23" s="240"/>
      <c r="P23" s="240"/>
      <c r="Q23" s="240"/>
      <c r="R23" s="240"/>
      <c r="S23" s="240"/>
      <c r="T23" s="240"/>
      <c r="U23" s="240"/>
      <c r="V23" s="240"/>
      <c r="W23" s="240"/>
      <c r="X23" s="240"/>
      <c r="Y23" s="240"/>
      <c r="Z23" s="240"/>
      <c r="AA23" s="240"/>
      <c r="AB23" s="240"/>
      <c r="AC23" s="240"/>
      <c r="AD23" s="240"/>
      <c r="AE23" s="240"/>
      <c r="AF23" s="240"/>
      <c r="AG23" s="240"/>
      <c r="AH23" s="240"/>
      <c r="AI23" s="240"/>
      <c r="AJ23" s="240"/>
    </row>
    <row r="24" spans="1:36" ht="18" customHeight="1" thickBot="1" x14ac:dyDescent="0.3">
      <c r="A24" s="15"/>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row>
    <row r="25" spans="1:36" ht="18" customHeight="1" x14ac:dyDescent="0.25">
      <c r="A25" s="298" t="s">
        <v>88</v>
      </c>
      <c r="B25" s="299"/>
      <c r="C25" s="299"/>
      <c r="D25" s="299" t="s">
        <v>117</v>
      </c>
      <c r="E25" s="299"/>
      <c r="F25" s="299"/>
      <c r="G25" s="299"/>
      <c r="H25" s="299"/>
      <c r="I25" s="299"/>
      <c r="J25" s="299" t="s">
        <v>118</v>
      </c>
      <c r="K25" s="299"/>
      <c r="L25" s="299"/>
      <c r="M25" s="299"/>
      <c r="N25" s="299"/>
      <c r="O25" s="299"/>
      <c r="P25" s="299" t="s">
        <v>119</v>
      </c>
      <c r="Q25" s="299"/>
      <c r="R25" s="299"/>
      <c r="S25" s="299"/>
      <c r="T25" s="299" t="s">
        <v>120</v>
      </c>
      <c r="U25" s="299"/>
      <c r="V25" s="299"/>
      <c r="W25" s="299"/>
      <c r="X25" s="299" t="s">
        <v>121</v>
      </c>
      <c r="Y25" s="299"/>
      <c r="Z25" s="299"/>
      <c r="AA25" s="299"/>
      <c r="AB25" s="299" t="s">
        <v>82</v>
      </c>
      <c r="AC25" s="299"/>
      <c r="AD25" s="299"/>
      <c r="AE25" s="299"/>
      <c r="AF25" s="299"/>
      <c r="AG25" s="299"/>
      <c r="AH25" s="299"/>
      <c r="AI25" s="299"/>
      <c r="AJ25" s="302"/>
    </row>
    <row r="26" spans="1:36" ht="18" customHeight="1" thickBot="1" x14ac:dyDescent="0.3">
      <c r="A26" s="300"/>
      <c r="B26" s="301"/>
      <c r="C26" s="301"/>
      <c r="D26" s="301"/>
      <c r="E26" s="301"/>
      <c r="F26" s="301"/>
      <c r="G26" s="301"/>
      <c r="H26" s="301"/>
      <c r="I26" s="301"/>
      <c r="J26" s="301" t="s">
        <v>122</v>
      </c>
      <c r="K26" s="301"/>
      <c r="L26" s="301"/>
      <c r="M26" s="304" t="s">
        <v>123</v>
      </c>
      <c r="N26" s="304"/>
      <c r="O26" s="304"/>
      <c r="P26" s="301"/>
      <c r="Q26" s="301"/>
      <c r="R26" s="301"/>
      <c r="S26" s="301"/>
      <c r="T26" s="301"/>
      <c r="U26" s="301"/>
      <c r="V26" s="301"/>
      <c r="W26" s="301"/>
      <c r="X26" s="301"/>
      <c r="Y26" s="301"/>
      <c r="Z26" s="301"/>
      <c r="AA26" s="301"/>
      <c r="AB26" s="301"/>
      <c r="AC26" s="301"/>
      <c r="AD26" s="301"/>
      <c r="AE26" s="301"/>
      <c r="AF26" s="301"/>
      <c r="AG26" s="301"/>
      <c r="AH26" s="301"/>
      <c r="AI26" s="301"/>
      <c r="AJ26" s="303"/>
    </row>
    <row r="27" spans="1:36" ht="18" customHeight="1" x14ac:dyDescent="0.25">
      <c r="A27" s="191" t="s">
        <v>124</v>
      </c>
      <c r="B27" s="185"/>
      <c r="C27" s="185"/>
      <c r="D27" s="287" t="s">
        <v>125</v>
      </c>
      <c r="E27" s="287"/>
      <c r="F27" s="287"/>
      <c r="G27" s="287"/>
      <c r="H27" s="287"/>
      <c r="I27" s="287"/>
      <c r="J27" s="288" t="s">
        <v>126</v>
      </c>
      <c r="K27" s="209"/>
      <c r="L27" s="209"/>
      <c r="M27" s="209"/>
      <c r="N27" s="209"/>
      <c r="O27" s="289"/>
      <c r="P27" s="295" t="s">
        <v>25</v>
      </c>
      <c r="Q27" s="295"/>
      <c r="R27" s="295"/>
      <c r="S27" s="295"/>
      <c r="T27" s="185" t="s">
        <v>127</v>
      </c>
      <c r="U27" s="185"/>
      <c r="V27" s="185"/>
      <c r="W27" s="185"/>
      <c r="X27" s="185" t="s">
        <v>128</v>
      </c>
      <c r="Y27" s="185"/>
      <c r="Z27" s="185"/>
      <c r="AA27" s="185"/>
      <c r="AB27" s="185" t="s">
        <v>129</v>
      </c>
      <c r="AC27" s="185"/>
      <c r="AD27" s="185"/>
      <c r="AE27" s="185"/>
      <c r="AF27" s="185"/>
      <c r="AG27" s="185"/>
      <c r="AH27" s="185"/>
      <c r="AI27" s="185"/>
      <c r="AJ27" s="305"/>
    </row>
    <row r="28" spans="1:36" ht="18" customHeight="1" x14ac:dyDescent="0.25">
      <c r="A28" s="57"/>
      <c r="B28" s="58"/>
      <c r="C28" s="58"/>
      <c r="D28" s="284"/>
      <c r="E28" s="284"/>
      <c r="F28" s="284"/>
      <c r="G28" s="284"/>
      <c r="H28" s="284"/>
      <c r="I28" s="284"/>
      <c r="J28" s="290"/>
      <c r="K28" s="221"/>
      <c r="L28" s="221"/>
      <c r="M28" s="221"/>
      <c r="N28" s="221"/>
      <c r="O28" s="291"/>
      <c r="P28" s="286"/>
      <c r="Q28" s="286"/>
      <c r="R28" s="286"/>
      <c r="S28" s="286"/>
      <c r="T28" s="58"/>
      <c r="U28" s="58"/>
      <c r="V28" s="58"/>
      <c r="W28" s="58"/>
      <c r="X28" s="58"/>
      <c r="Y28" s="58"/>
      <c r="Z28" s="58"/>
      <c r="AA28" s="58"/>
      <c r="AB28" s="58"/>
      <c r="AC28" s="58"/>
      <c r="AD28" s="58"/>
      <c r="AE28" s="58"/>
      <c r="AF28" s="58"/>
      <c r="AG28" s="58"/>
      <c r="AH28" s="58"/>
      <c r="AI28" s="58"/>
      <c r="AJ28" s="63"/>
    </row>
    <row r="29" spans="1:36" ht="18" customHeight="1" x14ac:dyDescent="0.25">
      <c r="A29" s="57"/>
      <c r="B29" s="58"/>
      <c r="C29" s="58"/>
      <c r="D29" s="284"/>
      <c r="E29" s="284"/>
      <c r="F29" s="284"/>
      <c r="G29" s="284"/>
      <c r="H29" s="284"/>
      <c r="I29" s="284"/>
      <c r="J29" s="290"/>
      <c r="K29" s="221"/>
      <c r="L29" s="221"/>
      <c r="M29" s="221"/>
      <c r="N29" s="221"/>
      <c r="O29" s="291"/>
      <c r="P29" s="286"/>
      <c r="Q29" s="286"/>
      <c r="R29" s="286"/>
      <c r="S29" s="286"/>
      <c r="T29" s="58"/>
      <c r="U29" s="58"/>
      <c r="V29" s="58"/>
      <c r="W29" s="58"/>
      <c r="X29" s="58"/>
      <c r="Y29" s="58"/>
      <c r="Z29" s="58"/>
      <c r="AA29" s="58"/>
      <c r="AB29" s="58"/>
      <c r="AC29" s="58"/>
      <c r="AD29" s="58"/>
      <c r="AE29" s="58"/>
      <c r="AF29" s="58"/>
      <c r="AG29" s="58"/>
      <c r="AH29" s="58"/>
      <c r="AI29" s="58"/>
      <c r="AJ29" s="63"/>
    </row>
    <row r="30" spans="1:36" ht="18" customHeight="1" x14ac:dyDescent="0.25">
      <c r="A30" s="57"/>
      <c r="B30" s="58"/>
      <c r="C30" s="58"/>
      <c r="D30" s="284"/>
      <c r="E30" s="284"/>
      <c r="F30" s="284"/>
      <c r="G30" s="284"/>
      <c r="H30" s="284"/>
      <c r="I30" s="284"/>
      <c r="J30" s="292"/>
      <c r="K30" s="293"/>
      <c r="L30" s="293"/>
      <c r="M30" s="293"/>
      <c r="N30" s="293"/>
      <c r="O30" s="294"/>
      <c r="P30" s="286"/>
      <c r="Q30" s="286"/>
      <c r="R30" s="286"/>
      <c r="S30" s="286"/>
      <c r="T30" s="58"/>
      <c r="U30" s="58"/>
      <c r="V30" s="58"/>
      <c r="W30" s="58"/>
      <c r="X30" s="58"/>
      <c r="Y30" s="58"/>
      <c r="Z30" s="58"/>
      <c r="AA30" s="58"/>
      <c r="AB30" s="58"/>
      <c r="AC30" s="58"/>
      <c r="AD30" s="58"/>
      <c r="AE30" s="58"/>
      <c r="AF30" s="58"/>
      <c r="AG30" s="58"/>
      <c r="AH30" s="58"/>
      <c r="AI30" s="58"/>
      <c r="AJ30" s="63"/>
    </row>
    <row r="31" spans="1:36" ht="18" customHeight="1" x14ac:dyDescent="0.25">
      <c r="A31" s="57" t="s">
        <v>130</v>
      </c>
      <c r="B31" s="58"/>
      <c r="C31" s="58"/>
      <c r="D31" s="284" t="s">
        <v>131</v>
      </c>
      <c r="E31" s="284"/>
      <c r="F31" s="284"/>
      <c r="G31" s="284"/>
      <c r="H31" s="284"/>
      <c r="I31" s="284"/>
      <c r="J31" s="296" t="s">
        <v>132</v>
      </c>
      <c r="K31" s="135"/>
      <c r="L31" s="135"/>
      <c r="M31" s="135"/>
      <c r="N31" s="135"/>
      <c r="O31" s="297"/>
      <c r="P31" s="58" t="s">
        <v>24</v>
      </c>
      <c r="Q31" s="58"/>
      <c r="R31" s="58"/>
      <c r="S31" s="58"/>
      <c r="T31" s="58" t="s">
        <v>133</v>
      </c>
      <c r="U31" s="58"/>
      <c r="V31" s="58"/>
      <c r="W31" s="58"/>
      <c r="X31" s="58" t="s">
        <v>134</v>
      </c>
      <c r="Y31" s="58"/>
      <c r="Z31" s="58"/>
      <c r="AA31" s="58"/>
      <c r="AB31" s="58"/>
      <c r="AC31" s="58"/>
      <c r="AD31" s="58"/>
      <c r="AE31" s="58"/>
      <c r="AF31" s="58"/>
      <c r="AG31" s="58"/>
      <c r="AH31" s="58"/>
      <c r="AI31" s="58"/>
      <c r="AJ31" s="63"/>
    </row>
    <row r="32" spans="1:36" ht="18" customHeight="1" x14ac:dyDescent="0.25">
      <c r="A32" s="57"/>
      <c r="B32" s="58"/>
      <c r="C32" s="58"/>
      <c r="D32" s="284"/>
      <c r="E32" s="284"/>
      <c r="F32" s="284"/>
      <c r="G32" s="284"/>
      <c r="H32" s="284"/>
      <c r="I32" s="284"/>
      <c r="J32" s="292"/>
      <c r="K32" s="293"/>
      <c r="L32" s="293"/>
      <c r="M32" s="293"/>
      <c r="N32" s="293"/>
      <c r="O32" s="294"/>
      <c r="P32" s="58"/>
      <c r="Q32" s="58"/>
      <c r="R32" s="58"/>
      <c r="S32" s="58"/>
      <c r="T32" s="58"/>
      <c r="U32" s="58"/>
      <c r="V32" s="58"/>
      <c r="W32" s="58"/>
      <c r="X32" s="58"/>
      <c r="Y32" s="58"/>
      <c r="Z32" s="58"/>
      <c r="AA32" s="58"/>
      <c r="AB32" s="58"/>
      <c r="AC32" s="58"/>
      <c r="AD32" s="58"/>
      <c r="AE32" s="58"/>
      <c r="AF32" s="58"/>
      <c r="AG32" s="58"/>
      <c r="AH32" s="58"/>
      <c r="AI32" s="58"/>
      <c r="AJ32" s="63"/>
    </row>
    <row r="33" spans="1:36" ht="18" customHeight="1" x14ac:dyDescent="0.25">
      <c r="A33" s="57" t="s">
        <v>135</v>
      </c>
      <c r="B33" s="58"/>
      <c r="C33" s="58"/>
      <c r="D33" s="284" t="s">
        <v>136</v>
      </c>
      <c r="E33" s="284"/>
      <c r="F33" s="284"/>
      <c r="G33" s="284"/>
      <c r="H33" s="284"/>
      <c r="I33" s="284"/>
      <c r="J33" s="58" t="s">
        <v>137</v>
      </c>
      <c r="K33" s="58"/>
      <c r="L33" s="58"/>
      <c r="M33" s="58" t="s">
        <v>138</v>
      </c>
      <c r="N33" s="58"/>
      <c r="O33" s="58"/>
      <c r="P33" s="286" t="s">
        <v>25</v>
      </c>
      <c r="Q33" s="286"/>
      <c r="R33" s="286"/>
      <c r="S33" s="286"/>
      <c r="T33" s="58" t="s">
        <v>133</v>
      </c>
      <c r="U33" s="58"/>
      <c r="V33" s="58"/>
      <c r="W33" s="58"/>
      <c r="X33" s="58" t="s">
        <v>139</v>
      </c>
      <c r="Y33" s="58"/>
      <c r="Z33" s="58"/>
      <c r="AA33" s="58"/>
      <c r="AB33" s="58" t="s">
        <v>140</v>
      </c>
      <c r="AC33" s="58"/>
      <c r="AD33" s="58"/>
      <c r="AE33" s="58"/>
      <c r="AF33" s="58"/>
      <c r="AG33" s="58"/>
      <c r="AH33" s="58"/>
      <c r="AI33" s="58"/>
      <c r="AJ33" s="63"/>
    </row>
    <row r="34" spans="1:36" ht="18" customHeight="1" x14ac:dyDescent="0.25">
      <c r="A34" s="57"/>
      <c r="B34" s="58"/>
      <c r="C34" s="58"/>
      <c r="D34" s="284"/>
      <c r="E34" s="284"/>
      <c r="F34" s="284"/>
      <c r="G34" s="284"/>
      <c r="H34" s="284"/>
      <c r="I34" s="284"/>
      <c r="J34" s="58"/>
      <c r="K34" s="58"/>
      <c r="L34" s="58"/>
      <c r="M34" s="58"/>
      <c r="N34" s="58"/>
      <c r="O34" s="58"/>
      <c r="P34" s="286"/>
      <c r="Q34" s="286"/>
      <c r="R34" s="286"/>
      <c r="S34" s="286"/>
      <c r="T34" s="58"/>
      <c r="U34" s="58"/>
      <c r="V34" s="58"/>
      <c r="W34" s="58"/>
      <c r="X34" s="58"/>
      <c r="Y34" s="58"/>
      <c r="Z34" s="58"/>
      <c r="AA34" s="58"/>
      <c r="AB34" s="58"/>
      <c r="AC34" s="58"/>
      <c r="AD34" s="58"/>
      <c r="AE34" s="58"/>
      <c r="AF34" s="58"/>
      <c r="AG34" s="58"/>
      <c r="AH34" s="58"/>
      <c r="AI34" s="58"/>
      <c r="AJ34" s="63"/>
    </row>
    <row r="35" spans="1:36" ht="18" customHeight="1" x14ac:dyDescent="0.25">
      <c r="A35" s="57" t="s">
        <v>141</v>
      </c>
      <c r="B35" s="58"/>
      <c r="C35" s="58"/>
      <c r="D35" s="284" t="s">
        <v>142</v>
      </c>
      <c r="E35" s="284"/>
      <c r="F35" s="284"/>
      <c r="G35" s="284"/>
      <c r="H35" s="284"/>
      <c r="I35" s="284"/>
      <c r="J35" s="58" t="s">
        <v>141</v>
      </c>
      <c r="K35" s="58"/>
      <c r="L35" s="58"/>
      <c r="M35" s="58" t="s">
        <v>138</v>
      </c>
      <c r="N35" s="58"/>
      <c r="O35" s="58"/>
      <c r="P35" s="58" t="s">
        <v>24</v>
      </c>
      <c r="Q35" s="58"/>
      <c r="R35" s="58"/>
      <c r="S35" s="58"/>
      <c r="T35" s="58" t="s">
        <v>133</v>
      </c>
      <c r="U35" s="58"/>
      <c r="V35" s="58"/>
      <c r="W35" s="58"/>
      <c r="X35" s="58" t="s">
        <v>134</v>
      </c>
      <c r="Y35" s="58"/>
      <c r="Z35" s="58"/>
      <c r="AA35" s="58"/>
      <c r="AB35" s="58"/>
      <c r="AC35" s="58"/>
      <c r="AD35" s="58"/>
      <c r="AE35" s="58"/>
      <c r="AF35" s="58"/>
      <c r="AG35" s="58"/>
      <c r="AH35" s="58"/>
      <c r="AI35" s="58"/>
      <c r="AJ35" s="63"/>
    </row>
    <row r="36" spans="1:36" ht="18" customHeight="1" x14ac:dyDescent="0.25">
      <c r="A36" s="57"/>
      <c r="B36" s="58"/>
      <c r="C36" s="58"/>
      <c r="D36" s="284"/>
      <c r="E36" s="284"/>
      <c r="F36" s="284"/>
      <c r="G36" s="284"/>
      <c r="H36" s="284"/>
      <c r="I36" s="284"/>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63"/>
    </row>
    <row r="37" spans="1:36" ht="18" customHeight="1" x14ac:dyDescent="0.25">
      <c r="A37" s="57" t="s">
        <v>143</v>
      </c>
      <c r="B37" s="58"/>
      <c r="C37" s="58"/>
      <c r="D37" s="284" t="s">
        <v>144</v>
      </c>
      <c r="E37" s="284"/>
      <c r="F37" s="284"/>
      <c r="G37" s="284"/>
      <c r="H37" s="284"/>
      <c r="I37" s="284"/>
      <c r="J37" s="58" t="s">
        <v>143</v>
      </c>
      <c r="K37" s="58"/>
      <c r="L37" s="58"/>
      <c r="M37" s="58" t="s">
        <v>145</v>
      </c>
      <c r="N37" s="58"/>
      <c r="O37" s="58"/>
      <c r="P37" s="58" t="s">
        <v>24</v>
      </c>
      <c r="Q37" s="58"/>
      <c r="R37" s="58"/>
      <c r="S37" s="58"/>
      <c r="T37" s="58" t="s">
        <v>133</v>
      </c>
      <c r="U37" s="58"/>
      <c r="V37" s="58"/>
      <c r="W37" s="58"/>
      <c r="X37" s="58" t="s">
        <v>134</v>
      </c>
      <c r="Y37" s="58"/>
      <c r="Z37" s="58"/>
      <c r="AA37" s="58"/>
      <c r="AB37" s="58"/>
      <c r="AC37" s="58"/>
      <c r="AD37" s="58"/>
      <c r="AE37" s="58"/>
      <c r="AF37" s="58"/>
      <c r="AG37" s="58"/>
      <c r="AH37" s="58"/>
      <c r="AI37" s="58"/>
      <c r="AJ37" s="63"/>
    </row>
    <row r="38" spans="1:36" ht="18" customHeight="1" x14ac:dyDescent="0.25">
      <c r="A38" s="57"/>
      <c r="B38" s="58"/>
      <c r="C38" s="58"/>
      <c r="D38" s="284"/>
      <c r="E38" s="284"/>
      <c r="F38" s="284"/>
      <c r="G38" s="284"/>
      <c r="H38" s="284"/>
      <c r="I38" s="284"/>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63"/>
    </row>
    <row r="39" spans="1:36" ht="18" customHeight="1" x14ac:dyDescent="0.25">
      <c r="A39" s="57"/>
      <c r="B39" s="58"/>
      <c r="C39" s="58"/>
      <c r="D39" s="284"/>
      <c r="E39" s="284"/>
      <c r="F39" s="284"/>
      <c r="G39" s="284"/>
      <c r="H39" s="284"/>
      <c r="I39" s="284"/>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63"/>
    </row>
    <row r="40" spans="1:36" ht="18" customHeight="1" thickBot="1" x14ac:dyDescent="0.3">
      <c r="A40" s="77"/>
      <c r="B40" s="75"/>
      <c r="C40" s="75"/>
      <c r="D40" s="285"/>
      <c r="E40" s="285"/>
      <c r="F40" s="285"/>
      <c r="G40" s="285"/>
      <c r="H40" s="285"/>
      <c r="I40" s="28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6"/>
    </row>
    <row r="41" spans="1:36" ht="18" customHeight="1" x14ac:dyDescent="0.25">
      <c r="A41" s="244" t="s">
        <v>146</v>
      </c>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row>
    <row r="42" spans="1:36" ht="18" customHeight="1" x14ac:dyDescent="0.25">
      <c r="A42" s="244"/>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c r="AD42" s="244"/>
      <c r="AE42" s="244"/>
      <c r="AF42" s="244"/>
      <c r="AG42" s="244"/>
      <c r="AH42" s="244"/>
      <c r="AI42" s="244"/>
      <c r="AJ42" s="244"/>
    </row>
    <row r="43" spans="1:36" ht="18" customHeight="1" x14ac:dyDescent="0.25">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row>
    <row r="44" spans="1:36" ht="18" customHeight="1" x14ac:dyDescent="0.25">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row>
    <row r="45" spans="1:36" ht="18" customHeight="1" x14ac:dyDescent="0.25">
      <c r="A45" s="244" t="s">
        <v>147</v>
      </c>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row>
    <row r="46" spans="1:36" ht="18" customHeight="1" x14ac:dyDescent="0.25">
      <c r="A46" s="244" t="s">
        <v>148</v>
      </c>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row>
    <row r="50" spans="1:36" ht="18" customHeight="1" x14ac:dyDescent="0.25">
      <c r="A50" s="15"/>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96">
    <mergeCell ref="A8:AJ9"/>
    <mergeCell ref="A10:H10"/>
    <mergeCell ref="J10:AJ10"/>
    <mergeCell ref="A11:H11"/>
    <mergeCell ref="J11:AJ11"/>
    <mergeCell ref="A1:AJ3"/>
    <mergeCell ref="A4:AJ5"/>
    <mergeCell ref="A6:R6"/>
    <mergeCell ref="S6:AJ6"/>
    <mergeCell ref="A17:R17"/>
    <mergeCell ref="S17:AJ17"/>
    <mergeCell ref="A12:H12"/>
    <mergeCell ref="J12:R12"/>
    <mergeCell ref="S12:Z12"/>
    <mergeCell ref="AB12:AJ12"/>
    <mergeCell ref="A13:H13"/>
    <mergeCell ref="J13:R13"/>
    <mergeCell ref="S13:Z13"/>
    <mergeCell ref="AB13:AJ13"/>
    <mergeCell ref="AF14:AJ14"/>
    <mergeCell ref="A15:R15"/>
    <mergeCell ref="S15:AJ15"/>
    <mergeCell ref="A16:R16"/>
    <mergeCell ref="S16:AJ16"/>
    <mergeCell ref="A18:R18"/>
    <mergeCell ref="S18:AJ18"/>
    <mergeCell ref="A51:S51"/>
    <mergeCell ref="U51:AJ51"/>
    <mergeCell ref="A52:S52"/>
    <mergeCell ref="U52:AJ52"/>
    <mergeCell ref="A20:AJ20"/>
    <mergeCell ref="B21:AJ23"/>
    <mergeCell ref="A25:C26"/>
    <mergeCell ref="D25:I26"/>
    <mergeCell ref="J25:O25"/>
    <mergeCell ref="P25:S26"/>
    <mergeCell ref="T25:W26"/>
    <mergeCell ref="X25:AA26"/>
    <mergeCell ref="AB25:AJ26"/>
    <mergeCell ref="J26:L26"/>
    <mergeCell ref="M26:O26"/>
    <mergeCell ref="AB27:AJ30"/>
    <mergeCell ref="A53:C53"/>
    <mergeCell ref="E53:S53"/>
    <mergeCell ref="U53:AJ53"/>
    <mergeCell ref="A54:C54"/>
    <mergeCell ref="E54:S54"/>
    <mergeCell ref="U54:AJ54"/>
    <mergeCell ref="X31:AA32"/>
    <mergeCell ref="AB31:AJ32"/>
    <mergeCell ref="A27:C30"/>
    <mergeCell ref="D27:I30"/>
    <mergeCell ref="J27:O30"/>
    <mergeCell ref="P27:S30"/>
    <mergeCell ref="T27:W30"/>
    <mergeCell ref="X27:AA30"/>
    <mergeCell ref="A31:C32"/>
    <mergeCell ref="D31:I32"/>
    <mergeCell ref="J31:O32"/>
    <mergeCell ref="P31:S32"/>
    <mergeCell ref="T31:W32"/>
    <mergeCell ref="A33:C34"/>
    <mergeCell ref="D33:I34"/>
    <mergeCell ref="J33:L34"/>
    <mergeCell ref="M33:O34"/>
    <mergeCell ref="P33:S34"/>
    <mergeCell ref="A35:C36"/>
    <mergeCell ref="D35:I36"/>
    <mergeCell ref="J35:L36"/>
    <mergeCell ref="M35:O36"/>
    <mergeCell ref="P35:S36"/>
    <mergeCell ref="M37:O38"/>
    <mergeCell ref="P37:S38"/>
    <mergeCell ref="T37:W38"/>
    <mergeCell ref="X33:AA34"/>
    <mergeCell ref="AB33:AJ34"/>
    <mergeCell ref="T35:W36"/>
    <mergeCell ref="X35:AA36"/>
    <mergeCell ref="AB35:AJ36"/>
    <mergeCell ref="T33:W34"/>
    <mergeCell ref="A41:AJ44"/>
    <mergeCell ref="A45:AJ45"/>
    <mergeCell ref="A46:AJ46"/>
    <mergeCell ref="X37:AA38"/>
    <mergeCell ref="AB37:AJ38"/>
    <mergeCell ref="A39:C40"/>
    <mergeCell ref="D39:I40"/>
    <mergeCell ref="J39:L40"/>
    <mergeCell ref="M39:O40"/>
    <mergeCell ref="P39:S40"/>
    <mergeCell ref="T39:W40"/>
    <mergeCell ref="X39:AA40"/>
    <mergeCell ref="AB39:AJ40"/>
    <mergeCell ref="A37:C38"/>
    <mergeCell ref="D37:I38"/>
    <mergeCell ref="J37:L38"/>
  </mergeCells>
  <conditionalFormatting sqref="A1 A4 A6 S6">
    <cfRule type="cellIs" dxfId="14" priority="1" operator="equal">
      <formula>0</formula>
    </cfRule>
  </conditionalFormatting>
  <conditionalFormatting sqref="A33">
    <cfRule type="cellIs" dxfId="13" priority="5" operator="equal">
      <formula>0</formula>
    </cfRule>
  </conditionalFormatting>
  <conditionalFormatting sqref="A35">
    <cfRule type="cellIs" dxfId="12" priority="4" operator="equal">
      <formula>0</formula>
    </cfRule>
  </conditionalFormatting>
  <conditionalFormatting sqref="A37">
    <cfRule type="cellIs" dxfId="11" priority="3" operator="equal">
      <formula>0</formula>
    </cfRule>
  </conditionalFormatting>
  <conditionalFormatting sqref="A39">
    <cfRule type="cellIs" dxfId="10" priority="2" operator="equal">
      <formula>0</formula>
    </cfRule>
  </conditionalFormatting>
  <conditionalFormatting sqref="A14:AF14">
    <cfRule type="cellIs" dxfId="9" priority="10" operator="equal">
      <formula>0</formula>
    </cfRule>
  </conditionalFormatting>
  <conditionalFormatting sqref="A7:AG7">
    <cfRule type="cellIs" dxfId="8" priority="9" operator="equal">
      <formula>0</formula>
    </cfRule>
  </conditionalFormatting>
  <conditionalFormatting sqref="A20:AJ20 A21:B21 A22:A23 A24:AJ24 A25 A27:A29">
    <cfRule type="cellIs" dxfId="7" priority="7" operator="equal">
      <formula>0</formula>
    </cfRule>
  </conditionalFormatting>
  <conditionalFormatting sqref="AK7:XFD7 A8:XFD13 AK14:XFD14 A15:XFD19 A50:XFD1048576">
    <cfRule type="cellIs" dxfId="6" priority="11" operator="equal">
      <formula>0</formula>
    </cfRule>
  </conditionalFormatting>
  <conditionalFormatting sqref="AK20:XFD49 A31">
    <cfRule type="cellIs" dxfId="5" priority="6"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AC5EE-26CC-4D84-BE9D-4FFA0C416987}">
  <sheetPr>
    <pageSetUpPr fitToPage="1"/>
  </sheetPr>
  <dimension ref="A1:AJ54"/>
  <sheetViews>
    <sheetView workbookViewId="0">
      <selection sqref="A1:AJ6"/>
    </sheetView>
  </sheetViews>
  <sheetFormatPr defaultColWidth="3.7109375" defaultRowHeight="18" customHeight="1" x14ac:dyDescent="0.25"/>
  <cols>
    <col min="1" max="16384" width="3.7109375" style="1"/>
  </cols>
  <sheetData>
    <row r="1" spans="1:36" ht="18" customHeight="1" x14ac:dyDescent="0.25">
      <c r="A1" s="242" t="s">
        <v>186</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row>
    <row r="2" spans="1:36" ht="18" customHeight="1" x14ac:dyDescent="0.2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row>
    <row r="3" spans="1:36" ht="18"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row>
    <row r="4" spans="1:36" ht="18" customHeight="1" x14ac:dyDescent="0.25">
      <c r="A4" s="223" t="s">
        <v>187</v>
      </c>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row>
    <row r="5" spans="1:36" ht="18" customHeight="1" x14ac:dyDescent="0.25">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row>
    <row r="6" spans="1:36" ht="18" customHeight="1" thickBot="1" x14ac:dyDescent="0.3">
      <c r="A6" s="224" t="s">
        <v>188</v>
      </c>
      <c r="B6" s="224"/>
      <c r="C6" s="224"/>
      <c r="D6" s="224"/>
      <c r="E6" s="224"/>
      <c r="F6" s="224"/>
      <c r="G6" s="224"/>
      <c r="H6" s="224"/>
      <c r="I6" s="224"/>
      <c r="J6" s="224"/>
      <c r="K6" s="224"/>
      <c r="L6" s="224"/>
      <c r="M6" s="224"/>
      <c r="N6" s="224"/>
      <c r="O6" s="224"/>
      <c r="P6" s="224"/>
      <c r="Q6" s="224"/>
      <c r="R6" s="224"/>
      <c r="S6" s="225" t="s">
        <v>189</v>
      </c>
      <c r="T6" s="225"/>
      <c r="U6" s="225"/>
      <c r="V6" s="225"/>
      <c r="W6" s="225"/>
      <c r="X6" s="225"/>
      <c r="Y6" s="225"/>
      <c r="Z6" s="225"/>
      <c r="AA6" s="225"/>
      <c r="AB6" s="225"/>
      <c r="AC6" s="225"/>
      <c r="AD6" s="225"/>
      <c r="AE6" s="225"/>
      <c r="AF6" s="225"/>
      <c r="AG6" s="225"/>
      <c r="AH6" s="225"/>
      <c r="AI6" s="225"/>
      <c r="AJ6" s="225"/>
    </row>
    <row r="7" spans="1:36" ht="18" customHeight="1" thickTop="1" thickBot="1" x14ac:dyDescent="0.3">
      <c r="A7" s="2" t="s">
        <v>0</v>
      </c>
      <c r="B7" s="2" t="s">
        <v>1</v>
      </c>
      <c r="C7" s="2" t="s">
        <v>2</v>
      </c>
      <c r="D7" s="2" t="s">
        <v>3</v>
      </c>
      <c r="E7" s="2" t="s">
        <v>4</v>
      </c>
      <c r="F7" s="2" t="s">
        <v>5</v>
      </c>
      <c r="G7" s="2" t="s">
        <v>6</v>
      </c>
      <c r="H7" s="2" t="s">
        <v>7</v>
      </c>
      <c r="I7" s="2" t="s">
        <v>8</v>
      </c>
      <c r="J7" s="2" t="s">
        <v>9</v>
      </c>
      <c r="K7" s="2" t="s">
        <v>10</v>
      </c>
      <c r="L7" s="2" t="s">
        <v>18</v>
      </c>
      <c r="M7" s="2" t="s">
        <v>19</v>
      </c>
      <c r="N7" s="2" t="s">
        <v>20</v>
      </c>
      <c r="O7" s="2" t="s">
        <v>21</v>
      </c>
      <c r="P7" s="2" t="s">
        <v>22</v>
      </c>
      <c r="Q7" s="2" t="s">
        <v>23</v>
      </c>
      <c r="R7" s="2" t="s">
        <v>24</v>
      </c>
      <c r="S7" s="2" t="s">
        <v>25</v>
      </c>
      <c r="T7" s="2" t="s">
        <v>26</v>
      </c>
      <c r="U7" s="2" t="s">
        <v>27</v>
      </c>
      <c r="V7" s="2" t="s">
        <v>28</v>
      </c>
      <c r="W7" s="2" t="s">
        <v>29</v>
      </c>
      <c r="X7" s="2" t="s">
        <v>30</v>
      </c>
      <c r="Y7" s="2" t="s">
        <v>31</v>
      </c>
      <c r="Z7" s="2" t="s">
        <v>32</v>
      </c>
      <c r="AA7" s="2" t="s">
        <v>33</v>
      </c>
      <c r="AB7" s="2" t="s">
        <v>34</v>
      </c>
      <c r="AC7" s="2" t="s">
        <v>35</v>
      </c>
      <c r="AD7" s="2" t="s">
        <v>36</v>
      </c>
      <c r="AE7" s="2" t="s">
        <v>37</v>
      </c>
      <c r="AF7" s="2" t="s">
        <v>78</v>
      </c>
      <c r="AG7" s="3"/>
      <c r="AH7" s="3"/>
      <c r="AI7" s="3"/>
      <c r="AJ7" s="3"/>
    </row>
    <row r="8" spans="1:36" ht="18" customHeight="1" x14ac:dyDescent="0.25">
      <c r="A8" s="262" t="s">
        <v>149</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row>
    <row r="9" spans="1:36" ht="18" customHeight="1" thickBot="1" x14ac:dyDescent="0.3">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row>
    <row r="10" spans="1:36" ht="18" customHeight="1" x14ac:dyDescent="0.25">
      <c r="A10" s="199" t="s">
        <v>39</v>
      </c>
      <c r="B10" s="200"/>
      <c r="C10" s="200"/>
      <c r="D10" s="200"/>
      <c r="E10" s="200"/>
      <c r="F10" s="200"/>
      <c r="G10" s="200"/>
      <c r="H10" s="200"/>
      <c r="I10" s="4" t="s">
        <v>40</v>
      </c>
      <c r="J10" s="201" t="e">
        <f>HLOOKUP(A7,Data,4,FALSE)</f>
        <v>#REF!</v>
      </c>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2"/>
    </row>
    <row r="11" spans="1:36" ht="18" customHeight="1" x14ac:dyDescent="0.25">
      <c r="A11" s="203" t="s">
        <v>41</v>
      </c>
      <c r="B11" s="196"/>
      <c r="C11" s="196"/>
      <c r="D11" s="196"/>
      <c r="E11" s="196"/>
      <c r="F11" s="196"/>
      <c r="G11" s="196"/>
      <c r="H11" s="196"/>
      <c r="I11" s="5" t="s">
        <v>40</v>
      </c>
      <c r="J11" s="162" t="e">
        <f>HLOOKUP(D7,Data,4,FALSE)&amp;", "&amp;HLOOKUP(F7,Data,4,FALSE)&amp;", "&amp;HLOOKUP(G7,Data,4,FALSE)&amp;", "&amp;HLOOKUP(H7,Data,4,FALSE)&amp;", "&amp;HLOOKUP(I7,Data,4,FALSE)&amp;", "&amp;HLOOKUP(J7,Data,4,FALSE)</f>
        <v>#REF!</v>
      </c>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204"/>
    </row>
    <row r="12" spans="1:36" ht="18" customHeight="1" x14ac:dyDescent="0.25">
      <c r="A12" s="203" t="s">
        <v>42</v>
      </c>
      <c r="B12" s="196"/>
      <c r="C12" s="196"/>
      <c r="D12" s="196"/>
      <c r="E12" s="196"/>
      <c r="F12" s="196"/>
      <c r="G12" s="196"/>
      <c r="H12" s="196"/>
      <c r="I12" s="5" t="s">
        <v>40</v>
      </c>
      <c r="J12" s="162" t="e">
        <f>HLOOKUP(H7,Data,12,FALSE)</f>
        <v>#REF!</v>
      </c>
      <c r="K12" s="162"/>
      <c r="L12" s="162"/>
      <c r="M12" s="162"/>
      <c r="N12" s="162"/>
      <c r="O12" s="162"/>
      <c r="P12" s="162"/>
      <c r="Q12" s="162"/>
      <c r="R12" s="226"/>
      <c r="S12" s="196" t="s">
        <v>43</v>
      </c>
      <c r="T12" s="196"/>
      <c r="U12" s="196"/>
      <c r="V12" s="196"/>
      <c r="W12" s="196"/>
      <c r="X12" s="196"/>
      <c r="Y12" s="196"/>
      <c r="Z12" s="196"/>
      <c r="AA12" s="5" t="s">
        <v>40</v>
      </c>
      <c r="AB12" s="197" t="e">
        <f>HLOOKUP(I7,Data,12,FALSE)</f>
        <v>#REF!</v>
      </c>
      <c r="AC12" s="197"/>
      <c r="AD12" s="197"/>
      <c r="AE12" s="197"/>
      <c r="AF12" s="197"/>
      <c r="AG12" s="197"/>
      <c r="AH12" s="197"/>
      <c r="AI12" s="197"/>
      <c r="AJ12" s="198"/>
    </row>
    <row r="13" spans="1:36" ht="18" customHeight="1" thickBot="1" x14ac:dyDescent="0.3">
      <c r="A13" s="228" t="s">
        <v>11</v>
      </c>
      <c r="B13" s="229"/>
      <c r="C13" s="229"/>
      <c r="D13" s="229"/>
      <c r="E13" s="229"/>
      <c r="F13" s="229"/>
      <c r="G13" s="229"/>
      <c r="H13" s="229"/>
      <c r="I13" s="6" t="s">
        <v>40</v>
      </c>
      <c r="J13" s="230" t="e">
        <f>HLOOKUP(A7,Data,8,FALSE)</f>
        <v>#REF!</v>
      </c>
      <c r="K13" s="230"/>
      <c r="L13" s="230"/>
      <c r="M13" s="230"/>
      <c r="N13" s="230"/>
      <c r="O13" s="230"/>
      <c r="P13" s="230"/>
      <c r="Q13" s="230"/>
      <c r="R13" s="231"/>
      <c r="S13" s="232" t="s">
        <v>44</v>
      </c>
      <c r="T13" s="229"/>
      <c r="U13" s="229"/>
      <c r="V13" s="229"/>
      <c r="W13" s="229"/>
      <c r="X13" s="229"/>
      <c r="Y13" s="229"/>
      <c r="Z13" s="229"/>
      <c r="AA13" s="6" t="s">
        <v>40</v>
      </c>
      <c r="AB13" s="233" t="e">
        <f>HLOOKUP(K7,Data,12,FALSE)</f>
        <v>#REF!</v>
      </c>
      <c r="AC13" s="233"/>
      <c r="AD13" s="233"/>
      <c r="AE13" s="233"/>
      <c r="AF13" s="233"/>
      <c r="AG13" s="233"/>
      <c r="AH13" s="233"/>
      <c r="AI13" s="233"/>
      <c r="AJ13" s="234"/>
    </row>
    <row r="14" spans="1:36" ht="18" customHeight="1" x14ac:dyDescent="0.25">
      <c r="A14" s="7"/>
      <c r="B14" s="7"/>
      <c r="C14" s="7"/>
      <c r="D14" s="7"/>
      <c r="E14" s="7"/>
      <c r="F14" s="7"/>
      <c r="G14" s="7"/>
      <c r="H14" s="7"/>
      <c r="I14" s="8"/>
      <c r="J14" s="9"/>
      <c r="K14" s="9"/>
      <c r="L14" s="9"/>
      <c r="M14" s="9"/>
      <c r="N14" s="9"/>
      <c r="O14" s="9"/>
      <c r="P14" s="9"/>
      <c r="Q14" s="9"/>
      <c r="R14" s="9"/>
      <c r="S14" s="7"/>
      <c r="T14" s="7"/>
      <c r="U14" s="7"/>
      <c r="V14" s="7"/>
      <c r="W14" s="7"/>
      <c r="X14" s="7"/>
      <c r="Y14" s="7"/>
      <c r="Z14" s="7"/>
      <c r="AA14" s="8"/>
      <c r="AB14" s="10"/>
      <c r="AC14" s="10"/>
      <c r="AD14" s="10"/>
      <c r="AE14" s="10"/>
      <c r="AF14" s="97" t="s">
        <v>38</v>
      </c>
      <c r="AG14" s="97"/>
      <c r="AH14" s="97"/>
      <c r="AI14" s="97"/>
      <c r="AJ14" s="97"/>
    </row>
    <row r="15" spans="1:36" ht="18" customHeight="1" x14ac:dyDescent="0.25">
      <c r="A15" s="96" t="s">
        <v>45</v>
      </c>
      <c r="B15" s="96"/>
      <c r="C15" s="96"/>
      <c r="D15" s="96"/>
      <c r="E15" s="96"/>
      <c r="F15" s="96"/>
      <c r="G15" s="96"/>
      <c r="H15" s="96"/>
      <c r="I15" s="96"/>
      <c r="J15" s="96"/>
      <c r="K15" s="96"/>
      <c r="L15" s="96"/>
      <c r="M15" s="96"/>
      <c r="N15" s="96"/>
      <c r="O15" s="96"/>
      <c r="P15" s="96"/>
      <c r="Q15" s="96"/>
      <c r="R15" s="96"/>
      <c r="S15" s="227"/>
      <c r="T15" s="227"/>
      <c r="U15" s="227"/>
      <c r="V15" s="227"/>
      <c r="W15" s="227"/>
      <c r="X15" s="227"/>
      <c r="Y15" s="227"/>
      <c r="Z15" s="227"/>
      <c r="AA15" s="227"/>
      <c r="AB15" s="227"/>
      <c r="AC15" s="227"/>
      <c r="AD15" s="227"/>
      <c r="AE15" s="227"/>
      <c r="AF15" s="227"/>
      <c r="AG15" s="227"/>
      <c r="AH15" s="227"/>
      <c r="AI15" s="227"/>
      <c r="AJ15" s="227"/>
    </row>
    <row r="16" spans="1:36" ht="18" customHeight="1" x14ac:dyDescent="0.25">
      <c r="A16" s="96" t="s">
        <v>46</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row>
    <row r="17" spans="1:36" ht="18" customHeight="1" x14ac:dyDescent="0.25">
      <c r="A17" s="96" t="s">
        <v>47</v>
      </c>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row>
    <row r="18" spans="1:36" ht="18" customHeight="1" x14ac:dyDescent="0.25">
      <c r="A18" s="96" t="e">
        <f>HLOOKUP(A7,Data,16,FALSE)&amp;", "&amp;HLOOKUP(I7,Data,4,FALSE)&amp;", "&amp;HLOOKUP(J7,Data,4,FALSE)</f>
        <v>#REF!</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row>
    <row r="19" spans="1:36" ht="18" customHeight="1"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36" ht="18" customHeight="1" x14ac:dyDescent="0.25">
      <c r="A20" s="240" t="str">
        <f>"Sub: Declaration Regarding Minimum Marking Fee Calculation"</f>
        <v>Sub: Declaration Regarding Minimum Marking Fee Calculation</v>
      </c>
      <c r="B20" s="307"/>
      <c r="C20" s="307"/>
      <c r="D20" s="307"/>
      <c r="E20" s="307"/>
      <c r="F20" s="307"/>
      <c r="G20" s="307"/>
      <c r="H20" s="307"/>
      <c r="I20" s="307"/>
      <c r="J20" s="307"/>
      <c r="K20" s="307"/>
      <c r="L20" s="307"/>
      <c r="M20" s="307"/>
      <c r="N20" s="307"/>
      <c r="O20" s="307"/>
      <c r="P20" s="307"/>
      <c r="Q20" s="307"/>
      <c r="R20" s="307"/>
      <c r="S20" s="307"/>
      <c r="T20" s="307"/>
      <c r="U20" s="307"/>
      <c r="V20" s="307"/>
      <c r="W20" s="307"/>
      <c r="X20" s="307"/>
      <c r="Y20" s="307"/>
      <c r="Z20" s="307"/>
      <c r="AA20" s="307"/>
      <c r="AB20" s="307"/>
      <c r="AC20" s="307"/>
      <c r="AD20" s="307"/>
      <c r="AE20" s="307"/>
      <c r="AF20" s="307"/>
      <c r="AG20" s="307"/>
      <c r="AH20" s="307"/>
      <c r="AI20" s="307"/>
      <c r="AJ20" s="307"/>
    </row>
    <row r="21" spans="1:36" ht="18" customHeight="1" x14ac:dyDescent="0.25">
      <c r="A21" s="240"/>
      <c r="B21" s="307"/>
      <c r="C21" s="307"/>
      <c r="D21" s="307"/>
      <c r="E21" s="307"/>
      <c r="F21" s="307"/>
      <c r="G21" s="307"/>
      <c r="H21" s="307"/>
      <c r="I21" s="307"/>
      <c r="J21" s="307"/>
      <c r="K21" s="307"/>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307"/>
      <c r="AI21" s="307"/>
      <c r="AJ21" s="307"/>
    </row>
    <row r="22" spans="1:36" ht="18" customHeight="1" x14ac:dyDescent="0.25">
      <c r="A22" s="245" t="s">
        <v>48</v>
      </c>
      <c r="B22" s="263"/>
      <c r="C22" s="263"/>
      <c r="D22" s="263"/>
      <c r="E22" s="263"/>
      <c r="F22" s="263"/>
      <c r="G22" s="263"/>
      <c r="H22" s="263"/>
      <c r="I22" s="263"/>
      <c r="J22" s="263"/>
      <c r="K22" s="263"/>
      <c r="L22" s="263"/>
      <c r="M22" s="263"/>
      <c r="N22" s="263"/>
      <c r="O22" s="263"/>
      <c r="P22" s="263"/>
      <c r="Q22" s="263"/>
      <c r="R22" s="263"/>
      <c r="S22" s="263"/>
      <c r="T22" s="263"/>
      <c r="U22" s="263"/>
      <c r="V22" s="263"/>
      <c r="W22" s="263"/>
      <c r="X22" s="263"/>
      <c r="Y22" s="263"/>
      <c r="Z22" s="263"/>
      <c r="AA22" s="263"/>
      <c r="AB22" s="263"/>
      <c r="AC22" s="263"/>
      <c r="AD22" s="263"/>
      <c r="AE22" s="263"/>
      <c r="AF22" s="263"/>
      <c r="AG22" s="263"/>
      <c r="AH22" s="263"/>
      <c r="AI22" s="263"/>
      <c r="AJ22" s="263"/>
    </row>
    <row r="23" spans="1:36" ht="18" customHeight="1" x14ac:dyDescent="0.25">
      <c r="B23" s="307" t="e">
        <f>"This is in reference to our Application Number "&amp;HLOOKUP(H7,Data,12,FALSE)&amp;" for BIS Certification Marks Licence under Normal Procedure (Option 1) for the Product "&amp;HLOOKUP(B7,Data,8,FALSE)&amp;" as per "&amp;HLOOKUP(A7,Data,8,FALSE)&amp;"."</f>
        <v>#REF!</v>
      </c>
      <c r="C23" s="307"/>
      <c r="D23" s="307"/>
      <c r="E23" s="307"/>
      <c r="F23" s="307"/>
      <c r="G23" s="307"/>
      <c r="H23" s="307"/>
      <c r="I23" s="307"/>
      <c r="J23" s="307"/>
      <c r="K23" s="307"/>
      <c r="L23" s="307"/>
      <c r="M23" s="307"/>
      <c r="N23" s="307"/>
      <c r="O23" s="307"/>
      <c r="P23" s="307"/>
      <c r="Q23" s="307"/>
      <c r="R23" s="307"/>
      <c r="S23" s="307"/>
      <c r="T23" s="307"/>
      <c r="U23" s="307"/>
      <c r="V23" s="307"/>
      <c r="W23" s="307"/>
      <c r="X23" s="307"/>
      <c r="Y23" s="307"/>
      <c r="Z23" s="307"/>
      <c r="AA23" s="307"/>
      <c r="AB23" s="307"/>
      <c r="AC23" s="307"/>
      <c r="AD23" s="307"/>
      <c r="AE23" s="307"/>
      <c r="AF23" s="307"/>
      <c r="AG23" s="307"/>
      <c r="AH23" s="307"/>
      <c r="AI23" s="307"/>
      <c r="AJ23" s="307"/>
    </row>
    <row r="24" spans="1:36" ht="18" customHeight="1" x14ac:dyDescent="0.25">
      <c r="B24" s="307"/>
      <c r="C24" s="307"/>
      <c r="D24" s="307"/>
      <c r="E24" s="307"/>
      <c r="F24" s="307"/>
      <c r="G24" s="307"/>
      <c r="H24" s="307"/>
      <c r="I24" s="307"/>
      <c r="J24" s="307"/>
      <c r="K24" s="307"/>
      <c r="L24" s="307"/>
      <c r="M24" s="307"/>
      <c r="N24" s="307"/>
      <c r="O24" s="307"/>
      <c r="P24" s="307"/>
      <c r="Q24" s="307"/>
      <c r="R24" s="307"/>
      <c r="S24" s="307"/>
      <c r="T24" s="307"/>
      <c r="U24" s="307"/>
      <c r="V24" s="307"/>
      <c r="W24" s="307"/>
      <c r="X24" s="307"/>
      <c r="Y24" s="307"/>
      <c r="Z24" s="307"/>
      <c r="AA24" s="307"/>
      <c r="AB24" s="307"/>
      <c r="AC24" s="307"/>
      <c r="AD24" s="307"/>
      <c r="AE24" s="307"/>
      <c r="AF24" s="307"/>
      <c r="AG24" s="307"/>
      <c r="AH24" s="307"/>
      <c r="AI24" s="307"/>
      <c r="AJ24" s="307"/>
    </row>
    <row r="25" spans="1:36" ht="18" customHeight="1"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spans="1:36" ht="18" customHeight="1" x14ac:dyDescent="0.25">
      <c r="A26" s="15"/>
      <c r="B26" s="264" t="s">
        <v>150</v>
      </c>
      <c r="C26" s="264"/>
      <c r="D26" s="264"/>
      <c r="E26" s="264"/>
      <c r="F26" s="264"/>
      <c r="G26" s="264"/>
      <c r="H26" s="264"/>
      <c r="I26" s="264"/>
      <c r="J26" s="264"/>
      <c r="K26" s="264"/>
      <c r="L26" s="264"/>
      <c r="M26" s="264"/>
      <c r="N26" s="264"/>
      <c r="O26" s="264"/>
      <c r="P26" s="264"/>
      <c r="Q26" s="264"/>
      <c r="R26" s="264"/>
      <c r="S26" s="264"/>
      <c r="T26" s="264"/>
      <c r="U26" s="264"/>
      <c r="V26" s="264"/>
      <c r="W26" s="264"/>
      <c r="X26" s="264"/>
      <c r="Y26" s="264"/>
      <c r="Z26" s="264"/>
      <c r="AA26" s="264"/>
      <c r="AB26" s="264"/>
      <c r="AC26" s="264"/>
      <c r="AD26" s="264"/>
      <c r="AE26" s="264"/>
      <c r="AF26" s="264"/>
      <c r="AG26" s="264"/>
      <c r="AH26" s="264"/>
      <c r="AI26" s="264"/>
      <c r="AJ26" s="264"/>
    </row>
    <row r="27" spans="1:36" ht="18"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row>
    <row r="28" spans="1:36" ht="18" customHeight="1" x14ac:dyDescent="0.25">
      <c r="A28" s="15"/>
      <c r="B28" s="15">
        <v>1</v>
      </c>
      <c r="C28" s="264" t="s">
        <v>151</v>
      </c>
      <c r="D28" s="264"/>
      <c r="E28" s="264"/>
      <c r="F28" s="264"/>
      <c r="G28" s="264"/>
      <c r="H28" s="264"/>
      <c r="I28" s="264"/>
      <c r="J28" s="264"/>
      <c r="K28" s="264"/>
      <c r="L28" s="264"/>
      <c r="M28" s="264"/>
      <c r="N28" s="264"/>
      <c r="O28" s="264"/>
      <c r="P28" s="264"/>
      <c r="Q28" s="15" t="s">
        <v>69</v>
      </c>
      <c r="R28" s="15"/>
      <c r="S28" s="306" t="s">
        <v>152</v>
      </c>
      <c r="T28" s="306"/>
      <c r="U28" s="306"/>
      <c r="V28" s="306"/>
      <c r="W28" s="306"/>
      <c r="X28" s="15"/>
      <c r="Y28" s="15"/>
      <c r="Z28" s="15"/>
      <c r="AA28" s="15"/>
      <c r="AB28" s="15"/>
      <c r="AC28" s="15"/>
      <c r="AD28" s="15"/>
      <c r="AE28" s="15"/>
      <c r="AF28" s="15"/>
      <c r="AG28" s="15"/>
      <c r="AH28" s="15"/>
      <c r="AI28" s="15"/>
      <c r="AJ28" s="15"/>
    </row>
    <row r="29" spans="1:36" ht="18" customHeight="1" x14ac:dyDescent="0.25">
      <c r="A29" s="15"/>
      <c r="B29" s="15">
        <v>2</v>
      </c>
      <c r="C29" s="264" t="s">
        <v>153</v>
      </c>
      <c r="D29" s="264"/>
      <c r="E29" s="264"/>
      <c r="F29" s="264"/>
      <c r="G29" s="264"/>
      <c r="H29" s="264"/>
      <c r="I29" s="264"/>
      <c r="J29" s="264"/>
      <c r="K29" s="264"/>
      <c r="L29" s="264"/>
      <c r="M29" s="264"/>
      <c r="N29" s="264"/>
      <c r="O29" s="264"/>
      <c r="P29" s="264"/>
      <c r="Q29" s="15" t="s">
        <v>69</v>
      </c>
      <c r="R29" s="15"/>
      <c r="S29" s="308">
        <v>1000</v>
      </c>
      <c r="T29" s="308"/>
      <c r="U29" s="308"/>
      <c r="V29" s="308"/>
      <c r="W29" s="308"/>
      <c r="X29" s="264" t="str">
        <f>S28&amp;" / Year (As Provided in Application)"</f>
        <v>Tonne / Year (As Provided in Application)</v>
      </c>
      <c r="Y29" s="264"/>
      <c r="Z29" s="264"/>
      <c r="AA29" s="264"/>
      <c r="AB29" s="264"/>
      <c r="AC29" s="264"/>
      <c r="AD29" s="264"/>
      <c r="AE29" s="264"/>
      <c r="AF29" s="264"/>
      <c r="AG29" s="264"/>
      <c r="AH29" s="264"/>
      <c r="AI29" s="264"/>
      <c r="AJ29" s="264"/>
    </row>
    <row r="30" spans="1:36" ht="18" customHeight="1" x14ac:dyDescent="0.25">
      <c r="A30" s="15"/>
      <c r="B30" s="15">
        <v>3</v>
      </c>
      <c r="C30" s="264" t="s">
        <v>154</v>
      </c>
      <c r="D30" s="264"/>
      <c r="E30" s="264"/>
      <c r="F30" s="264"/>
      <c r="G30" s="264"/>
      <c r="H30" s="264"/>
      <c r="I30" s="264"/>
      <c r="J30" s="264"/>
      <c r="K30" s="264"/>
      <c r="L30" s="264"/>
      <c r="M30" s="264"/>
      <c r="N30" s="264"/>
      <c r="O30" s="264"/>
      <c r="P30" s="264"/>
      <c r="Q30" s="15" t="s">
        <v>69</v>
      </c>
      <c r="R30" s="15"/>
      <c r="S30" s="306">
        <v>755000</v>
      </c>
      <c r="T30" s="306"/>
      <c r="U30" s="306"/>
      <c r="V30" s="306"/>
      <c r="W30" s="306"/>
      <c r="X30" s="264" t="s">
        <v>155</v>
      </c>
      <c r="Y30" s="264"/>
      <c r="Z30" s="264"/>
      <c r="AA30" s="264"/>
      <c r="AB30" s="264"/>
      <c r="AC30" s="264"/>
      <c r="AD30" s="264"/>
      <c r="AE30" s="264"/>
      <c r="AF30" s="264"/>
      <c r="AG30" s="264"/>
      <c r="AH30" s="264"/>
      <c r="AI30" s="264"/>
      <c r="AJ30" s="264"/>
    </row>
    <row r="31" spans="1:36" ht="18" customHeight="1" x14ac:dyDescent="0.25">
      <c r="A31" s="15"/>
      <c r="B31" s="15">
        <v>4</v>
      </c>
      <c r="C31" s="264" t="s">
        <v>156</v>
      </c>
      <c r="D31" s="264"/>
      <c r="E31" s="264"/>
      <c r="F31" s="264"/>
      <c r="G31" s="264"/>
      <c r="H31" s="264"/>
      <c r="I31" s="264"/>
      <c r="J31" s="264"/>
      <c r="K31" s="264"/>
      <c r="L31" s="264"/>
      <c r="M31" s="264"/>
      <c r="N31" s="264"/>
      <c r="O31" s="264"/>
      <c r="P31" s="264"/>
      <c r="Q31" s="15" t="s">
        <v>69</v>
      </c>
      <c r="R31" s="15"/>
      <c r="S31" s="306">
        <v>730000</v>
      </c>
      <c r="T31" s="306"/>
      <c r="U31" s="306"/>
      <c r="V31" s="306"/>
      <c r="W31" s="306"/>
      <c r="X31" s="264" t="str">
        <f>"/ "&amp;S28</f>
        <v>/ Tonne</v>
      </c>
      <c r="Y31" s="264"/>
      <c r="Z31" s="264"/>
      <c r="AA31" s="264"/>
      <c r="AB31" s="264"/>
      <c r="AC31" s="264"/>
      <c r="AD31" s="264"/>
      <c r="AE31" s="264"/>
      <c r="AF31" s="264"/>
      <c r="AG31" s="264"/>
      <c r="AH31" s="264"/>
      <c r="AI31" s="264"/>
      <c r="AJ31" s="264"/>
    </row>
    <row r="32" spans="1:36" ht="18" customHeight="1" x14ac:dyDescent="0.25">
      <c r="A32" s="15"/>
      <c r="B32" s="15">
        <v>5</v>
      </c>
      <c r="C32" s="264" t="s">
        <v>157</v>
      </c>
      <c r="D32" s="264"/>
      <c r="E32" s="264"/>
      <c r="F32" s="264"/>
      <c r="G32" s="264"/>
      <c r="H32" s="264"/>
      <c r="I32" s="264"/>
      <c r="J32" s="264"/>
      <c r="K32" s="264"/>
      <c r="L32" s="264"/>
      <c r="M32" s="264"/>
      <c r="N32" s="264"/>
      <c r="O32" s="264"/>
      <c r="P32" s="264"/>
      <c r="Q32" s="15" t="s">
        <v>69</v>
      </c>
      <c r="R32" s="15"/>
      <c r="S32" s="306">
        <v>755000</v>
      </c>
      <c r="T32" s="306"/>
      <c r="U32" s="306"/>
      <c r="V32" s="306"/>
      <c r="W32" s="306"/>
      <c r="X32" s="264" t="str">
        <f>"/ "&amp;S28</f>
        <v>/ Tonne</v>
      </c>
      <c r="Y32" s="264"/>
      <c r="Z32" s="264"/>
      <c r="AA32" s="264"/>
      <c r="AB32" s="264"/>
      <c r="AC32" s="264"/>
      <c r="AD32" s="264"/>
      <c r="AE32" s="264"/>
      <c r="AF32" s="264"/>
      <c r="AG32" s="264"/>
      <c r="AH32" s="264"/>
      <c r="AI32" s="264"/>
      <c r="AJ32" s="264"/>
    </row>
    <row r="33" spans="1:36" ht="18" customHeight="1"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row>
    <row r="34" spans="1:36" ht="18" customHeight="1"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row>
    <row r="35" spans="1:36" ht="18" customHeight="1"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row>
    <row r="36" spans="1:36" ht="18" customHeight="1"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row>
    <row r="37" spans="1:36" ht="18" customHeight="1"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row>
    <row r="38" spans="1:36" ht="18" customHeight="1"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row>
    <row r="39" spans="1:36" ht="18" customHeight="1"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row>
    <row r="40" spans="1:36" ht="18" customHeight="1"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row>
    <row r="41" spans="1:36" ht="18" customHeight="1"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row>
    <row r="42" spans="1:36" ht="18" customHeight="1"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row>
    <row r="43" spans="1:36" ht="18" customHeight="1"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row>
    <row r="50" spans="1:36" ht="18" customHeight="1" x14ac:dyDescent="0.25">
      <c r="A50" s="15"/>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spans="1:36" ht="18" customHeight="1" x14ac:dyDescent="0.25">
      <c r="A51" s="96"/>
      <c r="B51" s="96"/>
      <c r="C51" s="96"/>
      <c r="D51" s="96"/>
      <c r="E51" s="96"/>
      <c r="F51" s="96"/>
      <c r="G51" s="96"/>
      <c r="H51" s="96"/>
      <c r="I51" s="96"/>
      <c r="J51" s="96"/>
      <c r="K51" s="96"/>
      <c r="L51" s="96"/>
      <c r="M51" s="96"/>
      <c r="N51" s="96"/>
      <c r="O51" s="96"/>
      <c r="P51" s="96"/>
      <c r="Q51" s="96"/>
      <c r="R51" s="96"/>
      <c r="S51" s="96"/>
      <c r="T51" s="7"/>
      <c r="U51" s="97" t="s">
        <v>70</v>
      </c>
      <c r="V51" s="97"/>
      <c r="W51" s="97"/>
      <c r="X51" s="97"/>
      <c r="Y51" s="97"/>
      <c r="Z51" s="97"/>
      <c r="AA51" s="97"/>
      <c r="AB51" s="97"/>
      <c r="AC51" s="97"/>
      <c r="AD51" s="97"/>
      <c r="AE51" s="97"/>
      <c r="AF51" s="97"/>
      <c r="AG51" s="97"/>
      <c r="AH51" s="97"/>
      <c r="AI51" s="97"/>
      <c r="AJ51" s="97"/>
    </row>
    <row r="52" spans="1:36" ht="18" customHeight="1" x14ac:dyDescent="0.25">
      <c r="A52" s="96"/>
      <c r="B52" s="96"/>
      <c r="C52" s="96"/>
      <c r="D52" s="96"/>
      <c r="E52" s="96"/>
      <c r="F52" s="96"/>
      <c r="G52" s="96"/>
      <c r="H52" s="96"/>
      <c r="I52" s="96"/>
      <c r="J52" s="96"/>
      <c r="K52" s="96"/>
      <c r="L52" s="96"/>
      <c r="M52" s="96"/>
      <c r="N52" s="96"/>
      <c r="O52" s="96"/>
      <c r="P52" s="96"/>
      <c r="Q52" s="96"/>
      <c r="R52" s="96"/>
      <c r="S52" s="96"/>
      <c r="T52" s="7"/>
      <c r="U52" s="97" t="e">
        <f>"Name:- "&amp;HLOOKUP(A7,Data,107,FALSE)</f>
        <v>#REF!</v>
      </c>
      <c r="V52" s="97"/>
      <c r="W52" s="97"/>
      <c r="X52" s="97"/>
      <c r="Y52" s="97"/>
      <c r="Z52" s="97"/>
      <c r="AA52" s="97"/>
      <c r="AB52" s="97"/>
      <c r="AC52" s="97"/>
      <c r="AD52" s="97"/>
      <c r="AE52" s="97"/>
      <c r="AF52" s="97"/>
      <c r="AG52" s="97"/>
      <c r="AH52" s="97"/>
      <c r="AI52" s="97"/>
      <c r="AJ52" s="97"/>
    </row>
    <row r="53" spans="1:36" ht="18" customHeight="1" x14ac:dyDescent="0.25">
      <c r="A53" s="96" t="s">
        <v>71</v>
      </c>
      <c r="B53" s="96"/>
      <c r="C53" s="96"/>
      <c r="D53" s="7" t="s">
        <v>40</v>
      </c>
      <c r="E53" s="96" t="e">
        <f>HLOOKUP(H7,Data,4,FALSE)</f>
        <v>#REF!</v>
      </c>
      <c r="F53" s="96"/>
      <c r="G53" s="96"/>
      <c r="H53" s="96"/>
      <c r="I53" s="96"/>
      <c r="J53" s="96"/>
      <c r="K53" s="96"/>
      <c r="L53" s="96"/>
      <c r="M53" s="96"/>
      <c r="N53" s="96"/>
      <c r="O53" s="96"/>
      <c r="P53" s="96"/>
      <c r="Q53" s="96"/>
      <c r="R53" s="96"/>
      <c r="S53" s="96"/>
      <c r="T53" s="7"/>
      <c r="U53" s="97" t="e">
        <f>"Designation:- "&amp;HLOOKUP(C7,Data,107,FALSE)</f>
        <v>#REF!</v>
      </c>
      <c r="V53" s="97"/>
      <c r="W53" s="97"/>
      <c r="X53" s="97"/>
      <c r="Y53" s="97"/>
      <c r="Z53" s="97"/>
      <c r="AA53" s="97"/>
      <c r="AB53" s="97"/>
      <c r="AC53" s="97"/>
      <c r="AD53" s="97"/>
      <c r="AE53" s="97"/>
      <c r="AF53" s="97"/>
      <c r="AG53" s="97"/>
      <c r="AH53" s="97"/>
      <c r="AI53" s="97"/>
      <c r="AJ53" s="97"/>
    </row>
    <row r="54" spans="1:36" ht="18" customHeight="1" x14ac:dyDescent="0.25">
      <c r="A54" s="96" t="s">
        <v>72</v>
      </c>
      <c r="B54" s="96"/>
      <c r="C54" s="96"/>
      <c r="D54" s="7" t="s">
        <v>40</v>
      </c>
      <c r="E54" s="194" t="e">
        <f>IF(AB13="N/A",HLOOKUP(G7,Data,12,FALSE),HLOOKUP(K7,Data,12,FALSE))</f>
        <v>#REF!</v>
      </c>
      <c r="F54" s="194"/>
      <c r="G54" s="194"/>
      <c r="H54" s="194"/>
      <c r="I54" s="194"/>
      <c r="J54" s="194"/>
      <c r="K54" s="194"/>
      <c r="L54" s="194"/>
      <c r="M54" s="194"/>
      <c r="N54" s="194"/>
      <c r="O54" s="194"/>
      <c r="P54" s="194"/>
      <c r="Q54" s="194"/>
      <c r="R54" s="194"/>
      <c r="S54" s="194"/>
      <c r="T54" s="7"/>
      <c r="U54" s="97" t="s">
        <v>73</v>
      </c>
      <c r="V54" s="97"/>
      <c r="W54" s="97"/>
      <c r="X54" s="97"/>
      <c r="Y54" s="97"/>
      <c r="Z54" s="97"/>
      <c r="AA54" s="97"/>
      <c r="AB54" s="97"/>
      <c r="AC54" s="97"/>
      <c r="AD54" s="97"/>
      <c r="AE54" s="97"/>
      <c r="AF54" s="97"/>
      <c r="AG54" s="97"/>
      <c r="AH54" s="97"/>
      <c r="AI54" s="97"/>
      <c r="AJ54" s="97"/>
    </row>
  </sheetData>
  <mergeCells count="54">
    <mergeCell ref="A1:AJ3"/>
    <mergeCell ref="A4:AJ5"/>
    <mergeCell ref="A6:R6"/>
    <mergeCell ref="S6:AJ6"/>
    <mergeCell ref="A12:H12"/>
    <mergeCell ref="J12:R12"/>
    <mergeCell ref="S12:Z12"/>
    <mergeCell ref="AB12:AJ12"/>
    <mergeCell ref="A8:AJ9"/>
    <mergeCell ref="A10:H10"/>
    <mergeCell ref="J10:AJ10"/>
    <mergeCell ref="A11:H11"/>
    <mergeCell ref="J11:AJ11"/>
    <mergeCell ref="A13:H13"/>
    <mergeCell ref="J13:R13"/>
    <mergeCell ref="S13:Z13"/>
    <mergeCell ref="AB13:AJ13"/>
    <mergeCell ref="A18:R18"/>
    <mergeCell ref="S18:AJ18"/>
    <mergeCell ref="AF14:AJ14"/>
    <mergeCell ref="A15:R15"/>
    <mergeCell ref="S15:AJ15"/>
    <mergeCell ref="A16:R16"/>
    <mergeCell ref="S16:AJ16"/>
    <mergeCell ref="A17:R17"/>
    <mergeCell ref="S17:AJ17"/>
    <mergeCell ref="A20:AJ21"/>
    <mergeCell ref="A22:AJ22"/>
    <mergeCell ref="C32:P32"/>
    <mergeCell ref="S32:W32"/>
    <mergeCell ref="X32:AJ32"/>
    <mergeCell ref="B23:AJ24"/>
    <mergeCell ref="B26:AJ26"/>
    <mergeCell ref="C28:P28"/>
    <mergeCell ref="S28:W28"/>
    <mergeCell ref="C29:P29"/>
    <mergeCell ref="S29:W29"/>
    <mergeCell ref="X29:AJ29"/>
    <mergeCell ref="C30:P30"/>
    <mergeCell ref="S30:W30"/>
    <mergeCell ref="X30:AJ30"/>
    <mergeCell ref="C31:P31"/>
    <mergeCell ref="S31:W31"/>
    <mergeCell ref="X31:AJ31"/>
    <mergeCell ref="A54:C54"/>
    <mergeCell ref="E54:S54"/>
    <mergeCell ref="U54:AJ54"/>
    <mergeCell ref="A51:S51"/>
    <mergeCell ref="U51:AJ51"/>
    <mergeCell ref="A52:S52"/>
    <mergeCell ref="U52:AJ52"/>
    <mergeCell ref="A53:C53"/>
    <mergeCell ref="E53:S53"/>
    <mergeCell ref="U53:AJ53"/>
  </mergeCells>
  <conditionalFormatting sqref="A1 A4 A6 S6">
    <cfRule type="cellIs" dxfId="4" priority="1" operator="equal">
      <formula>0</formula>
    </cfRule>
  </conditionalFormatting>
  <conditionalFormatting sqref="A14:AF14 AK20:XFD49">
    <cfRule type="cellIs" dxfId="3" priority="11" operator="equal">
      <formula>0</formula>
    </cfRule>
  </conditionalFormatting>
  <conditionalFormatting sqref="A7:AG7">
    <cfRule type="cellIs" dxfId="2" priority="10" operator="equal">
      <formula>0</formula>
    </cfRule>
  </conditionalFormatting>
  <conditionalFormatting sqref="A20:AJ24 A25">
    <cfRule type="cellIs" dxfId="1" priority="2" operator="equal">
      <formula>0</formula>
    </cfRule>
  </conditionalFormatting>
  <conditionalFormatting sqref="AK7:XFD7 A8:XFD13 AK14:XFD14 A15:XFD19 A50:XFD1048576">
    <cfRule type="cellIs" dxfId="0" priority="12" operator="equal">
      <formula>0</formula>
    </cfRule>
  </conditionalFormatting>
  <printOptions horizontalCentered="1"/>
  <pageMargins left="0.39370078740157483" right="0.19685039370078741" top="0.39370078740157483" bottom="0.19685039370078741" header="0" footer="0"/>
  <pageSetup scale="75" fitToHeight="2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FTR 1</vt:lpstr>
      <vt:lpstr>FTR 2</vt:lpstr>
      <vt:lpstr>FTR 3</vt:lpstr>
      <vt:lpstr>FTR 4</vt:lpstr>
      <vt:lpstr>FTR 5</vt:lpstr>
      <vt:lpstr>PL</vt:lpstr>
      <vt:lpstr>Map</vt:lpstr>
      <vt:lpstr>UG-2</vt:lpstr>
      <vt:lpstr>U - LD</vt:lpstr>
      <vt:lpstr>LS-Applicant</vt:lpstr>
      <vt:lpstr>LS-CBTF 1</vt:lpstr>
      <vt:lpstr>LS-CBTF 2</vt:lpstr>
      <vt:lpstr>BIS Query</vt:lpstr>
      <vt:lpstr>U - SIT</vt:lpstr>
      <vt:lpstr>U - MMF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2026-05-13T03:49:01Z</dcterms:modified>
  <cp:category/>
  <cp:contentStatus/>
</cp:coreProperties>
</file>