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qinghongchen/Desktop/"/>
    </mc:Choice>
  </mc:AlternateContent>
  <xr:revisionPtr revIDLastSave="0" documentId="13_ncr:1_{8A7171F8-670D-F74B-AA8E-3FAB53D1B842}" xr6:coauthVersionLast="47" xr6:coauthVersionMax="47" xr10:uidLastSave="{00000000-0000-0000-0000-000000000000}"/>
  <bookViews>
    <workbookView xWindow="1580" yWindow="740" windowWidth="29400" windowHeight="17300" xr2:uid="{00000000-000D-0000-FFFF-FFFF00000000}"/>
  </bookViews>
  <sheets>
    <sheet name="display Parameters" sheetId="1" r:id="rId1"/>
    <sheet name="Sensitivity Analysi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V118" i="2" l="1"/>
  <c r="U118" i="2"/>
  <c r="T118" i="2"/>
  <c r="S118" i="2"/>
  <c r="R118" i="2"/>
  <c r="Q118" i="2"/>
  <c r="P118" i="2"/>
  <c r="O118" i="2"/>
  <c r="D118" i="2"/>
  <c r="C118" i="2"/>
  <c r="B118" i="2"/>
  <c r="A118" i="2"/>
  <c r="V117" i="2"/>
  <c r="U117" i="2"/>
  <c r="T117" i="2"/>
  <c r="S117" i="2"/>
  <c r="R117" i="2"/>
  <c r="Q117" i="2"/>
  <c r="P117" i="2"/>
  <c r="O117" i="2"/>
  <c r="D117" i="2"/>
  <c r="C117" i="2"/>
  <c r="B117" i="2"/>
  <c r="A117" i="2"/>
  <c r="V116" i="2"/>
  <c r="U116" i="2"/>
  <c r="T116" i="2"/>
  <c r="S116" i="2"/>
  <c r="R116" i="2"/>
  <c r="Q116" i="2"/>
  <c r="P116" i="2"/>
  <c r="O116" i="2"/>
  <c r="D116" i="2"/>
  <c r="C116" i="2"/>
  <c r="B116" i="2"/>
  <c r="A116" i="2"/>
  <c r="V115" i="2"/>
  <c r="U115" i="2"/>
  <c r="T115" i="2"/>
  <c r="S115" i="2"/>
  <c r="R115" i="2"/>
  <c r="Q115" i="2"/>
  <c r="P115" i="2"/>
  <c r="O115" i="2"/>
  <c r="D115" i="2"/>
  <c r="C115" i="2"/>
  <c r="B115" i="2"/>
  <c r="A115" i="2"/>
  <c r="V114" i="2"/>
  <c r="U114" i="2"/>
  <c r="T114" i="2"/>
  <c r="S114" i="2"/>
  <c r="R114" i="2"/>
  <c r="Q114" i="2"/>
  <c r="P114" i="2"/>
  <c r="O114" i="2"/>
  <c r="D114" i="2"/>
  <c r="C114" i="2"/>
  <c r="B114" i="2"/>
  <c r="A114" i="2"/>
  <c r="V113" i="2"/>
  <c r="U113" i="2"/>
  <c r="T113" i="2"/>
  <c r="S113" i="2"/>
  <c r="R113" i="2"/>
  <c r="Q113" i="2"/>
  <c r="P113" i="2"/>
  <c r="O113" i="2"/>
  <c r="D113" i="2"/>
  <c r="C113" i="2"/>
  <c r="B113" i="2"/>
  <c r="A113" i="2"/>
  <c r="V112" i="2"/>
  <c r="U112" i="2"/>
  <c r="T112" i="2"/>
  <c r="S112" i="2"/>
  <c r="R112" i="2"/>
  <c r="Q112" i="2"/>
  <c r="P112" i="2"/>
  <c r="O112" i="2"/>
  <c r="D112" i="2"/>
  <c r="C112" i="2"/>
  <c r="B112" i="2"/>
  <c r="A112" i="2"/>
  <c r="V111" i="2"/>
  <c r="U111" i="2"/>
  <c r="T111" i="2"/>
  <c r="S111" i="2"/>
  <c r="R111" i="2"/>
  <c r="Q111" i="2"/>
  <c r="P111" i="2"/>
  <c r="O111" i="2"/>
  <c r="D111" i="2"/>
  <c r="C111" i="2"/>
  <c r="B111" i="2"/>
  <c r="A111" i="2"/>
  <c r="V110" i="2"/>
  <c r="U110" i="2"/>
  <c r="T110" i="2"/>
  <c r="S110" i="2"/>
  <c r="R110" i="2"/>
  <c r="Q110" i="2"/>
  <c r="P110" i="2"/>
  <c r="O110" i="2"/>
  <c r="D110" i="2"/>
  <c r="C110" i="2"/>
  <c r="B110" i="2"/>
  <c r="A110" i="2"/>
  <c r="V109" i="2"/>
  <c r="U109" i="2"/>
  <c r="T109" i="2"/>
  <c r="S109" i="2"/>
  <c r="R109" i="2"/>
  <c r="Q109" i="2"/>
  <c r="P109" i="2"/>
  <c r="O109" i="2"/>
  <c r="D109" i="2"/>
  <c r="C109" i="2"/>
  <c r="B109" i="2"/>
  <c r="A109" i="2"/>
  <c r="V108" i="2"/>
  <c r="U108" i="2"/>
  <c r="T108" i="2"/>
  <c r="S108" i="2"/>
  <c r="R108" i="2"/>
  <c r="Q108" i="2"/>
  <c r="P108" i="2"/>
  <c r="O108" i="2"/>
  <c r="D108" i="2"/>
  <c r="C108" i="2"/>
  <c r="B108" i="2"/>
  <c r="A108" i="2"/>
  <c r="V107" i="2"/>
  <c r="U107" i="2"/>
  <c r="T107" i="2"/>
  <c r="S107" i="2"/>
  <c r="R107" i="2"/>
  <c r="Q107" i="2"/>
  <c r="P107" i="2"/>
  <c r="O107" i="2"/>
  <c r="D107" i="2"/>
  <c r="C107" i="2"/>
  <c r="B107" i="2"/>
  <c r="A107" i="2"/>
  <c r="V106" i="2"/>
  <c r="U106" i="2"/>
  <c r="T106" i="2"/>
  <c r="S106" i="2"/>
  <c r="R106" i="2"/>
  <c r="Q106" i="2"/>
  <c r="P106" i="2"/>
  <c r="O106" i="2"/>
  <c r="D106" i="2"/>
  <c r="C106" i="2"/>
  <c r="B106" i="2"/>
  <c r="A106" i="2"/>
  <c r="V105" i="2"/>
  <c r="U105" i="2"/>
  <c r="T105" i="2"/>
  <c r="S105" i="2"/>
  <c r="R105" i="2"/>
  <c r="Q105" i="2"/>
  <c r="P105" i="2"/>
  <c r="O105" i="2"/>
  <c r="D105" i="2"/>
  <c r="C105" i="2"/>
  <c r="B105" i="2"/>
  <c r="A105" i="2"/>
  <c r="V104" i="2"/>
  <c r="U104" i="2"/>
  <c r="T104" i="2"/>
  <c r="S104" i="2"/>
  <c r="R104" i="2"/>
  <c r="Q104" i="2"/>
  <c r="P104" i="2"/>
  <c r="O104" i="2"/>
  <c r="D104" i="2"/>
  <c r="C104" i="2"/>
  <c r="B104" i="2"/>
  <c r="A104" i="2"/>
  <c r="V103" i="2"/>
  <c r="U103" i="2"/>
  <c r="T103" i="2"/>
  <c r="S103" i="2"/>
  <c r="R103" i="2"/>
  <c r="Q103" i="2"/>
  <c r="P103" i="2"/>
  <c r="O103" i="2"/>
  <c r="D103" i="2"/>
  <c r="C103" i="2"/>
  <c r="B103" i="2"/>
  <c r="A103" i="2"/>
  <c r="V102" i="2"/>
  <c r="U102" i="2"/>
  <c r="T102" i="2"/>
  <c r="S102" i="2"/>
  <c r="R102" i="2"/>
  <c r="Q102" i="2"/>
  <c r="P102" i="2"/>
  <c r="O102" i="2"/>
  <c r="D102" i="2"/>
  <c r="C102" i="2"/>
  <c r="B102" i="2"/>
  <c r="A102" i="2"/>
  <c r="V101" i="2"/>
  <c r="U101" i="2"/>
  <c r="T101" i="2"/>
  <c r="S101" i="2"/>
  <c r="R101" i="2"/>
  <c r="Q101" i="2"/>
  <c r="P101" i="2"/>
  <c r="O101" i="2"/>
  <c r="D101" i="2"/>
  <c r="C101" i="2"/>
  <c r="B101" i="2"/>
  <c r="A101" i="2"/>
  <c r="V100" i="2"/>
  <c r="U100" i="2"/>
  <c r="T100" i="2"/>
  <c r="S100" i="2"/>
  <c r="R100" i="2"/>
  <c r="Q100" i="2"/>
  <c r="P100" i="2"/>
  <c r="O100" i="2"/>
  <c r="D100" i="2"/>
  <c r="C100" i="2"/>
  <c r="B100" i="2"/>
  <c r="A100" i="2"/>
  <c r="V99" i="2"/>
  <c r="U99" i="2"/>
  <c r="T99" i="2"/>
  <c r="S99" i="2"/>
  <c r="R99" i="2"/>
  <c r="Q99" i="2"/>
  <c r="P99" i="2"/>
  <c r="C99" i="2"/>
  <c r="B99" i="2"/>
  <c r="V98" i="2"/>
  <c r="U98" i="2"/>
  <c r="T98" i="2"/>
  <c r="S98" i="2"/>
  <c r="R98" i="2"/>
  <c r="Q98" i="2"/>
  <c r="P98" i="2"/>
  <c r="C98" i="2"/>
  <c r="B98" i="2"/>
  <c r="V97" i="2"/>
  <c r="U97" i="2"/>
  <c r="T97" i="2"/>
  <c r="S97" i="2"/>
  <c r="R97" i="2"/>
  <c r="Q97" i="2"/>
  <c r="P97" i="2"/>
  <c r="O97" i="2"/>
  <c r="D97" i="2"/>
  <c r="C97" i="2"/>
  <c r="B97" i="2"/>
  <c r="A97" i="2"/>
  <c r="V96" i="2"/>
  <c r="U96" i="2"/>
  <c r="T96" i="2"/>
  <c r="S96" i="2"/>
  <c r="R96" i="2"/>
  <c r="Q96" i="2"/>
  <c r="P96" i="2"/>
  <c r="C96" i="2"/>
  <c r="A96" i="2"/>
  <c r="V95" i="2"/>
  <c r="U95" i="2"/>
  <c r="T95" i="2"/>
  <c r="S95" i="2"/>
  <c r="R95" i="2"/>
  <c r="Q95" i="2"/>
  <c r="P95" i="2"/>
  <c r="C95" i="2"/>
  <c r="A95" i="2"/>
  <c r="V94" i="2"/>
  <c r="U94" i="2"/>
  <c r="T94" i="2"/>
  <c r="S94" i="2"/>
  <c r="R94" i="2"/>
  <c r="Q94" i="2"/>
  <c r="P94" i="2"/>
  <c r="O94" i="2"/>
  <c r="N94" i="2"/>
  <c r="M94" i="2"/>
  <c r="L94" i="2"/>
  <c r="K94" i="2"/>
  <c r="J94" i="2"/>
  <c r="I94" i="2"/>
  <c r="H94" i="2"/>
  <c r="G94" i="2"/>
  <c r="F94" i="2"/>
  <c r="E94" i="2"/>
  <c r="D94" i="2"/>
  <c r="C94" i="2"/>
  <c r="B94" i="2"/>
  <c r="A94" i="2"/>
  <c r="V93" i="2"/>
  <c r="U93" i="2"/>
  <c r="T93" i="2"/>
  <c r="S93" i="2"/>
  <c r="R93" i="2"/>
  <c r="Q93" i="2"/>
  <c r="P93" i="2"/>
  <c r="C93" i="2"/>
  <c r="A93" i="2"/>
  <c r="V92" i="2"/>
  <c r="U92" i="2"/>
  <c r="T92" i="2"/>
  <c r="S92" i="2"/>
  <c r="R92" i="2"/>
  <c r="Q92" i="2"/>
  <c r="P92" i="2"/>
  <c r="O92" i="2"/>
  <c r="N92" i="2"/>
  <c r="M92" i="2"/>
  <c r="L92" i="2"/>
  <c r="K92" i="2"/>
  <c r="J92" i="2"/>
  <c r="I92" i="2"/>
  <c r="H92" i="2"/>
  <c r="G92" i="2"/>
  <c r="F92" i="2"/>
  <c r="E92" i="2"/>
  <c r="D92" i="2"/>
  <c r="C92" i="2"/>
  <c r="B92" i="2"/>
  <c r="A92" i="2"/>
  <c r="V91" i="2"/>
  <c r="U91" i="2"/>
  <c r="T91" i="2"/>
  <c r="S91" i="2"/>
  <c r="R91" i="2"/>
  <c r="O91" i="2"/>
  <c r="N91" i="2"/>
  <c r="M91" i="2"/>
  <c r="L91" i="2"/>
  <c r="K91" i="2"/>
  <c r="J91" i="2"/>
  <c r="I91" i="2"/>
  <c r="H91" i="2"/>
  <c r="G91" i="2"/>
  <c r="F91" i="2"/>
  <c r="E91" i="2"/>
  <c r="D91" i="2"/>
  <c r="C91" i="2"/>
  <c r="B91" i="2"/>
  <c r="A91" i="2"/>
  <c r="V90" i="2"/>
  <c r="U90" i="2"/>
  <c r="T90" i="2"/>
  <c r="S90" i="2"/>
  <c r="R90" i="2"/>
  <c r="C90" i="2"/>
  <c r="A90" i="2"/>
  <c r="V89" i="2"/>
  <c r="U89" i="2"/>
  <c r="T89" i="2"/>
  <c r="S89" i="2"/>
  <c r="R89" i="2"/>
  <c r="C89" i="2"/>
  <c r="V88" i="2"/>
  <c r="U88" i="2"/>
  <c r="T88" i="2"/>
  <c r="S88" i="2"/>
  <c r="R88" i="2"/>
  <c r="C88" i="2"/>
  <c r="V87" i="2"/>
  <c r="U87" i="2"/>
  <c r="T87" i="2"/>
  <c r="S87" i="2"/>
  <c r="R87" i="2"/>
  <c r="C87" i="2"/>
  <c r="B87" i="2"/>
  <c r="A87" i="2"/>
  <c r="V86" i="2"/>
  <c r="U86" i="2"/>
  <c r="T86" i="2"/>
  <c r="S86" i="2"/>
  <c r="R86" i="2"/>
  <c r="Q86" i="2"/>
  <c r="P86" i="2"/>
  <c r="O86" i="2"/>
  <c r="D86" i="2"/>
  <c r="C86" i="2"/>
  <c r="B86" i="2"/>
  <c r="A86" i="2"/>
  <c r="V85" i="2"/>
  <c r="U85" i="2"/>
  <c r="T85" i="2"/>
  <c r="S85" i="2"/>
  <c r="R85" i="2"/>
  <c r="Q85" i="2"/>
  <c r="P85" i="2"/>
  <c r="O85" i="2"/>
  <c r="D85" i="2"/>
  <c r="C85" i="2"/>
  <c r="B85" i="2"/>
  <c r="A85" i="2"/>
  <c r="V84" i="2"/>
  <c r="U84" i="2"/>
  <c r="T84" i="2"/>
  <c r="S84" i="2"/>
  <c r="R84" i="2"/>
  <c r="Q84" i="2"/>
  <c r="P84" i="2"/>
  <c r="O84" i="2"/>
  <c r="D84" i="2"/>
  <c r="C84" i="2"/>
  <c r="B84" i="2"/>
  <c r="A84" i="2"/>
  <c r="V83" i="2"/>
  <c r="U83" i="2"/>
  <c r="T83" i="2"/>
  <c r="S83" i="2"/>
  <c r="R83" i="2"/>
  <c r="Q83" i="2"/>
  <c r="P83" i="2"/>
  <c r="O83" i="2"/>
  <c r="D83" i="2"/>
  <c r="C83" i="2"/>
  <c r="B83" i="2"/>
  <c r="A83" i="2"/>
  <c r="W82" i="2"/>
  <c r="V82" i="2"/>
  <c r="U82" i="2"/>
  <c r="T82" i="2"/>
  <c r="D82" i="2"/>
  <c r="C82" i="2"/>
  <c r="B82" i="2"/>
  <c r="A82" i="2"/>
  <c r="W81" i="2"/>
  <c r="V81" i="2"/>
  <c r="U81" i="2"/>
  <c r="T81" i="2"/>
  <c r="D81" i="2"/>
  <c r="C81" i="2"/>
  <c r="B81" i="2"/>
  <c r="A81" i="2"/>
  <c r="W80" i="2"/>
  <c r="V80" i="2"/>
  <c r="U80" i="2"/>
  <c r="T80" i="2"/>
  <c r="D80" i="2"/>
  <c r="C80" i="2"/>
  <c r="B80" i="2"/>
  <c r="B93" i="2" s="1"/>
  <c r="H93" i="2" s="1"/>
  <c r="A80" i="2"/>
  <c r="W79" i="2"/>
  <c r="V79" i="2"/>
  <c r="U79" i="2"/>
  <c r="T79" i="2"/>
  <c r="D79" i="2"/>
  <c r="C79" i="2"/>
  <c r="B79" i="2"/>
  <c r="A79" i="2"/>
  <c r="W78" i="2"/>
  <c r="V78" i="2"/>
  <c r="U78" i="2"/>
  <c r="T78" i="2"/>
  <c r="D78" i="2"/>
  <c r="C78" i="2"/>
  <c r="B78" i="2"/>
  <c r="A78" i="2"/>
  <c r="W77" i="2"/>
  <c r="V77" i="2"/>
  <c r="U77" i="2"/>
  <c r="T77" i="2"/>
  <c r="D77" i="2"/>
  <c r="C77" i="2"/>
  <c r="B77" i="2"/>
  <c r="A77" i="2"/>
  <c r="W76" i="2"/>
  <c r="V76" i="2"/>
  <c r="U76" i="2"/>
  <c r="T76" i="2"/>
  <c r="J76" i="2"/>
  <c r="I76" i="2"/>
  <c r="H76" i="2"/>
  <c r="C76" i="2"/>
  <c r="B76" i="2"/>
  <c r="O76" i="2" s="1"/>
  <c r="A76" i="2"/>
  <c r="W75" i="2"/>
  <c r="V75" i="2"/>
  <c r="U75" i="2"/>
  <c r="T75" i="2"/>
  <c r="C75" i="2"/>
  <c r="B75" i="2"/>
  <c r="J75" i="2" s="1"/>
  <c r="A75" i="2"/>
  <c r="W74" i="2"/>
  <c r="V74" i="2"/>
  <c r="U74" i="2"/>
  <c r="T74" i="2"/>
  <c r="C74" i="2"/>
  <c r="B74" i="2"/>
  <c r="M74" i="2" s="1"/>
  <c r="A74" i="2"/>
  <c r="W73" i="2"/>
  <c r="V73" i="2"/>
  <c r="U73" i="2"/>
  <c r="T73" i="2"/>
  <c r="C73" i="2"/>
  <c r="B73" i="2"/>
  <c r="H73" i="2" s="1"/>
  <c r="A73" i="2"/>
  <c r="W72" i="2"/>
  <c r="V72" i="2"/>
  <c r="U72" i="2"/>
  <c r="T72" i="2"/>
  <c r="L72" i="2"/>
  <c r="C72" i="2"/>
  <c r="B72" i="2"/>
  <c r="J72" i="2" s="1"/>
  <c r="A72" i="2"/>
  <c r="W71" i="2"/>
  <c r="V71" i="2"/>
  <c r="U71" i="2"/>
  <c r="T71" i="2"/>
  <c r="C71" i="2"/>
  <c r="B71" i="2"/>
  <c r="N71" i="2" s="1"/>
  <c r="A71" i="2"/>
  <c r="W70" i="2"/>
  <c r="V70" i="2"/>
  <c r="U70" i="2"/>
  <c r="T70" i="2"/>
  <c r="C70" i="2"/>
  <c r="B70" i="2"/>
  <c r="I70" i="2" s="1"/>
  <c r="A70" i="2"/>
  <c r="W69" i="2"/>
  <c r="V69" i="2"/>
  <c r="U69" i="2"/>
  <c r="T69" i="2"/>
  <c r="C69" i="2"/>
  <c r="B69" i="2"/>
  <c r="K69" i="2" s="1"/>
  <c r="A69" i="2"/>
  <c r="W68" i="2"/>
  <c r="V68" i="2"/>
  <c r="U68" i="2"/>
  <c r="T68" i="2"/>
  <c r="I68" i="2"/>
  <c r="H68" i="2"/>
  <c r="C68" i="2"/>
  <c r="B68" i="2"/>
  <c r="O68" i="2" s="1"/>
  <c r="A68" i="2"/>
  <c r="W67" i="2"/>
  <c r="V67" i="2"/>
  <c r="U67" i="2"/>
  <c r="T67" i="2"/>
  <c r="O67" i="2"/>
  <c r="C67" i="2"/>
  <c r="B67" i="2"/>
  <c r="J67" i="2" s="1"/>
  <c r="A67" i="2"/>
  <c r="W66" i="2"/>
  <c r="V66" i="2"/>
  <c r="U66" i="2"/>
  <c r="T66" i="2"/>
  <c r="G66" i="2"/>
  <c r="F66" i="2"/>
  <c r="C66" i="2"/>
  <c r="B66" i="2"/>
  <c r="M66" i="2" s="1"/>
  <c r="A66" i="2"/>
  <c r="W65" i="2"/>
  <c r="V65" i="2"/>
  <c r="U65" i="2"/>
  <c r="T65" i="2"/>
  <c r="I65" i="2"/>
  <c r="C65" i="2"/>
  <c r="B65" i="2"/>
  <c r="H65" i="2" s="1"/>
  <c r="A65" i="2"/>
  <c r="W64" i="2"/>
  <c r="V64" i="2"/>
  <c r="U64" i="2"/>
  <c r="T64" i="2"/>
  <c r="O64" i="2"/>
  <c r="G64" i="2"/>
  <c r="F64" i="2"/>
  <c r="C64" i="2"/>
  <c r="B64" i="2"/>
  <c r="J64" i="2" s="1"/>
  <c r="A64" i="2"/>
  <c r="W63" i="2"/>
  <c r="V63" i="2"/>
  <c r="U63" i="2"/>
  <c r="T63" i="2"/>
  <c r="C63" i="2"/>
  <c r="B63" i="2"/>
  <c r="N63" i="2" s="1"/>
  <c r="A63" i="2"/>
  <c r="W62" i="2"/>
  <c r="V62" i="2"/>
  <c r="U62" i="2"/>
  <c r="T62" i="2"/>
  <c r="C62" i="2"/>
  <c r="B62" i="2"/>
  <c r="I62" i="2" s="1"/>
  <c r="A62" i="2"/>
  <c r="W61" i="2"/>
  <c r="V61" i="2"/>
  <c r="U61" i="2"/>
  <c r="T61" i="2"/>
  <c r="O61" i="2"/>
  <c r="I61" i="2"/>
  <c r="H61" i="2"/>
  <c r="C61" i="2"/>
  <c r="B61" i="2"/>
  <c r="L61" i="2" s="1"/>
  <c r="A61" i="2"/>
  <c r="W60" i="2"/>
  <c r="V60" i="2"/>
  <c r="U60" i="2"/>
  <c r="T60" i="2"/>
  <c r="C60" i="2"/>
  <c r="B60" i="2"/>
  <c r="O60" i="2" s="1"/>
  <c r="A60" i="2"/>
  <c r="W59" i="2"/>
  <c r="V59" i="2"/>
  <c r="U59" i="2"/>
  <c r="T59" i="2"/>
  <c r="M59" i="2"/>
  <c r="C59" i="2"/>
  <c r="B59" i="2"/>
  <c r="J59" i="2" s="1"/>
  <c r="A59" i="2"/>
  <c r="W58" i="2"/>
  <c r="V58" i="2"/>
  <c r="U58" i="2"/>
  <c r="T58" i="2"/>
  <c r="C58" i="2"/>
  <c r="B58" i="2"/>
  <c r="M58" i="2" s="1"/>
  <c r="A58" i="2"/>
  <c r="W57" i="2"/>
  <c r="V57" i="2"/>
  <c r="U57" i="2"/>
  <c r="T57" i="2"/>
  <c r="C57" i="2"/>
  <c r="B57" i="2"/>
  <c r="H57" i="2" s="1"/>
  <c r="A57" i="2"/>
  <c r="W56" i="2"/>
  <c r="V56" i="2"/>
  <c r="U56" i="2"/>
  <c r="T56" i="2"/>
  <c r="C56" i="2"/>
  <c r="B56" i="2"/>
  <c r="J56" i="2" s="1"/>
  <c r="A56" i="2"/>
  <c r="W55" i="2"/>
  <c r="V55" i="2"/>
  <c r="U55" i="2"/>
  <c r="T55" i="2"/>
  <c r="D55" i="2"/>
  <c r="C55" i="2"/>
  <c r="B55" i="2"/>
  <c r="A55" i="2"/>
  <c r="W54" i="2"/>
  <c r="V54" i="2"/>
  <c r="U54" i="2"/>
  <c r="T54" i="2"/>
  <c r="D54" i="2"/>
  <c r="C54" i="2"/>
  <c r="B54" i="2"/>
  <c r="A54" i="2"/>
  <c r="W53" i="2"/>
  <c r="V53" i="2"/>
  <c r="U53" i="2"/>
  <c r="T53" i="2"/>
  <c r="D53" i="2"/>
  <c r="C53" i="2"/>
  <c r="B53" i="2"/>
  <c r="A53" i="2"/>
  <c r="W52" i="2"/>
  <c r="V52" i="2"/>
  <c r="U52" i="2"/>
  <c r="T52" i="2"/>
  <c r="D52" i="2"/>
  <c r="C52" i="2"/>
  <c r="B52" i="2"/>
  <c r="A52" i="2"/>
  <c r="M31" i="1"/>
  <c r="M28" i="1"/>
  <c r="L28" i="1"/>
  <c r="M27" i="1"/>
  <c r="L27" i="1"/>
  <c r="A89" i="2" s="1"/>
  <c r="M26" i="1"/>
  <c r="L26" i="1"/>
  <c r="A88" i="2" s="1"/>
  <c r="G72" i="2" l="1"/>
  <c r="O26" i="1"/>
  <c r="K67" i="2"/>
  <c r="O75" i="2"/>
  <c r="L67" i="2"/>
  <c r="H72" i="2"/>
  <c r="N67" i="2"/>
  <c r="I72" i="2"/>
  <c r="D56" i="2"/>
  <c r="D75" i="2"/>
  <c r="H56" i="2"/>
  <c r="N66" i="2"/>
  <c r="D67" i="2"/>
  <c r="G69" i="2"/>
  <c r="O71" i="2"/>
  <c r="D72" i="2"/>
  <c r="N72" i="2"/>
  <c r="E75" i="2"/>
  <c r="H66" i="2"/>
  <c r="F69" i="2"/>
  <c r="I71" i="2"/>
  <c r="I56" i="2"/>
  <c r="H58" i="2"/>
  <c r="E67" i="2"/>
  <c r="E72" i="2"/>
  <c r="O72" i="2"/>
  <c r="F75" i="2"/>
  <c r="M72" i="2"/>
  <c r="M56" i="2"/>
  <c r="I58" i="2"/>
  <c r="L59" i="2"/>
  <c r="D61" i="2"/>
  <c r="G67" i="2"/>
  <c r="F72" i="2"/>
  <c r="K75" i="2"/>
  <c r="O74" i="2"/>
  <c r="K56" i="2"/>
  <c r="N58" i="2"/>
  <c r="N59" i="2"/>
  <c r="M61" i="2"/>
  <c r="H64" i="2"/>
  <c r="H69" i="2"/>
  <c r="L56" i="2"/>
  <c r="O58" i="2"/>
  <c r="D59" i="2"/>
  <c r="O59" i="2"/>
  <c r="H60" i="2"/>
  <c r="N61" i="2"/>
  <c r="G63" i="2"/>
  <c r="I64" i="2"/>
  <c r="I66" i="2"/>
  <c r="M67" i="2"/>
  <c r="I69" i="2"/>
  <c r="I73" i="2"/>
  <c r="F74" i="2"/>
  <c r="G75" i="2"/>
  <c r="E56" i="2"/>
  <c r="N56" i="2"/>
  <c r="F59" i="2"/>
  <c r="E61" i="2"/>
  <c r="I63" i="2"/>
  <c r="L64" i="2"/>
  <c r="O66" i="2"/>
  <c r="M69" i="2"/>
  <c r="H74" i="2"/>
  <c r="L75" i="2"/>
  <c r="E59" i="2"/>
  <c r="I60" i="2"/>
  <c r="H63" i="2"/>
  <c r="K64" i="2"/>
  <c r="L69" i="2"/>
  <c r="G74" i="2"/>
  <c r="M75" i="2"/>
  <c r="F56" i="2"/>
  <c r="O56" i="2"/>
  <c r="I57" i="2"/>
  <c r="F58" i="2"/>
  <c r="G59" i="2"/>
  <c r="F61" i="2"/>
  <c r="O63" i="2"/>
  <c r="D64" i="2"/>
  <c r="M64" i="2"/>
  <c r="D69" i="2"/>
  <c r="N69" i="2"/>
  <c r="G71" i="2"/>
  <c r="I74" i="2"/>
  <c r="G56" i="2"/>
  <c r="G58" i="2"/>
  <c r="K59" i="2"/>
  <c r="G61" i="2"/>
  <c r="E64" i="2"/>
  <c r="N64" i="2"/>
  <c r="F67" i="2"/>
  <c r="E69" i="2"/>
  <c r="O69" i="2"/>
  <c r="H71" i="2"/>
  <c r="K72" i="2"/>
  <c r="N74" i="2"/>
  <c r="N75" i="2"/>
  <c r="O28" i="1"/>
  <c r="O93" i="2"/>
  <c r="G93" i="2"/>
  <c r="I93" i="2"/>
  <c r="B89" i="2"/>
  <c r="J62" i="2"/>
  <c r="J65" i="2"/>
  <c r="D62" i="2"/>
  <c r="L70" i="2"/>
  <c r="K73" i="2"/>
  <c r="M33" i="1"/>
  <c r="M34" i="1" s="1"/>
  <c r="K70" i="2"/>
  <c r="K65" i="2"/>
  <c r="J68" i="2"/>
  <c r="D70" i="2"/>
  <c r="L57" i="2"/>
  <c r="K60" i="2"/>
  <c r="E62" i="2"/>
  <c r="L65" i="2"/>
  <c r="K68" i="2"/>
  <c r="M57" i="2"/>
  <c r="F62" i="2"/>
  <c r="K63" i="2"/>
  <c r="E65" i="2"/>
  <c r="L68" i="2"/>
  <c r="K71" i="2"/>
  <c r="K93" i="2"/>
  <c r="F57" i="2"/>
  <c r="K58" i="2"/>
  <c r="H59" i="2"/>
  <c r="E60" i="2"/>
  <c r="J61" i="2"/>
  <c r="G62" i="2"/>
  <c r="O62" i="2"/>
  <c r="D63" i="2"/>
  <c r="L63" i="2"/>
  <c r="F65" i="2"/>
  <c r="N65" i="2"/>
  <c r="K66" i="2"/>
  <c r="H67" i="2"/>
  <c r="E68" i="2"/>
  <c r="M68" i="2"/>
  <c r="J69" i="2"/>
  <c r="G70" i="2"/>
  <c r="O70" i="2"/>
  <c r="D71" i="2"/>
  <c r="L71" i="2"/>
  <c r="F73" i="2"/>
  <c r="N73" i="2"/>
  <c r="K74" i="2"/>
  <c r="H75" i="2"/>
  <c r="E76" i="2"/>
  <c r="M76" i="2"/>
  <c r="B88" i="2"/>
  <c r="B90" i="2"/>
  <c r="D93" i="2"/>
  <c r="L93" i="2"/>
  <c r="J57" i="2"/>
  <c r="K62" i="2"/>
  <c r="K57" i="2"/>
  <c r="M62" i="2"/>
  <c r="D65" i="2"/>
  <c r="L73" i="2"/>
  <c r="J58" i="2"/>
  <c r="D60" i="2"/>
  <c r="M65" i="2"/>
  <c r="J66" i="2"/>
  <c r="F70" i="2"/>
  <c r="N70" i="2"/>
  <c r="M73" i="2"/>
  <c r="D76" i="2"/>
  <c r="L76" i="2"/>
  <c r="N57" i="2"/>
  <c r="M60" i="2"/>
  <c r="O27" i="1"/>
  <c r="G57" i="2"/>
  <c r="O57" i="2"/>
  <c r="D58" i="2"/>
  <c r="L58" i="2"/>
  <c r="I59" i="2"/>
  <c r="F60" i="2"/>
  <c r="N60" i="2"/>
  <c r="K61" i="2"/>
  <c r="H62" i="2"/>
  <c r="E63" i="2"/>
  <c r="M63" i="2"/>
  <c r="G65" i="2"/>
  <c r="O65" i="2"/>
  <c r="D66" i="2"/>
  <c r="L66" i="2"/>
  <c r="I67" i="2"/>
  <c r="F68" i="2"/>
  <c r="N68" i="2"/>
  <c r="H70" i="2"/>
  <c r="E71" i="2"/>
  <c r="M71" i="2"/>
  <c r="G73" i="2"/>
  <c r="O73" i="2"/>
  <c r="D74" i="2"/>
  <c r="L74" i="2"/>
  <c r="I75" i="2"/>
  <c r="F76" i="2"/>
  <c r="N76" i="2"/>
  <c r="E93" i="2"/>
  <c r="M93" i="2"/>
  <c r="J70" i="2"/>
  <c r="J73" i="2"/>
  <c r="J60" i="2"/>
  <c r="L62" i="2"/>
  <c r="D57" i="2"/>
  <c r="J63" i="2"/>
  <c r="E70" i="2"/>
  <c r="M70" i="2"/>
  <c r="J71" i="2"/>
  <c r="D73" i="2"/>
  <c r="K76" i="2"/>
  <c r="J93" i="2"/>
  <c r="E57" i="2"/>
  <c r="L60" i="2"/>
  <c r="N62" i="2"/>
  <c r="D68" i="2"/>
  <c r="E73" i="2"/>
  <c r="J74" i="2"/>
  <c r="E58" i="2"/>
  <c r="G60" i="2"/>
  <c r="F63" i="2"/>
  <c r="E66" i="2"/>
  <c r="G68" i="2"/>
  <c r="F71" i="2"/>
  <c r="E74" i="2"/>
  <c r="G76" i="2"/>
  <c r="F93" i="2"/>
  <c r="N93" i="2"/>
  <c r="G89" i="2" l="1"/>
  <c r="I88" i="2"/>
  <c r="D90" i="2"/>
  <c r="H89" i="2"/>
  <c r="J88" i="2"/>
  <c r="L89" i="2"/>
  <c r="O89" i="2"/>
  <c r="D88" i="2"/>
  <c r="J89" i="2"/>
  <c r="K90" i="2"/>
  <c r="I90" i="2"/>
  <c r="H90" i="2"/>
  <c r="L88" i="2"/>
  <c r="B95" i="2"/>
  <c r="B96" i="2" s="1"/>
  <c r="F90" i="2"/>
  <c r="F88" i="2"/>
  <c r="L90" i="2"/>
  <c r="K89" i="2"/>
  <c r="M88" i="2"/>
  <c r="M90" i="2"/>
  <c r="H88" i="2"/>
  <c r="K88" i="2"/>
  <c r="J90" i="2"/>
  <c r="E90" i="2"/>
  <c r="E88" i="2"/>
  <c r="D89" i="2"/>
  <c r="M89" i="2"/>
  <c r="G88" i="2"/>
  <c r="G90" i="2"/>
  <c r="I89" i="2"/>
  <c r="N88" i="2"/>
  <c r="N90" i="2"/>
  <c r="O90" i="2"/>
  <c r="O88" i="2"/>
  <c r="E89" i="2"/>
  <c r="F89" i="2"/>
  <c r="N89" i="2"/>
  <c r="H95" i="2" l="1"/>
  <c r="H96" i="2" s="1"/>
  <c r="H98" i="2" s="1"/>
  <c r="O95" i="2"/>
  <c r="O96" i="2" s="1"/>
  <c r="O98" i="2" s="1"/>
  <c r="D95" i="2"/>
  <c r="D96" i="2" s="1"/>
  <c r="D98" i="2" s="1"/>
  <c r="L95" i="2"/>
  <c r="L96" i="2" s="1"/>
  <c r="L98" i="2" s="1"/>
  <c r="K95" i="2"/>
  <c r="K96" i="2" s="1"/>
  <c r="K98" i="2" s="1"/>
  <c r="J95" i="2"/>
  <c r="J96" i="2" s="1"/>
  <c r="J98" i="2" s="1"/>
  <c r="I95" i="2"/>
  <c r="I96" i="2" s="1"/>
  <c r="I98" i="2" s="1"/>
  <c r="N95" i="2"/>
  <c r="N96" i="2" s="1"/>
  <c r="N98" i="2" s="1"/>
  <c r="F95" i="2"/>
  <c r="F96" i="2" s="1"/>
  <c r="F98" i="2" s="1"/>
  <c r="M95" i="2"/>
  <c r="M96" i="2" s="1"/>
  <c r="M98" i="2" s="1"/>
  <c r="E95" i="2"/>
  <c r="E96" i="2" s="1"/>
  <c r="E98" i="2" s="1"/>
  <c r="G95" i="2"/>
  <c r="G96" i="2" s="1"/>
  <c r="G98" i="2" s="1"/>
</calcChain>
</file>

<file path=xl/sharedStrings.xml><?xml version="1.0" encoding="utf-8"?>
<sst xmlns="http://schemas.openxmlformats.org/spreadsheetml/2006/main" count="78" uniqueCount="58">
  <si>
    <t>System Parameters (defined by hardware)</t>
  </si>
  <si>
    <t>Profiles (usage of each component mode - defined by software and usage)</t>
  </si>
  <si>
    <t>form the datasheets</t>
  </si>
  <si>
    <t>"off"</t>
  </si>
  <si>
    <t>"sensing"</t>
  </si>
  <si>
    <t>"interactive"</t>
  </si>
  <si>
    <t>Processor</t>
  </si>
  <si>
    <t>Active</t>
  </si>
  <si>
    <t>mW</t>
  </si>
  <si>
    <t>Idle</t>
  </si>
  <si>
    <t>Sleep</t>
  </si>
  <si>
    <t>LED</t>
  </si>
  <si>
    <t>On</t>
  </si>
  <si>
    <t>Sensor</t>
  </si>
  <si>
    <t>Off</t>
  </si>
  <si>
    <t>Display</t>
  </si>
  <si>
    <t>Off (leakage)</t>
  </si>
  <si>
    <t>Radio</t>
  </si>
  <si>
    <t>Data Rate</t>
  </si>
  <si>
    <t>bps</t>
  </si>
  <si>
    <t>Total power in profile (mw)</t>
  </si>
  <si>
    <t xml:space="preserve">Maximum Time </t>
  </si>
  <si>
    <t>Standby Power</t>
  </si>
  <si>
    <t>hours</t>
  </si>
  <si>
    <t>TX Power</t>
  </si>
  <si>
    <t>RX Power</t>
  </si>
  <si>
    <t>hours/day typical usage</t>
  </si>
  <si>
    <t>Effective Battery Capacity</t>
  </si>
  <si>
    <t>Battery</t>
  </si>
  <si>
    <t>mW*h</t>
  </si>
  <si>
    <t>Capacity</t>
  </si>
  <si>
    <t>mAh</t>
  </si>
  <si>
    <t>Nominal Voltage</t>
  </si>
  <si>
    <t>V</t>
  </si>
  <si>
    <t>Days of Use</t>
  </si>
  <si>
    <t>days</t>
  </si>
  <si>
    <t>Regulator Efficiency</t>
  </si>
  <si>
    <t>Hours of Use</t>
  </si>
  <si>
    <t xml:space="preserve">REFLECTIONS : WHAT DID YOU LEARN FROM ANALYZING YOUR POWER.  TALK ABOUT SOME POTENTIAL TRADEOFFS. </t>
  </si>
  <si>
    <t>Linked Data from First Page DO NOT EDIT</t>
  </si>
  <si>
    <t>% change</t>
  </si>
  <si>
    <t>Parameter Name</t>
  </si>
  <si>
    <t>ProcessorActive</t>
  </si>
  <si>
    <t>ProcessorIdle</t>
  </si>
  <si>
    <t>ProcessorOff</t>
  </si>
  <si>
    <t>LEDOn</t>
  </si>
  <si>
    <t>SensorOn</t>
  </si>
  <si>
    <t>SensorIdle</t>
  </si>
  <si>
    <t>SensorOff</t>
  </si>
  <si>
    <t>DisplayOn</t>
  </si>
  <si>
    <t>DisplayOff</t>
  </si>
  <si>
    <t>RadioStandby</t>
  </si>
  <si>
    <t>RadioTX</t>
  </si>
  <si>
    <t>RadioRX</t>
  </si>
  <si>
    <t>A38:I53</t>
  </si>
  <si>
    <t xml:space="preserve">In my sensor device design, if the TS-300B and PH0-14 Value Detect Sensor Module require a 5V power supply and there is no AAA battery that directly provides 5V, l have a few options to resolve the power supply issue:
1. I can create a battery pack with multiple 1.5V batteries in series to achieve the desired voltage. For example, using three AAA batteries in series will give me 4.5V, which might be enough for some 5V devices if they have a lower voltage limit tolerance. If the device strictly requires 5V, I could use four AAA batteries to get 6V and then use a voltage regulator to bring it down to 5V.
2. I can use a step-up (boost) converter to increase the voltage from the AAA batteries to the required 5V.
3. Instead of using AAA batteries, consider using a rechargeable 5V USB power bank. These power banks are designed to provide a stable 5V output and can be an easy solution for powering 5V devices.
4. There are dedicated 5V battery solutions like LiPo (Lithium Polymer) batteries that can be recharged and are commonly used in portable electronics. A voltage regulator might still be required to ensure the voltage remains at a steady 5V.
What hardware/software/cost/effort tradeoffs could you make to improve the user experience ?  When l do the hardware/software/cost/effort tradeoffs, l choose the first solution which is the regulator. It will have the least cost and least efforts. The regulator circuit is easier than the boost converter circuit. And it will be cheaper than Lipo rechargable battery. And for the software part, l considered user only used the kit one hour per day. So it might be some optimize in the coding of the IDEL or off mode. </t>
  </si>
  <si>
    <t xml:space="preserve">How did you determine your "days of use" metric ? The "days of use" metric is calculated by dividing the effective battery capacity by the daily energy consumption. The effective battery capacity is found by multiplying the battery's capacity in milliampere-hours (mAh) by its voltage (V) and the regulator's efficiency percentage. The daily energy consumption is determined by the device's power usage profile, accounting for how long each component operates daily. The final "days of use" figure represents how many days the device can run before the battery needs recharging.
</t>
  </si>
  <si>
    <t xml:space="preserve">
What do you think is the optimum size for the battery in your device ? L used four aaa battery in my device so l didn't have the optimum size and two TS-300B and ph014 sensors. They all required 5voltage. And l decided to use the Voltage Regulator to reduce the voltage from 6v(1.5 per battery and 4 batteries) to 5v.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</si>
</sst>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0"/>
      <color rgb="FF000000"/>
      <name val="Arial"/>
      <scheme val="minor"/>
    </font>
    <font>
      <sz val="10"/>
      <color theme="1"/>
      <name val="Arial"/>
      <family val="2"/>
      <scheme val="minor"/>
    </font>
    <font>
      <b/>
      <sz val="10"/>
      <color theme="1"/>
      <name val="Arial"/>
      <family val="2"/>
      <scheme val="minor"/>
    </font>
    <font>
      <sz val="11"/>
      <color theme="1"/>
      <name val="Arial"/>
      <family val="2"/>
      <scheme val="minor"/>
    </font>
    <font>
      <sz val="10"/>
      <color rgb="FF000000"/>
      <name val="Arial"/>
      <family val="2"/>
      <scheme val="minor"/>
    </font>
  </fonts>
  <fills count="5">
    <fill>
      <patternFill patternType="none"/>
    </fill>
    <fill>
      <patternFill patternType="gray125"/>
    </fill>
    <fill>
      <patternFill patternType="solid">
        <fgColor rgb="FFFFF2CC"/>
        <bgColor rgb="FFFFF2CC"/>
      </patternFill>
    </fill>
    <fill>
      <patternFill patternType="solid">
        <fgColor rgb="FFD9EAD3"/>
        <bgColor rgb="FFD9EAD3"/>
      </patternFill>
    </fill>
    <fill>
      <patternFill patternType="solid">
        <fgColor rgb="FFB6D7A8"/>
        <bgColor rgb="FFB6D7A8"/>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27">
    <xf numFmtId="0" fontId="0" fillId="0" borderId="0" xfId="0"/>
    <xf numFmtId="0" fontId="1" fillId="0" borderId="1" xfId="0" applyFont="1" applyBorder="1"/>
    <xf numFmtId="0" fontId="1" fillId="0" borderId="2" xfId="0" applyFont="1" applyBorder="1"/>
    <xf numFmtId="0" fontId="1" fillId="0" borderId="3" xfId="0" applyFont="1" applyBorder="1"/>
    <xf numFmtId="0" fontId="2" fillId="0" borderId="4" xfId="0" applyFont="1" applyBorder="1"/>
    <xf numFmtId="0" fontId="2" fillId="0" borderId="0" xfId="0" applyFont="1"/>
    <xf numFmtId="0" fontId="1" fillId="0" borderId="5" xfId="0" applyFont="1" applyBorder="1"/>
    <xf numFmtId="0" fontId="1" fillId="0" borderId="4" xfId="0" applyFont="1" applyBorder="1"/>
    <xf numFmtId="0" fontId="3" fillId="0" borderId="0" xfId="0" applyFont="1"/>
    <xf numFmtId="0" fontId="1" fillId="0" borderId="0" xfId="0" applyFont="1"/>
    <xf numFmtId="0" fontId="3" fillId="2" borderId="0" xfId="0" applyFont="1" applyFill="1"/>
    <xf numFmtId="9" fontId="1" fillId="2" borderId="0" xfId="0" applyNumberFormat="1" applyFont="1" applyFill="1"/>
    <xf numFmtId="9" fontId="3" fillId="2" borderId="0" xfId="0" applyNumberFormat="1" applyFont="1" applyFill="1"/>
    <xf numFmtId="0" fontId="1" fillId="2" borderId="0" xfId="0" applyFont="1" applyFill="1"/>
    <xf numFmtId="0" fontId="1" fillId="3" borderId="0" xfId="0" applyFont="1" applyFill="1"/>
    <xf numFmtId="164" fontId="1" fillId="3" borderId="0" xfId="0" applyNumberFormat="1" applyFont="1" applyFill="1"/>
    <xf numFmtId="0" fontId="2" fillId="4" borderId="0" xfId="0" applyFont="1" applyFill="1"/>
    <xf numFmtId="2" fontId="2" fillId="4" borderId="0" xfId="0" applyNumberFormat="1" applyFont="1" applyFill="1"/>
    <xf numFmtId="0" fontId="1" fillId="0" borderId="6" xfId="0" applyFont="1" applyBorder="1"/>
    <xf numFmtId="0" fontId="1" fillId="0" borderId="7" xfId="0" applyFont="1" applyBorder="1"/>
    <xf numFmtId="0" fontId="1" fillId="0" borderId="8" xfId="0" applyFont="1" applyBorder="1"/>
    <xf numFmtId="9" fontId="1" fillId="0" borderId="0" xfId="0" applyNumberFormat="1" applyFont="1"/>
    <xf numFmtId="10" fontId="1" fillId="0" borderId="0" xfId="0" applyNumberFormat="1" applyFont="1"/>
    <xf numFmtId="0" fontId="4" fillId="0" borderId="0" xfId="0" applyFont="1" applyAlignment="1">
      <alignment horizontal="left" vertical="top" wrapText="1"/>
    </xf>
    <xf numFmtId="0" fontId="0" fillId="0" borderId="0" xfId="0" applyAlignment="1">
      <alignment horizontal="left" vertical="top"/>
    </xf>
    <xf numFmtId="0" fontId="4" fillId="0" borderId="0" xfId="0" applyFont="1" applyAlignment="1">
      <alignment horizontal="left" vertical="center" wrapText="1"/>
    </xf>
    <xf numFmtId="0" fontId="4" fillId="0" borderId="0" xfId="0" applyFont="1" applyAlignment="1">
      <alignment vertical="top" wrapText="1" shrinkToFi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Sensitivity Analysis</a:t>
            </a:r>
          </a:p>
        </c:rich>
      </c:tx>
      <c:overlay val="0"/>
    </c:title>
    <c:autoTitleDeleted val="0"/>
    <c:plotArea>
      <c:layout/>
      <c:barChart>
        <c:barDir val="col"/>
        <c:grouping val="clustered"/>
        <c:varyColors val="1"/>
        <c:ser>
          <c:idx val="0"/>
          <c:order val="0"/>
          <c:spPr>
            <a:solidFill>
              <a:srgbClr val="4285F4"/>
            </a:solidFill>
            <a:ln cmpd="sng">
              <a:solidFill>
                <a:srgbClr val="000000"/>
              </a:solidFill>
            </a:ln>
          </c:spPr>
          <c:invertIfNegative val="1"/>
          <c:cat>
            <c:strRef>
              <c:f>'Sensitivity Analysis'!$D$99:$O$99</c:f>
              <c:strCache>
                <c:ptCount val="12"/>
                <c:pt idx="0">
                  <c:v>ProcessorActive</c:v>
                </c:pt>
                <c:pt idx="1">
                  <c:v>ProcessorIdle</c:v>
                </c:pt>
                <c:pt idx="2">
                  <c:v>ProcessorOff</c:v>
                </c:pt>
                <c:pt idx="3">
                  <c:v>LEDOn</c:v>
                </c:pt>
                <c:pt idx="4">
                  <c:v>SensorOn</c:v>
                </c:pt>
                <c:pt idx="5">
                  <c:v>SensorIdle</c:v>
                </c:pt>
                <c:pt idx="6">
                  <c:v>SensorOff</c:v>
                </c:pt>
                <c:pt idx="7">
                  <c:v>DisplayOn</c:v>
                </c:pt>
                <c:pt idx="8">
                  <c:v>DisplayOff</c:v>
                </c:pt>
                <c:pt idx="9">
                  <c:v>RadioStandby</c:v>
                </c:pt>
                <c:pt idx="10">
                  <c:v>RadioTX</c:v>
                </c:pt>
                <c:pt idx="11">
                  <c:v>RadioRX</c:v>
                </c:pt>
              </c:strCache>
            </c:strRef>
          </c:cat>
          <c:val>
            <c:numRef>
              <c:f>'Sensitivity Analysis'!$D$98:$O$98</c:f>
              <c:numCache>
                <c:formatCode>0.00%</c:formatCode>
                <c:ptCount val="12"/>
                <c:pt idx="0">
                  <c:v>4.05236907730675E-2</c:v>
                </c:pt>
                <c:pt idx="1">
                  <c:v>1.8303843807199627E-2</c:v>
                </c:pt>
                <c:pt idx="2">
                  <c:v>4.8163756773029753E-3</c:v>
                </c:pt>
                <c:pt idx="3">
                  <c:v>5.9952038369326388E-4</c:v>
                </c:pt>
                <c:pt idx="4">
                  <c:v>6.0277275467146563E-3</c:v>
                </c:pt>
                <c:pt idx="5">
                  <c:v>1.1997600479907167E-3</c:v>
                </c:pt>
                <c:pt idx="6">
                  <c:v>4.8163756773029753E-3</c:v>
                </c:pt>
                <c:pt idx="7">
                  <c:v>6.0277275467146563E-3</c:v>
                </c:pt>
                <c:pt idx="8">
                  <c:v>6.9381598793365473E-3</c:v>
                </c:pt>
                <c:pt idx="9">
                  <c:v>1.1760426770126342E-2</c:v>
                </c:pt>
                <c:pt idx="10">
                  <c:v>9.5957778577449027E-4</c:v>
                </c:pt>
                <c:pt idx="11">
                  <c:v>2.3972192257004643E-4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504-E14F-BECA-714DEE751AFB}"/>
            </c:ext>
          </c:extLst>
        </c:ser>
        <c:dLbls>
          <c:showLegendKey val="0"/>
          <c:showVal val="0"/>
          <c:showCatName val="0"/>
          <c:showSerName val="0"/>
          <c:showPercent val="0"/>
          <c:showBubbleSize val="0"/>
        </c:dLbls>
        <c:gapWidth val="150"/>
        <c:axId val="1044070821"/>
        <c:axId val="1983179679"/>
      </c:barChart>
      <c:catAx>
        <c:axId val="1044070821"/>
        <c:scaling>
          <c:orientation val="minMax"/>
        </c:scaling>
        <c:delete val="0"/>
        <c:axPos val="b"/>
        <c:title>
          <c:tx>
            <c:rich>
              <a:bodyPr/>
              <a:lstStyle/>
              <a:p>
                <a:pPr lvl="0">
                  <a:defRPr b="0">
                    <a:solidFill>
                      <a:srgbClr val="000000"/>
                    </a:solidFill>
                    <a:latin typeface="+mn-lt"/>
                  </a:defRPr>
                </a:pPr>
                <a:endParaRPr lang="en-CN"/>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CN"/>
          </a:p>
        </c:txPr>
        <c:crossAx val="1983179679"/>
        <c:crosses val="autoZero"/>
        <c:auto val="1"/>
        <c:lblAlgn val="ctr"/>
        <c:lblOffset val="100"/>
        <c:noMultiLvlLbl val="1"/>
      </c:catAx>
      <c:valAx>
        <c:axId val="198317967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CN"/>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n-CN"/>
          </a:p>
        </c:txPr>
        <c:crossAx val="1044070821"/>
        <c:crosses val="autoZero"/>
        <c:crossBetween val="between"/>
      </c:valAx>
    </c:plotArea>
    <c:legend>
      <c:legendPos val="r"/>
      <c:overlay val="0"/>
      <c:txPr>
        <a:bodyPr/>
        <a:lstStyle/>
        <a:p>
          <a:pPr lvl="0">
            <a:defRPr b="0">
              <a:solidFill>
                <a:srgbClr val="1A1A1A"/>
              </a:solidFill>
              <a:latin typeface="+mn-lt"/>
            </a:defRPr>
          </a:pPr>
          <a:endParaRPr lang="en-CN"/>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Sensitivity Analysis</a:t>
            </a:r>
          </a:p>
        </c:rich>
      </c:tx>
      <c:overlay val="0"/>
    </c:title>
    <c:autoTitleDeleted val="0"/>
    <c:plotArea>
      <c:layout/>
      <c:barChart>
        <c:barDir val="col"/>
        <c:grouping val="clustered"/>
        <c:varyColors val="1"/>
        <c:ser>
          <c:idx val="0"/>
          <c:order val="0"/>
          <c:spPr>
            <a:solidFill>
              <a:srgbClr val="4285F4"/>
            </a:solidFill>
            <a:ln cmpd="sng">
              <a:solidFill>
                <a:srgbClr val="000000"/>
              </a:solidFill>
            </a:ln>
          </c:spPr>
          <c:invertIfNegative val="1"/>
          <c:cat>
            <c:strRef>
              <c:f>'Sensitivity Analysis'!$D$99:$O$99</c:f>
              <c:strCache>
                <c:ptCount val="12"/>
                <c:pt idx="0">
                  <c:v>ProcessorActive</c:v>
                </c:pt>
                <c:pt idx="1">
                  <c:v>ProcessorIdle</c:v>
                </c:pt>
                <c:pt idx="2">
                  <c:v>ProcessorOff</c:v>
                </c:pt>
                <c:pt idx="3">
                  <c:v>LEDOn</c:v>
                </c:pt>
                <c:pt idx="4">
                  <c:v>SensorOn</c:v>
                </c:pt>
                <c:pt idx="5">
                  <c:v>SensorIdle</c:v>
                </c:pt>
                <c:pt idx="6">
                  <c:v>SensorOff</c:v>
                </c:pt>
                <c:pt idx="7">
                  <c:v>DisplayOn</c:v>
                </c:pt>
                <c:pt idx="8">
                  <c:v>DisplayOff</c:v>
                </c:pt>
                <c:pt idx="9">
                  <c:v>RadioStandby</c:v>
                </c:pt>
                <c:pt idx="10">
                  <c:v>RadioTX</c:v>
                </c:pt>
                <c:pt idx="11">
                  <c:v>RadioRX</c:v>
                </c:pt>
              </c:strCache>
            </c:strRef>
          </c:cat>
          <c:val>
            <c:numRef>
              <c:f>'Sensitivity Analysis'!$D$98:$O$98</c:f>
              <c:numCache>
                <c:formatCode>0.00%</c:formatCode>
                <c:ptCount val="12"/>
                <c:pt idx="0">
                  <c:v>4.05236907730675E-2</c:v>
                </c:pt>
                <c:pt idx="1">
                  <c:v>1.8303843807199627E-2</c:v>
                </c:pt>
                <c:pt idx="2">
                  <c:v>4.8163756773029753E-3</c:v>
                </c:pt>
                <c:pt idx="3">
                  <c:v>5.9952038369326388E-4</c:v>
                </c:pt>
                <c:pt idx="4">
                  <c:v>6.0277275467146563E-3</c:v>
                </c:pt>
                <c:pt idx="5">
                  <c:v>1.1997600479907167E-3</c:v>
                </c:pt>
                <c:pt idx="6">
                  <c:v>4.8163756773029753E-3</c:v>
                </c:pt>
                <c:pt idx="7">
                  <c:v>6.0277275467146563E-3</c:v>
                </c:pt>
                <c:pt idx="8">
                  <c:v>6.9381598793365473E-3</c:v>
                </c:pt>
                <c:pt idx="9">
                  <c:v>1.1760426770126342E-2</c:v>
                </c:pt>
                <c:pt idx="10">
                  <c:v>9.5957778577449027E-4</c:v>
                </c:pt>
                <c:pt idx="11">
                  <c:v>2.3972192257004643E-4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C58D-764F-8754-C5B9981E234F}"/>
            </c:ext>
          </c:extLst>
        </c:ser>
        <c:dLbls>
          <c:showLegendKey val="0"/>
          <c:showVal val="0"/>
          <c:showCatName val="0"/>
          <c:showSerName val="0"/>
          <c:showPercent val="0"/>
          <c:showBubbleSize val="0"/>
        </c:dLbls>
        <c:gapWidth val="150"/>
        <c:axId val="2021209165"/>
        <c:axId val="513593921"/>
      </c:barChart>
      <c:catAx>
        <c:axId val="2021209165"/>
        <c:scaling>
          <c:orientation val="minMax"/>
        </c:scaling>
        <c:delete val="0"/>
        <c:axPos val="b"/>
        <c:title>
          <c:tx>
            <c:rich>
              <a:bodyPr/>
              <a:lstStyle/>
              <a:p>
                <a:pPr lvl="0">
                  <a:defRPr b="0">
                    <a:solidFill>
                      <a:srgbClr val="000000"/>
                    </a:solidFill>
                    <a:latin typeface="+mn-lt"/>
                  </a:defRPr>
                </a:pPr>
                <a:endParaRPr lang="en-CN"/>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CN"/>
          </a:p>
        </c:txPr>
        <c:crossAx val="513593921"/>
        <c:crosses val="autoZero"/>
        <c:auto val="1"/>
        <c:lblAlgn val="ctr"/>
        <c:lblOffset val="100"/>
        <c:noMultiLvlLbl val="1"/>
      </c:catAx>
      <c:valAx>
        <c:axId val="51359392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CN"/>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n-CN"/>
          </a:p>
        </c:txPr>
        <c:crossAx val="2021209165"/>
        <c:crosses val="autoZero"/>
        <c:crossBetween val="between"/>
      </c:valAx>
    </c:plotArea>
    <c:legend>
      <c:legendPos val="r"/>
      <c:overlay val="0"/>
      <c:txPr>
        <a:bodyPr/>
        <a:lstStyle/>
        <a:p>
          <a:pPr lvl="0">
            <a:defRPr b="0">
              <a:solidFill>
                <a:srgbClr val="1A1A1A"/>
              </a:solidFill>
              <a:latin typeface="+mn-lt"/>
            </a:defRPr>
          </a:pPr>
          <a:endParaRPr lang="en-CN"/>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10</xdr:col>
      <xdr:colOff>0</xdr:colOff>
      <xdr:row>0</xdr:row>
      <xdr:rowOff>180975</xdr:rowOff>
    </xdr:from>
    <xdr:ext cx="6743700" cy="4171950"/>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12</xdr:col>
      <xdr:colOff>361950</xdr:colOff>
      <xdr:row>7</xdr:row>
      <xdr:rowOff>95250</xdr:rowOff>
    </xdr:from>
    <xdr:ext cx="3086100" cy="638175"/>
    <xdr:sp macro="" textlink="">
      <xdr:nvSpPr>
        <xdr:cNvPr id="3" name="Shape 3">
          <a:extLst>
            <a:ext uri="{FF2B5EF4-FFF2-40B4-BE49-F238E27FC236}">
              <a16:creationId xmlns:a16="http://schemas.microsoft.com/office/drawing/2014/main" id="{00000000-0008-0000-0000-000003000000}"/>
            </a:ext>
          </a:extLst>
        </xdr:cNvPr>
        <xdr:cNvSpPr txBox="1"/>
      </xdr:nvSpPr>
      <xdr:spPr>
        <a:xfrm>
          <a:off x="3723525" y="2928400"/>
          <a:ext cx="3064200" cy="6156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1400"/>
            <a:t>If component changes by 10%...</a:t>
          </a:r>
          <a:endParaRPr sz="1400"/>
        </a:p>
        <a:p>
          <a:pPr marL="0" lvl="0" indent="0" algn="l" rtl="0">
            <a:spcBef>
              <a:spcPts val="0"/>
            </a:spcBef>
            <a:spcAft>
              <a:spcPts val="0"/>
            </a:spcAft>
            <a:buNone/>
          </a:pPr>
          <a:r>
            <a:rPr lang="en-US" sz="1400"/>
            <a:t>  “Days of use” changes by x %</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657225</xdr:colOff>
      <xdr:row>2</xdr:row>
      <xdr:rowOff>171450</xdr:rowOff>
    </xdr:from>
    <xdr:ext cx="6743700" cy="4171950"/>
    <xdr:graphicFrame macro="">
      <xdr:nvGraphicFramePr>
        <xdr:cNvPr id="2" name="Chart 2" title="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3</xdr:col>
      <xdr:colOff>561975</xdr:colOff>
      <xdr:row>9</xdr:row>
      <xdr:rowOff>47625</xdr:rowOff>
    </xdr:from>
    <xdr:ext cx="3371850" cy="847725"/>
    <xdr:sp macro="" textlink="">
      <xdr:nvSpPr>
        <xdr:cNvPr id="4" name="Shape 4">
          <a:extLst>
            <a:ext uri="{FF2B5EF4-FFF2-40B4-BE49-F238E27FC236}">
              <a16:creationId xmlns:a16="http://schemas.microsoft.com/office/drawing/2014/main" id="{00000000-0008-0000-0100-000004000000}"/>
            </a:ext>
          </a:extLst>
        </xdr:cNvPr>
        <xdr:cNvSpPr txBox="1"/>
      </xdr:nvSpPr>
      <xdr:spPr>
        <a:xfrm>
          <a:off x="3355075" y="2317525"/>
          <a:ext cx="3355200" cy="8313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1400"/>
            <a:t>If component changes by 10%</a:t>
          </a:r>
          <a:endParaRPr sz="1400"/>
        </a:p>
        <a:p>
          <a:pPr marL="0" lvl="0" indent="0" algn="l" rtl="0">
            <a:spcBef>
              <a:spcPts val="0"/>
            </a:spcBef>
            <a:spcAft>
              <a:spcPts val="0"/>
            </a:spcAft>
            <a:buNone/>
          </a:pPr>
          <a:r>
            <a:rPr lang="en-US" sz="1400"/>
            <a:t>… “hours” of use changes by x%</a:t>
          </a:r>
          <a:endParaRPr sz="1400"/>
        </a:p>
        <a:p>
          <a:pPr marL="0" lvl="0" indent="0" algn="l" rtl="0">
            <a:spcBef>
              <a:spcPts val="0"/>
            </a:spcBef>
            <a:spcAft>
              <a:spcPts val="0"/>
            </a:spcAft>
            <a:buNone/>
          </a:pP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2:Q74"/>
  <sheetViews>
    <sheetView tabSelected="1" topLeftCell="A35" workbookViewId="0">
      <selection activeCell="K52" sqref="K52"/>
    </sheetView>
  </sheetViews>
  <sheetFormatPr baseColWidth="10" defaultColWidth="12.6640625" defaultRowHeight="15.75" customHeight="1" x14ac:dyDescent="0.15"/>
  <cols>
    <col min="1" max="1" width="18" customWidth="1"/>
    <col min="5" max="5" width="12.6640625" customWidth="1"/>
  </cols>
  <sheetData>
    <row r="2" spans="1:9" ht="15.75" customHeight="1" x14ac:dyDescent="0.15">
      <c r="A2" s="1"/>
      <c r="B2" s="2"/>
      <c r="C2" s="2"/>
      <c r="D2" s="2"/>
      <c r="E2" s="2"/>
      <c r="F2" s="2"/>
      <c r="G2" s="2"/>
      <c r="H2" s="2"/>
      <c r="I2" s="3"/>
    </row>
    <row r="3" spans="1:9" ht="15.75" customHeight="1" x14ac:dyDescent="0.15">
      <c r="A3" s="4" t="s">
        <v>0</v>
      </c>
      <c r="E3" s="5" t="s">
        <v>1</v>
      </c>
      <c r="I3" s="6"/>
    </row>
    <row r="4" spans="1:9" ht="15.75" customHeight="1" x14ac:dyDescent="0.15">
      <c r="A4" s="7"/>
      <c r="B4" s="8" t="s">
        <v>2</v>
      </c>
      <c r="I4" s="6"/>
    </row>
    <row r="5" spans="1:9" ht="15.75" customHeight="1" x14ac:dyDescent="0.15">
      <c r="A5" s="7"/>
      <c r="E5" s="9" t="s">
        <v>3</v>
      </c>
      <c r="F5" s="9" t="s">
        <v>4</v>
      </c>
      <c r="G5" s="9" t="s">
        <v>5</v>
      </c>
      <c r="I5" s="6"/>
    </row>
    <row r="6" spans="1:9" ht="15.75" customHeight="1" x14ac:dyDescent="0.15">
      <c r="A6" s="4" t="s">
        <v>6</v>
      </c>
      <c r="I6" s="6"/>
    </row>
    <row r="7" spans="1:9" ht="15.75" customHeight="1" x14ac:dyDescent="0.15">
      <c r="A7" s="7" t="s">
        <v>7</v>
      </c>
      <c r="B7" s="10">
        <v>65</v>
      </c>
      <c r="C7" s="9" t="s">
        <v>8</v>
      </c>
      <c r="E7" s="11">
        <v>0</v>
      </c>
      <c r="F7" s="12">
        <v>0.25</v>
      </c>
      <c r="G7" s="11">
        <v>0.25</v>
      </c>
      <c r="I7" s="6"/>
    </row>
    <row r="8" spans="1:9" ht="15.75" customHeight="1" x14ac:dyDescent="0.15">
      <c r="A8" s="7" t="s">
        <v>9</v>
      </c>
      <c r="B8" s="13">
        <v>10</v>
      </c>
      <c r="C8" s="9" t="s">
        <v>8</v>
      </c>
      <c r="E8" s="11">
        <v>0</v>
      </c>
      <c r="F8" s="12">
        <v>0.75</v>
      </c>
      <c r="G8" s="11">
        <v>0.75</v>
      </c>
      <c r="I8" s="6"/>
    </row>
    <row r="9" spans="1:9" ht="15.75" customHeight="1" x14ac:dyDescent="0.15">
      <c r="A9" s="7" t="s">
        <v>10</v>
      </c>
      <c r="B9" s="13">
        <v>1</v>
      </c>
      <c r="C9" s="9" t="s">
        <v>8</v>
      </c>
      <c r="E9" s="11">
        <v>1</v>
      </c>
      <c r="F9" s="11">
        <v>0</v>
      </c>
      <c r="G9" s="11">
        <v>0</v>
      </c>
      <c r="I9" s="6"/>
    </row>
    <row r="10" spans="1:9" ht="15.75" customHeight="1" x14ac:dyDescent="0.15">
      <c r="A10" s="7"/>
      <c r="I10" s="6"/>
    </row>
    <row r="11" spans="1:9" ht="15.75" customHeight="1" x14ac:dyDescent="0.15">
      <c r="A11" s="4" t="s">
        <v>11</v>
      </c>
      <c r="I11" s="6"/>
    </row>
    <row r="12" spans="1:9" ht="15.75" customHeight="1" x14ac:dyDescent="0.15">
      <c r="A12" s="7" t="s">
        <v>12</v>
      </c>
      <c r="B12" s="13">
        <v>5</v>
      </c>
      <c r="C12" s="9" t="s">
        <v>8</v>
      </c>
      <c r="E12" s="11">
        <v>0</v>
      </c>
      <c r="F12" s="11">
        <v>0.05</v>
      </c>
      <c r="G12" s="11">
        <v>0.05</v>
      </c>
      <c r="I12" s="6"/>
    </row>
    <row r="13" spans="1:9" ht="15.75" customHeight="1" x14ac:dyDescent="0.15">
      <c r="A13" s="7"/>
      <c r="I13" s="6"/>
    </row>
    <row r="14" spans="1:9" ht="15.75" customHeight="1" x14ac:dyDescent="0.15">
      <c r="A14" s="7"/>
      <c r="I14" s="6"/>
    </row>
    <row r="15" spans="1:9" ht="15.75" customHeight="1" x14ac:dyDescent="0.15">
      <c r="A15" s="4" t="s">
        <v>13</v>
      </c>
      <c r="I15" s="6"/>
    </row>
    <row r="16" spans="1:9" ht="15.75" customHeight="1" x14ac:dyDescent="0.15">
      <c r="A16" s="7" t="s">
        <v>12</v>
      </c>
      <c r="B16" s="13">
        <v>5</v>
      </c>
      <c r="C16" s="9" t="s">
        <v>8</v>
      </c>
      <c r="E16" s="11">
        <v>0</v>
      </c>
      <c r="F16" s="11">
        <v>0.5</v>
      </c>
      <c r="G16" s="11">
        <v>0.5</v>
      </c>
      <c r="I16" s="6"/>
    </row>
    <row r="17" spans="1:17" ht="15.75" customHeight="1" x14ac:dyDescent="0.15">
      <c r="A17" s="7" t="s">
        <v>9</v>
      </c>
      <c r="B17" s="13">
        <v>1</v>
      </c>
      <c r="C17" s="9" t="s">
        <v>8</v>
      </c>
      <c r="E17" s="11">
        <v>0</v>
      </c>
      <c r="F17" s="11">
        <v>0.5</v>
      </c>
      <c r="G17" s="11">
        <v>0.5</v>
      </c>
      <c r="I17" s="6"/>
    </row>
    <row r="18" spans="1:17" ht="15.75" customHeight="1" x14ac:dyDescent="0.15">
      <c r="A18" s="7" t="s">
        <v>14</v>
      </c>
      <c r="B18" s="13">
        <v>1</v>
      </c>
      <c r="C18" s="9" t="s">
        <v>8</v>
      </c>
      <c r="E18" s="11">
        <v>1</v>
      </c>
      <c r="F18" s="11">
        <v>0</v>
      </c>
      <c r="G18" s="11">
        <v>0</v>
      </c>
      <c r="I18" s="6"/>
    </row>
    <row r="19" spans="1:17" ht="15.75" customHeight="1" x14ac:dyDescent="0.15">
      <c r="A19" s="7"/>
      <c r="I19" s="6"/>
    </row>
    <row r="20" spans="1:17" ht="15.75" customHeight="1" x14ac:dyDescent="0.15">
      <c r="A20" s="4" t="s">
        <v>15</v>
      </c>
      <c r="I20" s="6"/>
    </row>
    <row r="21" spans="1:17" ht="15.75" customHeight="1" x14ac:dyDescent="0.15">
      <c r="A21" s="7" t="s">
        <v>12</v>
      </c>
      <c r="B21" s="13">
        <v>20</v>
      </c>
      <c r="C21" s="9" t="s">
        <v>8</v>
      </c>
      <c r="E21" s="11">
        <v>0</v>
      </c>
      <c r="F21" s="11">
        <v>0</v>
      </c>
      <c r="G21" s="11">
        <v>1</v>
      </c>
      <c r="I21" s="6"/>
    </row>
    <row r="22" spans="1:17" ht="15.75" customHeight="1" x14ac:dyDescent="0.15">
      <c r="A22" s="7" t="s">
        <v>16</v>
      </c>
      <c r="B22" s="13">
        <v>1</v>
      </c>
      <c r="C22" s="9" t="s">
        <v>8</v>
      </c>
      <c r="E22" s="11">
        <v>1</v>
      </c>
      <c r="F22" s="11">
        <v>1</v>
      </c>
      <c r="G22" s="11">
        <v>0</v>
      </c>
      <c r="I22" s="6"/>
    </row>
    <row r="23" spans="1:17" ht="15.75" customHeight="1" x14ac:dyDescent="0.15">
      <c r="A23" s="7"/>
      <c r="I23" s="6"/>
    </row>
    <row r="24" spans="1:17" ht="15.75" customHeight="1" x14ac:dyDescent="0.15">
      <c r="A24" s="4" t="s">
        <v>17</v>
      </c>
      <c r="I24" s="6"/>
      <c r="K24" s="1"/>
      <c r="L24" s="2"/>
      <c r="M24" s="2"/>
      <c r="N24" s="2"/>
      <c r="O24" s="2"/>
      <c r="P24" s="2"/>
      <c r="Q24" s="3"/>
    </row>
    <row r="25" spans="1:17" ht="15.75" customHeight="1" x14ac:dyDescent="0.15">
      <c r="A25" s="7" t="s">
        <v>18</v>
      </c>
      <c r="B25" s="13">
        <v>300</v>
      </c>
      <c r="C25" s="9" t="s">
        <v>19</v>
      </c>
      <c r="E25" s="11">
        <v>0</v>
      </c>
      <c r="F25" s="11">
        <v>0</v>
      </c>
      <c r="G25" s="11">
        <v>0</v>
      </c>
      <c r="I25" s="6"/>
      <c r="K25" s="7"/>
      <c r="L25" s="14" t="s">
        <v>20</v>
      </c>
      <c r="M25" s="14"/>
      <c r="N25" s="14"/>
      <c r="O25" s="14" t="s">
        <v>21</v>
      </c>
      <c r="P25" s="14"/>
      <c r="Q25" s="6"/>
    </row>
    <row r="26" spans="1:17" ht="15.75" customHeight="1" x14ac:dyDescent="0.15">
      <c r="A26" s="7" t="s">
        <v>22</v>
      </c>
      <c r="B26" s="13">
        <v>5</v>
      </c>
      <c r="C26" s="9" t="s">
        <v>8</v>
      </c>
      <c r="E26" s="11">
        <v>0</v>
      </c>
      <c r="F26" s="11">
        <v>0.97</v>
      </c>
      <c r="G26" s="11">
        <v>0.97</v>
      </c>
      <c r="I26" s="6"/>
      <c r="K26" s="7"/>
      <c r="L26" s="14" t="str">
        <f>E5</f>
        <v>"off"</v>
      </c>
      <c r="M26" s="14">
        <f>SUMPRODUCT(B7:B28, E7:E28)</f>
        <v>3</v>
      </c>
      <c r="N26" s="14" t="s">
        <v>8</v>
      </c>
      <c r="O26" s="15">
        <f t="shared" ref="O26:O28" si="0">$M$31/M26</f>
        <v>1411</v>
      </c>
      <c r="P26" s="14" t="s">
        <v>23</v>
      </c>
      <c r="Q26" s="6"/>
    </row>
    <row r="27" spans="1:17" ht="15.75" customHeight="1" x14ac:dyDescent="0.15">
      <c r="A27" s="7" t="s">
        <v>24</v>
      </c>
      <c r="B27" s="13">
        <v>20</v>
      </c>
      <c r="C27" s="9" t="s">
        <v>8</v>
      </c>
      <c r="E27" s="11">
        <v>0</v>
      </c>
      <c r="F27" s="11">
        <v>0.02</v>
      </c>
      <c r="G27" s="11">
        <v>0.02</v>
      </c>
      <c r="I27" s="6"/>
      <c r="K27" s="7"/>
      <c r="L27" s="14" t="str">
        <f>F5</f>
        <v>"sensing"</v>
      </c>
      <c r="M27" s="14">
        <f>SUMPRODUCT(B7:B28, F7:F28)</f>
        <v>33.35</v>
      </c>
      <c r="N27" s="14" t="s">
        <v>8</v>
      </c>
      <c r="O27" s="15">
        <f t="shared" si="0"/>
        <v>126.92653673163417</v>
      </c>
      <c r="P27" s="14" t="s">
        <v>23</v>
      </c>
      <c r="Q27" s="6"/>
    </row>
    <row r="28" spans="1:17" ht="15.75" customHeight="1" x14ac:dyDescent="0.15">
      <c r="A28" s="7" t="s">
        <v>25</v>
      </c>
      <c r="B28" s="13">
        <v>10</v>
      </c>
      <c r="C28" s="9" t="s">
        <v>8</v>
      </c>
      <c r="E28" s="11">
        <v>0</v>
      </c>
      <c r="F28" s="11">
        <v>0.01</v>
      </c>
      <c r="G28" s="11">
        <v>0.01</v>
      </c>
      <c r="I28" s="6"/>
      <c r="K28" s="7"/>
      <c r="L28" s="14" t="str">
        <f>G5</f>
        <v>"interactive"</v>
      </c>
      <c r="M28" s="14">
        <f>SUMPRODUCT(B7:B28, G7:G28)</f>
        <v>52.35</v>
      </c>
      <c r="N28" s="14" t="s">
        <v>8</v>
      </c>
      <c r="O28" s="15">
        <f t="shared" si="0"/>
        <v>80.859598853868192</v>
      </c>
      <c r="P28" s="14" t="s">
        <v>23</v>
      </c>
      <c r="Q28" s="6"/>
    </row>
    <row r="29" spans="1:17" ht="15.75" customHeight="1" x14ac:dyDescent="0.15">
      <c r="A29" s="7"/>
      <c r="I29" s="6"/>
      <c r="K29" s="7"/>
      <c r="Q29" s="6"/>
    </row>
    <row r="30" spans="1:17" ht="15.75" customHeight="1" x14ac:dyDescent="0.15">
      <c r="A30" s="4"/>
      <c r="E30" s="13">
        <v>16</v>
      </c>
      <c r="F30" s="13">
        <v>7</v>
      </c>
      <c r="G30" s="13">
        <v>1</v>
      </c>
      <c r="H30" s="9" t="s">
        <v>26</v>
      </c>
      <c r="I30" s="6"/>
      <c r="K30" s="7"/>
      <c r="L30" s="9" t="s">
        <v>27</v>
      </c>
      <c r="Q30" s="6"/>
    </row>
    <row r="31" spans="1:17" ht="15.75" customHeight="1" x14ac:dyDescent="0.15">
      <c r="A31" s="4" t="s">
        <v>28</v>
      </c>
      <c r="I31" s="6"/>
      <c r="K31" s="7"/>
      <c r="M31" s="9">
        <f>B32*B33*B34</f>
        <v>4233</v>
      </c>
      <c r="N31" s="9" t="s">
        <v>29</v>
      </c>
      <c r="Q31" s="6"/>
    </row>
    <row r="32" spans="1:17" ht="15.75" customHeight="1" x14ac:dyDescent="0.15">
      <c r="A32" s="7" t="s">
        <v>30</v>
      </c>
      <c r="B32" s="13">
        <v>850</v>
      </c>
      <c r="C32" s="9" t="s">
        <v>31</v>
      </c>
      <c r="I32" s="6"/>
      <c r="K32" s="7"/>
      <c r="Q32" s="6"/>
    </row>
    <row r="33" spans="1:17" ht="15.75" customHeight="1" x14ac:dyDescent="0.15">
      <c r="A33" s="7" t="s">
        <v>32</v>
      </c>
      <c r="B33" s="13">
        <v>6</v>
      </c>
      <c r="C33" s="9" t="s">
        <v>33</v>
      </c>
      <c r="I33" s="6"/>
      <c r="K33" s="7"/>
      <c r="L33" s="16" t="s">
        <v>34</v>
      </c>
      <c r="M33" s="17">
        <f>M31/(E30*M26+F30*M27+G30*M28)</f>
        <v>12.681246255242657</v>
      </c>
      <c r="N33" s="16" t="s">
        <v>35</v>
      </c>
      <c r="Q33" s="6"/>
    </row>
    <row r="34" spans="1:17" ht="15.75" customHeight="1" x14ac:dyDescent="0.15">
      <c r="A34" s="7" t="s">
        <v>36</v>
      </c>
      <c r="B34" s="11">
        <v>0.83</v>
      </c>
      <c r="I34" s="6"/>
      <c r="K34" s="7"/>
      <c r="L34" s="16" t="s">
        <v>37</v>
      </c>
      <c r="M34" s="17">
        <f>M33*24</f>
        <v>304.34991012582378</v>
      </c>
      <c r="N34" s="16" t="s">
        <v>23</v>
      </c>
      <c r="Q34" s="6"/>
    </row>
    <row r="35" spans="1:17" ht="15.75" customHeight="1" x14ac:dyDescent="0.15">
      <c r="A35" s="18"/>
      <c r="B35" s="19"/>
      <c r="C35" s="19"/>
      <c r="D35" s="19"/>
      <c r="E35" s="19"/>
      <c r="F35" s="19"/>
      <c r="G35" s="19"/>
      <c r="H35" s="19"/>
      <c r="I35" s="20"/>
      <c r="K35" s="18"/>
      <c r="L35" s="19"/>
      <c r="M35" s="19"/>
      <c r="N35" s="19"/>
      <c r="O35" s="19"/>
      <c r="P35" s="19"/>
      <c r="Q35" s="20"/>
    </row>
    <row r="38" spans="1:17" ht="15.75" customHeight="1" x14ac:dyDescent="0.15">
      <c r="A38" s="5" t="s">
        <v>38</v>
      </c>
      <c r="G38" t="s">
        <v>54</v>
      </c>
    </row>
    <row r="39" spans="1:17" ht="15.75" customHeight="1" x14ac:dyDescent="0.15">
      <c r="A39" s="25" t="s">
        <v>56</v>
      </c>
      <c r="B39" s="25"/>
      <c r="C39" s="25"/>
      <c r="D39" s="25"/>
      <c r="E39" s="25"/>
      <c r="F39" s="25"/>
      <c r="G39" s="25"/>
      <c r="H39" s="25"/>
      <c r="I39" s="25"/>
    </row>
    <row r="40" spans="1:17" ht="15.75" customHeight="1" x14ac:dyDescent="0.15">
      <c r="A40" s="25"/>
      <c r="B40" s="25"/>
      <c r="C40" s="25"/>
      <c r="D40" s="25"/>
      <c r="E40" s="25"/>
      <c r="F40" s="25"/>
      <c r="G40" s="25"/>
      <c r="H40" s="25"/>
      <c r="I40" s="25"/>
    </row>
    <row r="41" spans="1:17" ht="15.75" customHeight="1" x14ac:dyDescent="0.15">
      <c r="A41" s="25"/>
      <c r="B41" s="25"/>
      <c r="C41" s="25"/>
      <c r="D41" s="25"/>
      <c r="E41" s="25"/>
      <c r="F41" s="25"/>
      <c r="G41" s="25"/>
      <c r="H41" s="25"/>
      <c r="I41" s="25"/>
    </row>
    <row r="42" spans="1:17" ht="15.75" customHeight="1" x14ac:dyDescent="0.15">
      <c r="A42" s="25"/>
      <c r="B42" s="25"/>
      <c r="C42" s="25"/>
      <c r="D42" s="25"/>
      <c r="E42" s="25"/>
      <c r="F42" s="25"/>
      <c r="G42" s="25"/>
      <c r="H42" s="25"/>
      <c r="I42" s="25"/>
    </row>
    <row r="43" spans="1:17" ht="15.75" customHeight="1" x14ac:dyDescent="0.15">
      <c r="A43" s="25"/>
      <c r="B43" s="25"/>
      <c r="C43" s="25"/>
      <c r="D43" s="25"/>
      <c r="E43" s="25"/>
      <c r="F43" s="25"/>
      <c r="G43" s="25"/>
      <c r="H43" s="25"/>
      <c r="I43" s="25"/>
    </row>
    <row r="44" spans="1:17" ht="15.75" customHeight="1" x14ac:dyDescent="0.15">
      <c r="A44" s="25"/>
      <c r="B44" s="25"/>
      <c r="C44" s="25"/>
      <c r="D44" s="25"/>
      <c r="E44" s="25"/>
      <c r="F44" s="25"/>
      <c r="G44" s="25"/>
      <c r="H44" s="25"/>
      <c r="I44" s="25"/>
    </row>
    <row r="46" spans="1:17" ht="15.75" customHeight="1" x14ac:dyDescent="0.15">
      <c r="A46" s="26" t="s">
        <v>57</v>
      </c>
      <c r="B46" s="26"/>
      <c r="C46" s="26"/>
      <c r="D46" s="26"/>
      <c r="E46" s="26"/>
      <c r="F46" s="26"/>
      <c r="G46" s="26"/>
      <c r="H46" s="26"/>
      <c r="I46" s="26"/>
    </row>
    <row r="47" spans="1:17" ht="15.75" customHeight="1" x14ac:dyDescent="0.15">
      <c r="A47" s="26"/>
      <c r="B47" s="26"/>
      <c r="C47" s="26"/>
      <c r="D47" s="26"/>
      <c r="E47" s="26"/>
      <c r="F47" s="26"/>
      <c r="G47" s="26"/>
      <c r="H47" s="26"/>
      <c r="I47" s="26"/>
    </row>
    <row r="48" spans="1:17" ht="15.75" customHeight="1" x14ac:dyDescent="0.15">
      <c r="A48" s="26"/>
      <c r="B48" s="26"/>
      <c r="C48" s="26"/>
      <c r="D48" s="26"/>
      <c r="E48" s="26"/>
      <c r="F48" s="26"/>
      <c r="G48" s="26"/>
      <c r="H48" s="26"/>
      <c r="I48" s="26"/>
    </row>
    <row r="49" spans="1:10" ht="15.75" customHeight="1" x14ac:dyDescent="0.15">
      <c r="A49" s="26"/>
      <c r="B49" s="26"/>
      <c r="C49" s="26"/>
      <c r="D49" s="26"/>
      <c r="E49" s="26"/>
      <c r="F49" s="26"/>
      <c r="G49" s="26"/>
      <c r="H49" s="26"/>
      <c r="I49" s="26"/>
    </row>
    <row r="50" spans="1:10" ht="15.75" customHeight="1" x14ac:dyDescent="0.15">
      <c r="A50" s="26"/>
      <c r="B50" s="26"/>
      <c r="C50" s="26"/>
      <c r="D50" s="26"/>
      <c r="E50" s="26"/>
      <c r="F50" s="26"/>
      <c r="G50" s="26"/>
      <c r="H50" s="26"/>
      <c r="I50" s="26"/>
    </row>
    <row r="51" spans="1:10" ht="15.75" customHeight="1" x14ac:dyDescent="0.15">
      <c r="A51" s="26"/>
      <c r="B51" s="26"/>
      <c r="C51" s="26"/>
      <c r="D51" s="26"/>
      <c r="E51" s="26"/>
      <c r="F51" s="26"/>
      <c r="G51" s="26"/>
      <c r="H51" s="26"/>
      <c r="I51" s="26"/>
    </row>
    <row r="52" spans="1:10" ht="15.75" customHeight="1" x14ac:dyDescent="0.15">
      <c r="A52" s="26"/>
      <c r="B52" s="26"/>
      <c r="C52" s="26"/>
      <c r="D52" s="26"/>
      <c r="E52" s="26"/>
      <c r="F52" s="26"/>
      <c r="G52" s="26"/>
      <c r="H52" s="26"/>
      <c r="I52" s="26"/>
    </row>
    <row r="53" spans="1:10" ht="15.75" customHeight="1" x14ac:dyDescent="0.15">
      <c r="A53" s="26"/>
      <c r="B53" s="26"/>
      <c r="C53" s="26"/>
      <c r="D53" s="26"/>
      <c r="E53" s="26"/>
      <c r="F53" s="26"/>
      <c r="G53" s="26"/>
      <c r="H53" s="26"/>
      <c r="I53" s="26"/>
    </row>
    <row r="54" spans="1:10" ht="15.75" customHeight="1" x14ac:dyDescent="0.15">
      <c r="A54" s="23" t="s">
        <v>55</v>
      </c>
      <c r="B54" s="24"/>
      <c r="C54" s="24"/>
      <c r="D54" s="24"/>
      <c r="E54" s="24"/>
      <c r="F54" s="24"/>
      <c r="G54" s="24"/>
      <c r="H54" s="24"/>
      <c r="I54" s="24"/>
      <c r="J54" s="24"/>
    </row>
    <row r="55" spans="1:10" ht="15.75" customHeight="1" x14ac:dyDescent="0.15">
      <c r="A55" s="24"/>
      <c r="B55" s="24"/>
      <c r="C55" s="24"/>
      <c r="D55" s="24"/>
      <c r="E55" s="24"/>
      <c r="F55" s="24"/>
      <c r="G55" s="24"/>
      <c r="H55" s="24"/>
      <c r="I55" s="24"/>
      <c r="J55" s="24"/>
    </row>
    <row r="56" spans="1:10" ht="15.75" customHeight="1" x14ac:dyDescent="0.15">
      <c r="A56" s="24"/>
      <c r="B56" s="24"/>
      <c r="C56" s="24"/>
      <c r="D56" s="24"/>
      <c r="E56" s="24"/>
      <c r="F56" s="24"/>
      <c r="G56" s="24"/>
      <c r="H56" s="24"/>
      <c r="I56" s="24"/>
      <c r="J56" s="24"/>
    </row>
    <row r="57" spans="1:10" ht="15.75" customHeight="1" x14ac:dyDescent="0.15">
      <c r="A57" s="24"/>
      <c r="B57" s="24"/>
      <c r="C57" s="24"/>
      <c r="D57" s="24"/>
      <c r="E57" s="24"/>
      <c r="F57" s="24"/>
      <c r="G57" s="24"/>
      <c r="H57" s="24"/>
      <c r="I57" s="24"/>
      <c r="J57" s="24"/>
    </row>
    <row r="58" spans="1:10" ht="15.75" customHeight="1" x14ac:dyDescent="0.15">
      <c r="A58" s="24"/>
      <c r="B58" s="24"/>
      <c r="C58" s="24"/>
      <c r="D58" s="24"/>
      <c r="E58" s="24"/>
      <c r="F58" s="24"/>
      <c r="G58" s="24"/>
      <c r="H58" s="24"/>
      <c r="I58" s="24"/>
      <c r="J58" s="24"/>
    </row>
    <row r="59" spans="1:10" ht="15.75" customHeight="1" x14ac:dyDescent="0.15">
      <c r="A59" s="24"/>
      <c r="B59" s="24"/>
      <c r="C59" s="24"/>
      <c r="D59" s="24"/>
      <c r="E59" s="24"/>
      <c r="F59" s="24"/>
      <c r="G59" s="24"/>
      <c r="H59" s="24"/>
      <c r="I59" s="24"/>
      <c r="J59" s="24"/>
    </row>
    <row r="60" spans="1:10" ht="15.75" customHeight="1" x14ac:dyDescent="0.15">
      <c r="A60" s="24"/>
      <c r="B60" s="24"/>
      <c r="C60" s="24"/>
      <c r="D60" s="24"/>
      <c r="E60" s="24"/>
      <c r="F60" s="24"/>
      <c r="G60" s="24"/>
      <c r="H60" s="24"/>
      <c r="I60" s="24"/>
      <c r="J60" s="24"/>
    </row>
    <row r="61" spans="1:10" ht="15.75" customHeight="1" x14ac:dyDescent="0.15">
      <c r="A61" s="24"/>
      <c r="B61" s="24"/>
      <c r="C61" s="24"/>
      <c r="D61" s="24"/>
      <c r="E61" s="24"/>
      <c r="F61" s="24"/>
      <c r="G61" s="24"/>
      <c r="H61" s="24"/>
      <c r="I61" s="24"/>
      <c r="J61" s="24"/>
    </row>
    <row r="62" spans="1:10" ht="15.75" customHeight="1" x14ac:dyDescent="0.15">
      <c r="A62" s="24"/>
      <c r="B62" s="24"/>
      <c r="C62" s="24"/>
      <c r="D62" s="24"/>
      <c r="E62" s="24"/>
      <c r="F62" s="24"/>
      <c r="G62" s="24"/>
      <c r="H62" s="24"/>
      <c r="I62" s="24"/>
      <c r="J62" s="24"/>
    </row>
    <row r="63" spans="1:10" ht="15.75" customHeight="1" x14ac:dyDescent="0.15">
      <c r="A63" s="24"/>
      <c r="B63" s="24"/>
      <c r="C63" s="24"/>
      <c r="D63" s="24"/>
      <c r="E63" s="24"/>
      <c r="F63" s="24"/>
      <c r="G63" s="24"/>
      <c r="H63" s="24"/>
      <c r="I63" s="24"/>
      <c r="J63" s="24"/>
    </row>
    <row r="64" spans="1:10" ht="15.75" customHeight="1" x14ac:dyDescent="0.15">
      <c r="A64" s="24"/>
      <c r="B64" s="24"/>
      <c r="C64" s="24"/>
      <c r="D64" s="24"/>
      <c r="E64" s="24"/>
      <c r="F64" s="24"/>
      <c r="G64" s="24"/>
      <c r="H64" s="24"/>
      <c r="I64" s="24"/>
      <c r="J64" s="24"/>
    </row>
    <row r="65" spans="1:10" ht="15.75" customHeight="1" x14ac:dyDescent="0.15">
      <c r="A65" s="24"/>
      <c r="B65" s="24"/>
      <c r="C65" s="24"/>
      <c r="D65" s="24"/>
      <c r="E65" s="24"/>
      <c r="F65" s="24"/>
      <c r="G65" s="24"/>
      <c r="H65" s="24"/>
      <c r="I65" s="24"/>
      <c r="J65" s="24"/>
    </row>
    <row r="66" spans="1:10" ht="15.75" customHeight="1" x14ac:dyDescent="0.15">
      <c r="A66" s="24"/>
      <c r="B66" s="24"/>
      <c r="C66" s="24"/>
      <c r="D66" s="24"/>
      <c r="E66" s="24"/>
      <c r="F66" s="24"/>
      <c r="G66" s="24"/>
      <c r="H66" s="24"/>
      <c r="I66" s="24"/>
      <c r="J66" s="24"/>
    </row>
    <row r="67" spans="1:10" ht="15.75" customHeight="1" x14ac:dyDescent="0.15">
      <c r="A67" s="24"/>
      <c r="B67" s="24"/>
      <c r="C67" s="24"/>
      <c r="D67" s="24"/>
      <c r="E67" s="24"/>
      <c r="F67" s="24"/>
      <c r="G67" s="24"/>
      <c r="H67" s="24"/>
      <c r="I67" s="24"/>
      <c r="J67" s="24"/>
    </row>
    <row r="68" spans="1:10" ht="15.75" customHeight="1" x14ac:dyDescent="0.15">
      <c r="A68" s="24"/>
      <c r="B68" s="24"/>
      <c r="C68" s="24"/>
      <c r="D68" s="24"/>
      <c r="E68" s="24"/>
      <c r="F68" s="24"/>
      <c r="G68" s="24"/>
      <c r="H68" s="24"/>
      <c r="I68" s="24"/>
      <c r="J68" s="24"/>
    </row>
    <row r="69" spans="1:10" ht="15.75" customHeight="1" x14ac:dyDescent="0.15">
      <c r="A69" s="24"/>
      <c r="B69" s="24"/>
      <c r="C69" s="24"/>
      <c r="D69" s="24"/>
      <c r="E69" s="24"/>
      <c r="F69" s="24"/>
      <c r="G69" s="24"/>
      <c r="H69" s="24"/>
      <c r="I69" s="24"/>
      <c r="J69" s="24"/>
    </row>
    <row r="70" spans="1:10" ht="15.75" customHeight="1" x14ac:dyDescent="0.15">
      <c r="A70" s="24"/>
      <c r="B70" s="24"/>
      <c r="C70" s="24"/>
      <c r="D70" s="24"/>
      <c r="E70" s="24"/>
      <c r="F70" s="24"/>
      <c r="G70" s="24"/>
      <c r="H70" s="24"/>
      <c r="I70" s="24"/>
      <c r="J70" s="24"/>
    </row>
    <row r="71" spans="1:10" ht="15.75" customHeight="1" x14ac:dyDescent="0.15">
      <c r="A71" s="24"/>
      <c r="B71" s="24"/>
      <c r="C71" s="24"/>
      <c r="D71" s="24"/>
      <c r="E71" s="24"/>
      <c r="F71" s="24"/>
      <c r="G71" s="24"/>
      <c r="H71" s="24"/>
      <c r="I71" s="24"/>
      <c r="J71" s="24"/>
    </row>
    <row r="72" spans="1:10" ht="15.75" customHeight="1" x14ac:dyDescent="0.15">
      <c r="A72" s="24"/>
      <c r="B72" s="24"/>
      <c r="C72" s="24"/>
      <c r="D72" s="24"/>
      <c r="E72" s="24"/>
      <c r="F72" s="24"/>
      <c r="G72" s="24"/>
      <c r="H72" s="24"/>
      <c r="I72" s="24"/>
      <c r="J72" s="24"/>
    </row>
    <row r="73" spans="1:10" ht="15.75" customHeight="1" x14ac:dyDescent="0.15">
      <c r="A73" s="24"/>
      <c r="B73" s="24"/>
      <c r="C73" s="24"/>
      <c r="D73" s="24"/>
      <c r="E73" s="24"/>
      <c r="F73" s="24"/>
      <c r="G73" s="24"/>
      <c r="H73" s="24"/>
      <c r="I73" s="24"/>
      <c r="J73" s="24"/>
    </row>
    <row r="74" spans="1:10" ht="15.75" customHeight="1" x14ac:dyDescent="0.15">
      <c r="A74" s="24"/>
      <c r="B74" s="24"/>
      <c r="C74" s="24"/>
      <c r="D74" s="24"/>
      <c r="E74" s="24"/>
      <c r="F74" s="24"/>
      <c r="G74" s="24"/>
      <c r="H74" s="24"/>
      <c r="I74" s="24"/>
      <c r="J74" s="24"/>
    </row>
  </sheetData>
  <mergeCells count="3">
    <mergeCell ref="A54:J74"/>
    <mergeCell ref="A39:I44"/>
    <mergeCell ref="A46:I5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50:W118"/>
  <sheetViews>
    <sheetView topLeftCell="A4" zoomScale="161" workbookViewId="0"/>
  </sheetViews>
  <sheetFormatPr baseColWidth="10" defaultColWidth="12.6640625" defaultRowHeight="15.75" customHeight="1" x14ac:dyDescent="0.15"/>
  <sheetData>
    <row r="50" spans="1:23" ht="15.75" customHeight="1" x14ac:dyDescent="0.15">
      <c r="A50" s="9" t="s">
        <v>39</v>
      </c>
    </row>
    <row r="52" spans="1:23" ht="15.75" customHeight="1" x14ac:dyDescent="0.15">
      <c r="A52" s="9" t="str">
        <f>'display Parameters'!A3</f>
        <v>System Parameters (defined by hardware)</v>
      </c>
      <c r="B52" s="9">
        <f>'display Parameters'!B3</f>
        <v>0</v>
      </c>
      <c r="C52" s="9">
        <f>'display Parameters'!C3</f>
        <v>0</v>
      </c>
      <c r="D52" s="9">
        <f>'display Parameters'!D3</f>
        <v>0</v>
      </c>
      <c r="T52" s="9" t="str">
        <f>'display Parameters'!E3</f>
        <v>Profiles (usage of each component mode - defined by software and usage)</v>
      </c>
      <c r="U52" s="9">
        <f>'display Parameters'!F3</f>
        <v>0</v>
      </c>
      <c r="V52" s="9">
        <f>'display Parameters'!G3</f>
        <v>0</v>
      </c>
      <c r="W52" s="9">
        <f>'display Parameters'!H3</f>
        <v>0</v>
      </c>
    </row>
    <row r="53" spans="1:23" ht="15.75" customHeight="1" x14ac:dyDescent="0.15">
      <c r="A53" s="9">
        <f>'display Parameters'!A4</f>
        <v>0</v>
      </c>
      <c r="B53" s="9" t="str">
        <f>'display Parameters'!B4</f>
        <v>form the datasheets</v>
      </c>
      <c r="C53" s="9">
        <f>'display Parameters'!C4</f>
        <v>0</v>
      </c>
      <c r="D53" s="9">
        <f>'display Parameters'!D4</f>
        <v>0</v>
      </c>
      <c r="T53" s="9">
        <f>'display Parameters'!E4</f>
        <v>0</v>
      </c>
      <c r="U53" s="9">
        <f>'display Parameters'!F4</f>
        <v>0</v>
      </c>
      <c r="V53" s="9">
        <f>'display Parameters'!G4</f>
        <v>0</v>
      </c>
      <c r="W53" s="9">
        <f>'display Parameters'!H4</f>
        <v>0</v>
      </c>
    </row>
    <row r="54" spans="1:23" ht="15.75" customHeight="1" x14ac:dyDescent="0.15">
      <c r="A54" s="9">
        <f>'display Parameters'!A5</f>
        <v>0</v>
      </c>
      <c r="B54" s="9">
        <f>'display Parameters'!B5</f>
        <v>0</v>
      </c>
      <c r="C54" s="9">
        <f>'display Parameters'!C5</f>
        <v>0</v>
      </c>
      <c r="D54" s="9">
        <f>'display Parameters'!D5</f>
        <v>0</v>
      </c>
      <c r="T54" s="9" t="str">
        <f>'display Parameters'!E5</f>
        <v>"off"</v>
      </c>
      <c r="U54" s="9" t="str">
        <f>'display Parameters'!F5</f>
        <v>"sensing"</v>
      </c>
      <c r="V54" s="9" t="str">
        <f>'display Parameters'!G5</f>
        <v>"interactive"</v>
      </c>
      <c r="W54" s="9">
        <f>'display Parameters'!H5</f>
        <v>0</v>
      </c>
    </row>
    <row r="55" spans="1:23" ht="15.75" customHeight="1" x14ac:dyDescent="0.15">
      <c r="A55" s="9" t="str">
        <f>'display Parameters'!A6</f>
        <v>Processor</v>
      </c>
      <c r="B55" s="9">
        <f>'display Parameters'!B6</f>
        <v>0</v>
      </c>
      <c r="C55" s="9">
        <f>'display Parameters'!C6</f>
        <v>0</v>
      </c>
      <c r="D55" s="9">
        <f>'display Parameters'!D6</f>
        <v>0</v>
      </c>
      <c r="T55" s="9">
        <f>'display Parameters'!E6</f>
        <v>0</v>
      </c>
      <c r="U55" s="9">
        <f>'display Parameters'!F6</f>
        <v>0</v>
      </c>
      <c r="V55" s="9">
        <f>'display Parameters'!G6</f>
        <v>0</v>
      </c>
      <c r="W55" s="9">
        <f>'display Parameters'!H6</f>
        <v>0</v>
      </c>
    </row>
    <row r="56" spans="1:23" ht="15.75" customHeight="1" x14ac:dyDescent="0.15">
      <c r="A56" s="9" t="str">
        <f>'display Parameters'!A7</f>
        <v>Active</v>
      </c>
      <c r="B56" s="9">
        <f>'display Parameters'!B7</f>
        <v>65</v>
      </c>
      <c r="C56" s="9" t="str">
        <f>'display Parameters'!C7</f>
        <v>mW</v>
      </c>
      <c r="D56" s="9">
        <f>$B56*0.9</f>
        <v>58.5</v>
      </c>
      <c r="E56" s="9">
        <f t="shared" ref="E56:O56" si="0">$B56</f>
        <v>65</v>
      </c>
      <c r="F56" s="9">
        <f t="shared" si="0"/>
        <v>65</v>
      </c>
      <c r="G56" s="9">
        <f t="shared" si="0"/>
        <v>65</v>
      </c>
      <c r="H56" s="9">
        <f t="shared" si="0"/>
        <v>65</v>
      </c>
      <c r="I56" s="9">
        <f t="shared" si="0"/>
        <v>65</v>
      </c>
      <c r="J56" s="9">
        <f t="shared" si="0"/>
        <v>65</v>
      </c>
      <c r="K56" s="9">
        <f t="shared" si="0"/>
        <v>65</v>
      </c>
      <c r="L56" s="9">
        <f t="shared" si="0"/>
        <v>65</v>
      </c>
      <c r="M56" s="9">
        <f t="shared" si="0"/>
        <v>65</v>
      </c>
      <c r="N56" s="9">
        <f t="shared" si="0"/>
        <v>65</v>
      </c>
      <c r="O56" s="9">
        <f t="shared" si="0"/>
        <v>65</v>
      </c>
      <c r="T56" s="21">
        <f>'display Parameters'!E7</f>
        <v>0</v>
      </c>
      <c r="U56" s="21">
        <f>'display Parameters'!F7</f>
        <v>0.25</v>
      </c>
      <c r="V56" s="21">
        <f>'display Parameters'!G7</f>
        <v>0.25</v>
      </c>
      <c r="W56" s="9">
        <f>'display Parameters'!H7</f>
        <v>0</v>
      </c>
    </row>
    <row r="57" spans="1:23" ht="15.75" customHeight="1" x14ac:dyDescent="0.15">
      <c r="A57" s="9" t="str">
        <f>'display Parameters'!A8</f>
        <v>Idle</v>
      </c>
      <c r="B57" s="9">
        <f>'display Parameters'!B8</f>
        <v>10</v>
      </c>
      <c r="C57" s="9" t="str">
        <f>'display Parameters'!C8</f>
        <v>mW</v>
      </c>
      <c r="D57" s="9">
        <f t="shared" ref="D57:D76" si="1">$B57</f>
        <v>10</v>
      </c>
      <c r="E57" s="9">
        <f>$B57*0.9</f>
        <v>9</v>
      </c>
      <c r="F57" s="9">
        <f t="shared" ref="F57:O57" si="2">$B57</f>
        <v>10</v>
      </c>
      <c r="G57" s="9">
        <f t="shared" si="2"/>
        <v>10</v>
      </c>
      <c r="H57" s="9">
        <f t="shared" si="2"/>
        <v>10</v>
      </c>
      <c r="I57" s="9">
        <f t="shared" si="2"/>
        <v>10</v>
      </c>
      <c r="J57" s="9">
        <f t="shared" si="2"/>
        <v>10</v>
      </c>
      <c r="K57" s="9">
        <f t="shared" si="2"/>
        <v>10</v>
      </c>
      <c r="L57" s="9">
        <f t="shared" si="2"/>
        <v>10</v>
      </c>
      <c r="M57" s="9">
        <f t="shared" si="2"/>
        <v>10</v>
      </c>
      <c r="N57" s="9">
        <f t="shared" si="2"/>
        <v>10</v>
      </c>
      <c r="O57" s="9">
        <f t="shared" si="2"/>
        <v>10</v>
      </c>
      <c r="T57" s="21">
        <f>'display Parameters'!E8</f>
        <v>0</v>
      </c>
      <c r="U57" s="21">
        <f>'display Parameters'!F8</f>
        <v>0.75</v>
      </c>
      <c r="V57" s="21">
        <f>'display Parameters'!G8</f>
        <v>0.75</v>
      </c>
      <c r="W57" s="9">
        <f>'display Parameters'!H8</f>
        <v>0</v>
      </c>
    </row>
    <row r="58" spans="1:23" ht="15.75" customHeight="1" x14ac:dyDescent="0.15">
      <c r="A58" s="9" t="str">
        <f>'display Parameters'!A9</f>
        <v>Sleep</v>
      </c>
      <c r="B58" s="9">
        <f>'display Parameters'!B9</f>
        <v>1</v>
      </c>
      <c r="C58" s="9" t="str">
        <f>'display Parameters'!C9</f>
        <v>mW</v>
      </c>
      <c r="D58" s="9">
        <f t="shared" si="1"/>
        <v>1</v>
      </c>
      <c r="E58" s="9">
        <f t="shared" ref="E58:E76" si="3">$B58</f>
        <v>1</v>
      </c>
      <c r="F58" s="9">
        <f>$B58*0.9</f>
        <v>0.9</v>
      </c>
      <c r="G58" s="9">
        <f t="shared" ref="G58:O58" si="4">$B58</f>
        <v>1</v>
      </c>
      <c r="H58" s="9">
        <f t="shared" si="4"/>
        <v>1</v>
      </c>
      <c r="I58" s="9">
        <f t="shared" si="4"/>
        <v>1</v>
      </c>
      <c r="J58" s="9">
        <f t="shared" si="4"/>
        <v>1</v>
      </c>
      <c r="K58" s="9">
        <f t="shared" si="4"/>
        <v>1</v>
      </c>
      <c r="L58" s="9">
        <f t="shared" si="4"/>
        <v>1</v>
      </c>
      <c r="M58" s="9">
        <f t="shared" si="4"/>
        <v>1</v>
      </c>
      <c r="N58" s="9">
        <f t="shared" si="4"/>
        <v>1</v>
      </c>
      <c r="O58" s="9">
        <f t="shared" si="4"/>
        <v>1</v>
      </c>
      <c r="T58" s="21">
        <f>'display Parameters'!E9</f>
        <v>1</v>
      </c>
      <c r="U58" s="21">
        <f>'display Parameters'!F9</f>
        <v>0</v>
      </c>
      <c r="V58" s="21">
        <f>'display Parameters'!G9</f>
        <v>0</v>
      </c>
      <c r="W58" s="9">
        <f>'display Parameters'!H9</f>
        <v>0</v>
      </c>
    </row>
    <row r="59" spans="1:23" ht="15.75" customHeight="1" x14ac:dyDescent="0.15">
      <c r="A59" s="9">
        <f>'display Parameters'!A10</f>
        <v>0</v>
      </c>
      <c r="B59" s="9">
        <f>'display Parameters'!B10</f>
        <v>0</v>
      </c>
      <c r="C59" s="9">
        <f>'display Parameters'!C10</f>
        <v>0</v>
      </c>
      <c r="D59" s="9">
        <f t="shared" si="1"/>
        <v>0</v>
      </c>
      <c r="E59" s="9">
        <f t="shared" si="3"/>
        <v>0</v>
      </c>
      <c r="F59" s="9">
        <f t="shared" ref="F59:O59" si="5">$B59</f>
        <v>0</v>
      </c>
      <c r="G59" s="9">
        <f t="shared" si="5"/>
        <v>0</v>
      </c>
      <c r="H59" s="9">
        <f t="shared" si="5"/>
        <v>0</v>
      </c>
      <c r="I59" s="9">
        <f t="shared" si="5"/>
        <v>0</v>
      </c>
      <c r="J59" s="9">
        <f t="shared" si="5"/>
        <v>0</v>
      </c>
      <c r="K59" s="9">
        <f t="shared" si="5"/>
        <v>0</v>
      </c>
      <c r="L59" s="9">
        <f t="shared" si="5"/>
        <v>0</v>
      </c>
      <c r="M59" s="9">
        <f t="shared" si="5"/>
        <v>0</v>
      </c>
      <c r="N59" s="9">
        <f t="shared" si="5"/>
        <v>0</v>
      </c>
      <c r="O59" s="9">
        <f t="shared" si="5"/>
        <v>0</v>
      </c>
      <c r="T59" s="9">
        <f>'display Parameters'!E10</f>
        <v>0</v>
      </c>
      <c r="U59" s="9">
        <f>'display Parameters'!F10</f>
        <v>0</v>
      </c>
      <c r="V59" s="9">
        <f>'display Parameters'!G10</f>
        <v>0</v>
      </c>
      <c r="W59" s="9">
        <f>'display Parameters'!H10</f>
        <v>0</v>
      </c>
    </row>
    <row r="60" spans="1:23" ht="15.75" customHeight="1" x14ac:dyDescent="0.15">
      <c r="A60" s="9" t="str">
        <f>'display Parameters'!A11</f>
        <v>LED</v>
      </c>
      <c r="B60" s="9">
        <f>'display Parameters'!B11</f>
        <v>0</v>
      </c>
      <c r="C60" s="9">
        <f>'display Parameters'!C11</f>
        <v>0</v>
      </c>
      <c r="D60" s="9">
        <f t="shared" si="1"/>
        <v>0</v>
      </c>
      <c r="E60" s="9">
        <f t="shared" si="3"/>
        <v>0</v>
      </c>
      <c r="F60" s="9">
        <f t="shared" ref="F60:O60" si="6">$B60</f>
        <v>0</v>
      </c>
      <c r="G60" s="9">
        <f t="shared" si="6"/>
        <v>0</v>
      </c>
      <c r="H60" s="9">
        <f t="shared" si="6"/>
        <v>0</v>
      </c>
      <c r="I60" s="9">
        <f t="shared" si="6"/>
        <v>0</v>
      </c>
      <c r="J60" s="9">
        <f t="shared" si="6"/>
        <v>0</v>
      </c>
      <c r="K60" s="9">
        <f t="shared" si="6"/>
        <v>0</v>
      </c>
      <c r="L60" s="9">
        <f t="shared" si="6"/>
        <v>0</v>
      </c>
      <c r="M60" s="9">
        <f t="shared" si="6"/>
        <v>0</v>
      </c>
      <c r="N60" s="9">
        <f t="shared" si="6"/>
        <v>0</v>
      </c>
      <c r="O60" s="9">
        <f t="shared" si="6"/>
        <v>0</v>
      </c>
      <c r="T60" s="9">
        <f>'display Parameters'!E11</f>
        <v>0</v>
      </c>
      <c r="U60" s="9">
        <f>'display Parameters'!F11</f>
        <v>0</v>
      </c>
      <c r="V60" s="9">
        <f>'display Parameters'!G11</f>
        <v>0</v>
      </c>
      <c r="W60" s="9">
        <f>'display Parameters'!H11</f>
        <v>0</v>
      </c>
    </row>
    <row r="61" spans="1:23" ht="15.75" customHeight="1" x14ac:dyDescent="0.15">
      <c r="A61" s="9" t="str">
        <f>'display Parameters'!A12</f>
        <v>On</v>
      </c>
      <c r="B61" s="9">
        <f>'display Parameters'!B12</f>
        <v>5</v>
      </c>
      <c r="C61" s="9" t="str">
        <f>'display Parameters'!C12</f>
        <v>mW</v>
      </c>
      <c r="D61" s="9">
        <f t="shared" si="1"/>
        <v>5</v>
      </c>
      <c r="E61" s="9">
        <f t="shared" si="3"/>
        <v>5</v>
      </c>
      <c r="F61" s="9">
        <f t="shared" ref="F61:F76" si="7">$B61</f>
        <v>5</v>
      </c>
      <c r="G61" s="9">
        <f>$B61*0.9</f>
        <v>4.5</v>
      </c>
      <c r="H61" s="9">
        <f t="shared" ref="H61:O61" si="8">$B61</f>
        <v>5</v>
      </c>
      <c r="I61" s="9">
        <f t="shared" si="8"/>
        <v>5</v>
      </c>
      <c r="J61" s="9">
        <f t="shared" si="8"/>
        <v>5</v>
      </c>
      <c r="K61" s="9">
        <f t="shared" si="8"/>
        <v>5</v>
      </c>
      <c r="L61" s="9">
        <f t="shared" si="8"/>
        <v>5</v>
      </c>
      <c r="M61" s="9">
        <f t="shared" si="8"/>
        <v>5</v>
      </c>
      <c r="N61" s="9">
        <f t="shared" si="8"/>
        <v>5</v>
      </c>
      <c r="O61" s="9">
        <f t="shared" si="8"/>
        <v>5</v>
      </c>
      <c r="T61" s="21">
        <f>'display Parameters'!E12</f>
        <v>0</v>
      </c>
      <c r="U61" s="21">
        <f>'display Parameters'!F12</f>
        <v>0.05</v>
      </c>
      <c r="V61" s="21">
        <f>'display Parameters'!G12</f>
        <v>0.05</v>
      </c>
      <c r="W61" s="9">
        <f>'display Parameters'!H12</f>
        <v>0</v>
      </c>
    </row>
    <row r="62" spans="1:23" ht="15.75" customHeight="1" x14ac:dyDescent="0.15">
      <c r="A62" s="9">
        <f>'display Parameters'!A13</f>
        <v>0</v>
      </c>
      <c r="B62" s="9">
        <f>'display Parameters'!B13</f>
        <v>0</v>
      </c>
      <c r="C62" s="9">
        <f>'display Parameters'!C13</f>
        <v>0</v>
      </c>
      <c r="D62" s="9">
        <f t="shared" si="1"/>
        <v>0</v>
      </c>
      <c r="E62" s="9">
        <f t="shared" si="3"/>
        <v>0</v>
      </c>
      <c r="F62" s="9">
        <f t="shared" si="7"/>
        <v>0</v>
      </c>
      <c r="G62" s="9">
        <f t="shared" ref="G62:O62" si="9">$B62</f>
        <v>0</v>
      </c>
      <c r="H62" s="9">
        <f t="shared" si="9"/>
        <v>0</v>
      </c>
      <c r="I62" s="9">
        <f t="shared" si="9"/>
        <v>0</v>
      </c>
      <c r="J62" s="9">
        <f t="shared" si="9"/>
        <v>0</v>
      </c>
      <c r="K62" s="9">
        <f t="shared" si="9"/>
        <v>0</v>
      </c>
      <c r="L62" s="9">
        <f t="shared" si="9"/>
        <v>0</v>
      </c>
      <c r="M62" s="9">
        <f t="shared" si="9"/>
        <v>0</v>
      </c>
      <c r="N62" s="9">
        <f t="shared" si="9"/>
        <v>0</v>
      </c>
      <c r="O62" s="9">
        <f t="shared" si="9"/>
        <v>0</v>
      </c>
      <c r="T62" s="9">
        <f>'display Parameters'!E13</f>
        <v>0</v>
      </c>
      <c r="U62" s="9">
        <f>'display Parameters'!F13</f>
        <v>0</v>
      </c>
      <c r="V62" s="9">
        <f>'display Parameters'!G13</f>
        <v>0</v>
      </c>
      <c r="W62" s="9">
        <f>'display Parameters'!H13</f>
        <v>0</v>
      </c>
    </row>
    <row r="63" spans="1:23" ht="15.75" customHeight="1" x14ac:dyDescent="0.15">
      <c r="A63" s="9">
        <f>'display Parameters'!A14</f>
        <v>0</v>
      </c>
      <c r="B63" s="9">
        <f>'display Parameters'!B14</f>
        <v>0</v>
      </c>
      <c r="C63" s="9">
        <f>'display Parameters'!C14</f>
        <v>0</v>
      </c>
      <c r="D63" s="9">
        <f t="shared" si="1"/>
        <v>0</v>
      </c>
      <c r="E63" s="9">
        <f t="shared" si="3"/>
        <v>0</v>
      </c>
      <c r="F63" s="9">
        <f t="shared" si="7"/>
        <v>0</v>
      </c>
      <c r="G63" s="9">
        <f t="shared" ref="G63:O63" si="10">$B63</f>
        <v>0</v>
      </c>
      <c r="H63" s="9">
        <f t="shared" si="10"/>
        <v>0</v>
      </c>
      <c r="I63" s="9">
        <f t="shared" si="10"/>
        <v>0</v>
      </c>
      <c r="J63" s="9">
        <f t="shared" si="10"/>
        <v>0</v>
      </c>
      <c r="K63" s="9">
        <f t="shared" si="10"/>
        <v>0</v>
      </c>
      <c r="L63" s="9">
        <f t="shared" si="10"/>
        <v>0</v>
      </c>
      <c r="M63" s="9">
        <f t="shared" si="10"/>
        <v>0</v>
      </c>
      <c r="N63" s="9">
        <f t="shared" si="10"/>
        <v>0</v>
      </c>
      <c r="O63" s="9">
        <f t="shared" si="10"/>
        <v>0</v>
      </c>
      <c r="T63" s="9">
        <f>'display Parameters'!E14</f>
        <v>0</v>
      </c>
      <c r="U63" s="9">
        <f>'display Parameters'!F14</f>
        <v>0</v>
      </c>
      <c r="V63" s="9">
        <f>'display Parameters'!G14</f>
        <v>0</v>
      </c>
      <c r="W63" s="9">
        <f>'display Parameters'!H14</f>
        <v>0</v>
      </c>
    </row>
    <row r="64" spans="1:23" ht="15.75" customHeight="1" x14ac:dyDescent="0.15">
      <c r="A64" s="9" t="str">
        <f>'display Parameters'!A15</f>
        <v>Sensor</v>
      </c>
      <c r="B64" s="9">
        <f>'display Parameters'!B15</f>
        <v>0</v>
      </c>
      <c r="C64" s="9">
        <f>'display Parameters'!C15</f>
        <v>0</v>
      </c>
      <c r="D64" s="9">
        <f t="shared" si="1"/>
        <v>0</v>
      </c>
      <c r="E64" s="9">
        <f t="shared" si="3"/>
        <v>0</v>
      </c>
      <c r="F64" s="9">
        <f t="shared" si="7"/>
        <v>0</v>
      </c>
      <c r="G64" s="9">
        <f t="shared" ref="G64:O64" si="11">$B64</f>
        <v>0</v>
      </c>
      <c r="H64" s="9">
        <f t="shared" si="11"/>
        <v>0</v>
      </c>
      <c r="I64" s="9">
        <f t="shared" si="11"/>
        <v>0</v>
      </c>
      <c r="J64" s="9">
        <f t="shared" si="11"/>
        <v>0</v>
      </c>
      <c r="K64" s="9">
        <f t="shared" si="11"/>
        <v>0</v>
      </c>
      <c r="L64" s="9">
        <f t="shared" si="11"/>
        <v>0</v>
      </c>
      <c r="M64" s="9">
        <f t="shared" si="11"/>
        <v>0</v>
      </c>
      <c r="N64" s="9">
        <f t="shared" si="11"/>
        <v>0</v>
      </c>
      <c r="O64" s="9">
        <f t="shared" si="11"/>
        <v>0</v>
      </c>
      <c r="T64" s="9">
        <f>'display Parameters'!E15</f>
        <v>0</v>
      </c>
      <c r="U64" s="9">
        <f>'display Parameters'!F15</f>
        <v>0</v>
      </c>
      <c r="V64" s="9">
        <f>'display Parameters'!G15</f>
        <v>0</v>
      </c>
      <c r="W64" s="9">
        <f>'display Parameters'!H15</f>
        <v>0</v>
      </c>
    </row>
    <row r="65" spans="1:23" ht="15.75" customHeight="1" x14ac:dyDescent="0.15">
      <c r="A65" s="9" t="str">
        <f>'display Parameters'!A16</f>
        <v>On</v>
      </c>
      <c r="B65" s="9">
        <f>'display Parameters'!B16</f>
        <v>5</v>
      </c>
      <c r="C65" s="9" t="str">
        <f>'display Parameters'!C16</f>
        <v>mW</v>
      </c>
      <c r="D65" s="9">
        <f t="shared" si="1"/>
        <v>5</v>
      </c>
      <c r="E65" s="9">
        <f t="shared" si="3"/>
        <v>5</v>
      </c>
      <c r="F65" s="9">
        <f t="shared" si="7"/>
        <v>5</v>
      </c>
      <c r="G65" s="9">
        <f t="shared" ref="G65:G76" si="12">$B65</f>
        <v>5</v>
      </c>
      <c r="H65" s="9">
        <f>$B65*0.9</f>
        <v>4.5</v>
      </c>
      <c r="I65" s="9">
        <f t="shared" ref="I65:O65" si="13">$B65</f>
        <v>5</v>
      </c>
      <c r="J65" s="9">
        <f t="shared" si="13"/>
        <v>5</v>
      </c>
      <c r="K65" s="9">
        <f t="shared" si="13"/>
        <v>5</v>
      </c>
      <c r="L65" s="9">
        <f t="shared" si="13"/>
        <v>5</v>
      </c>
      <c r="M65" s="9">
        <f t="shared" si="13"/>
        <v>5</v>
      </c>
      <c r="N65" s="9">
        <f t="shared" si="13"/>
        <v>5</v>
      </c>
      <c r="O65" s="9">
        <f t="shared" si="13"/>
        <v>5</v>
      </c>
      <c r="T65" s="21">
        <f>'display Parameters'!E16</f>
        <v>0</v>
      </c>
      <c r="U65" s="21">
        <f>'display Parameters'!F16</f>
        <v>0.5</v>
      </c>
      <c r="V65" s="21">
        <f>'display Parameters'!G16</f>
        <v>0.5</v>
      </c>
      <c r="W65" s="9">
        <f>'display Parameters'!H16</f>
        <v>0</v>
      </c>
    </row>
    <row r="66" spans="1:23" ht="15.75" customHeight="1" x14ac:dyDescent="0.15">
      <c r="A66" s="9" t="str">
        <f>'display Parameters'!A17</f>
        <v>Idle</v>
      </c>
      <c r="B66" s="9">
        <f>'display Parameters'!B17</f>
        <v>1</v>
      </c>
      <c r="C66" s="9" t="str">
        <f>'display Parameters'!C17</f>
        <v>mW</v>
      </c>
      <c r="D66" s="9">
        <f t="shared" si="1"/>
        <v>1</v>
      </c>
      <c r="E66" s="9">
        <f t="shared" si="3"/>
        <v>1</v>
      </c>
      <c r="F66" s="9">
        <f t="shared" si="7"/>
        <v>1</v>
      </c>
      <c r="G66" s="9">
        <f t="shared" si="12"/>
        <v>1</v>
      </c>
      <c r="H66" s="9">
        <f t="shared" ref="H66:H76" si="14">$B66</f>
        <v>1</v>
      </c>
      <c r="I66" s="9">
        <f>$B66*0.9</f>
        <v>0.9</v>
      </c>
      <c r="J66" s="9">
        <f t="shared" ref="J66:O66" si="15">$B66</f>
        <v>1</v>
      </c>
      <c r="K66" s="9">
        <f t="shared" si="15"/>
        <v>1</v>
      </c>
      <c r="L66" s="9">
        <f t="shared" si="15"/>
        <v>1</v>
      </c>
      <c r="M66" s="9">
        <f t="shared" si="15"/>
        <v>1</v>
      </c>
      <c r="N66" s="9">
        <f t="shared" si="15"/>
        <v>1</v>
      </c>
      <c r="O66" s="9">
        <f t="shared" si="15"/>
        <v>1</v>
      </c>
      <c r="T66" s="21">
        <f>'display Parameters'!E17</f>
        <v>0</v>
      </c>
      <c r="U66" s="21">
        <f>'display Parameters'!F17</f>
        <v>0.5</v>
      </c>
      <c r="V66" s="21">
        <f>'display Parameters'!G17</f>
        <v>0.5</v>
      </c>
      <c r="W66" s="9">
        <f>'display Parameters'!H17</f>
        <v>0</v>
      </c>
    </row>
    <row r="67" spans="1:23" ht="15.75" customHeight="1" x14ac:dyDescent="0.15">
      <c r="A67" s="9" t="str">
        <f>'display Parameters'!A18</f>
        <v>Off</v>
      </c>
      <c r="B67" s="9">
        <f>'display Parameters'!B18</f>
        <v>1</v>
      </c>
      <c r="C67" s="9" t="str">
        <f>'display Parameters'!C18</f>
        <v>mW</v>
      </c>
      <c r="D67" s="9">
        <f t="shared" si="1"/>
        <v>1</v>
      </c>
      <c r="E67" s="9">
        <f t="shared" si="3"/>
        <v>1</v>
      </c>
      <c r="F67" s="9">
        <f t="shared" si="7"/>
        <v>1</v>
      </c>
      <c r="G67" s="9">
        <f t="shared" si="12"/>
        <v>1</v>
      </c>
      <c r="H67" s="9">
        <f t="shared" si="14"/>
        <v>1</v>
      </c>
      <c r="I67" s="9">
        <f t="shared" ref="I67:I76" si="16">$B67</f>
        <v>1</v>
      </c>
      <c r="J67" s="9">
        <f>$B67*0.9</f>
        <v>0.9</v>
      </c>
      <c r="K67" s="9">
        <f t="shared" ref="K67:O67" si="17">$B67</f>
        <v>1</v>
      </c>
      <c r="L67" s="9">
        <f t="shared" si="17"/>
        <v>1</v>
      </c>
      <c r="M67" s="9">
        <f t="shared" si="17"/>
        <v>1</v>
      </c>
      <c r="N67" s="9">
        <f t="shared" si="17"/>
        <v>1</v>
      </c>
      <c r="O67" s="9">
        <f t="shared" si="17"/>
        <v>1</v>
      </c>
      <c r="T67" s="21">
        <f>'display Parameters'!E18</f>
        <v>1</v>
      </c>
      <c r="U67" s="21">
        <f>'display Parameters'!F18</f>
        <v>0</v>
      </c>
      <c r="V67" s="21">
        <f>'display Parameters'!G18</f>
        <v>0</v>
      </c>
      <c r="W67" s="9">
        <f>'display Parameters'!H18</f>
        <v>0</v>
      </c>
    </row>
    <row r="68" spans="1:23" ht="15.75" customHeight="1" x14ac:dyDescent="0.15">
      <c r="A68" s="9">
        <f>'display Parameters'!A19</f>
        <v>0</v>
      </c>
      <c r="B68" s="9">
        <f>'display Parameters'!B19</f>
        <v>0</v>
      </c>
      <c r="C68" s="9">
        <f>'display Parameters'!C19</f>
        <v>0</v>
      </c>
      <c r="D68" s="9">
        <f t="shared" si="1"/>
        <v>0</v>
      </c>
      <c r="E68" s="9">
        <f t="shared" si="3"/>
        <v>0</v>
      </c>
      <c r="F68" s="9">
        <f t="shared" si="7"/>
        <v>0</v>
      </c>
      <c r="G68" s="9">
        <f t="shared" si="12"/>
        <v>0</v>
      </c>
      <c r="H68" s="9">
        <f t="shared" si="14"/>
        <v>0</v>
      </c>
      <c r="I68" s="9">
        <f t="shared" si="16"/>
        <v>0</v>
      </c>
      <c r="J68" s="9">
        <f t="shared" ref="J68:O68" si="18">$B68</f>
        <v>0</v>
      </c>
      <c r="K68" s="9">
        <f t="shared" si="18"/>
        <v>0</v>
      </c>
      <c r="L68" s="9">
        <f t="shared" si="18"/>
        <v>0</v>
      </c>
      <c r="M68" s="9">
        <f t="shared" si="18"/>
        <v>0</v>
      </c>
      <c r="N68" s="9">
        <f t="shared" si="18"/>
        <v>0</v>
      </c>
      <c r="O68" s="9">
        <f t="shared" si="18"/>
        <v>0</v>
      </c>
      <c r="T68" s="9">
        <f>'display Parameters'!E19</f>
        <v>0</v>
      </c>
      <c r="U68" s="9">
        <f>'display Parameters'!F19</f>
        <v>0</v>
      </c>
      <c r="V68" s="9">
        <f>'display Parameters'!G19</f>
        <v>0</v>
      </c>
      <c r="W68" s="9">
        <f>'display Parameters'!H19</f>
        <v>0</v>
      </c>
    </row>
    <row r="69" spans="1:23" ht="15.75" customHeight="1" x14ac:dyDescent="0.15">
      <c r="A69" s="9" t="str">
        <f>'display Parameters'!A20</f>
        <v>Display</v>
      </c>
      <c r="B69" s="9">
        <f>'display Parameters'!B20</f>
        <v>0</v>
      </c>
      <c r="C69" s="9">
        <f>'display Parameters'!C20</f>
        <v>0</v>
      </c>
      <c r="D69" s="9">
        <f t="shared" si="1"/>
        <v>0</v>
      </c>
      <c r="E69" s="9">
        <f t="shared" si="3"/>
        <v>0</v>
      </c>
      <c r="F69" s="9">
        <f t="shared" si="7"/>
        <v>0</v>
      </c>
      <c r="G69" s="9">
        <f t="shared" si="12"/>
        <v>0</v>
      </c>
      <c r="H69" s="9">
        <f t="shared" si="14"/>
        <v>0</v>
      </c>
      <c r="I69" s="9">
        <f t="shared" si="16"/>
        <v>0</v>
      </c>
      <c r="J69" s="9">
        <f t="shared" ref="J69:O69" si="19">$B69</f>
        <v>0</v>
      </c>
      <c r="K69" s="9">
        <f t="shared" si="19"/>
        <v>0</v>
      </c>
      <c r="L69" s="9">
        <f t="shared" si="19"/>
        <v>0</v>
      </c>
      <c r="M69" s="9">
        <f t="shared" si="19"/>
        <v>0</v>
      </c>
      <c r="N69" s="9">
        <f t="shared" si="19"/>
        <v>0</v>
      </c>
      <c r="O69" s="9">
        <f t="shared" si="19"/>
        <v>0</v>
      </c>
      <c r="T69" s="9">
        <f>'display Parameters'!E20</f>
        <v>0</v>
      </c>
      <c r="U69" s="9">
        <f>'display Parameters'!F20</f>
        <v>0</v>
      </c>
      <c r="V69" s="9">
        <f>'display Parameters'!G20</f>
        <v>0</v>
      </c>
      <c r="W69" s="9">
        <f>'display Parameters'!H20</f>
        <v>0</v>
      </c>
    </row>
    <row r="70" spans="1:23" ht="15.75" customHeight="1" x14ac:dyDescent="0.15">
      <c r="A70" s="9" t="str">
        <f>'display Parameters'!A21</f>
        <v>On</v>
      </c>
      <c r="B70" s="9">
        <f>'display Parameters'!B21</f>
        <v>20</v>
      </c>
      <c r="C70" s="9" t="str">
        <f>'display Parameters'!C21</f>
        <v>mW</v>
      </c>
      <c r="D70" s="9">
        <f t="shared" si="1"/>
        <v>20</v>
      </c>
      <c r="E70" s="9">
        <f t="shared" si="3"/>
        <v>20</v>
      </c>
      <c r="F70" s="9">
        <f t="shared" si="7"/>
        <v>20</v>
      </c>
      <c r="G70" s="9">
        <f t="shared" si="12"/>
        <v>20</v>
      </c>
      <c r="H70" s="9">
        <f t="shared" si="14"/>
        <v>20</v>
      </c>
      <c r="I70" s="9">
        <f t="shared" si="16"/>
        <v>20</v>
      </c>
      <c r="J70" s="9">
        <f t="shared" ref="J70:J76" si="20">$B70</f>
        <v>20</v>
      </c>
      <c r="K70" s="9">
        <f>$B70*0.9</f>
        <v>18</v>
      </c>
      <c r="L70" s="9">
        <f t="shared" ref="L70:O70" si="21">$B70</f>
        <v>20</v>
      </c>
      <c r="M70" s="9">
        <f t="shared" si="21"/>
        <v>20</v>
      </c>
      <c r="N70" s="9">
        <f t="shared" si="21"/>
        <v>20</v>
      </c>
      <c r="O70" s="9">
        <f t="shared" si="21"/>
        <v>20</v>
      </c>
      <c r="T70" s="21">
        <f>'display Parameters'!E21</f>
        <v>0</v>
      </c>
      <c r="U70" s="21">
        <f>'display Parameters'!F21</f>
        <v>0</v>
      </c>
      <c r="V70" s="21">
        <f>'display Parameters'!G21</f>
        <v>1</v>
      </c>
      <c r="W70" s="9">
        <f>'display Parameters'!H21</f>
        <v>0</v>
      </c>
    </row>
    <row r="71" spans="1:23" ht="15.75" customHeight="1" x14ac:dyDescent="0.15">
      <c r="A71" s="9" t="str">
        <f>'display Parameters'!A22</f>
        <v>Off (leakage)</v>
      </c>
      <c r="B71" s="9">
        <f>'display Parameters'!B22</f>
        <v>1</v>
      </c>
      <c r="C71" s="9" t="str">
        <f>'display Parameters'!C22</f>
        <v>mW</v>
      </c>
      <c r="D71" s="9">
        <f t="shared" si="1"/>
        <v>1</v>
      </c>
      <c r="E71" s="9">
        <f t="shared" si="3"/>
        <v>1</v>
      </c>
      <c r="F71" s="9">
        <f t="shared" si="7"/>
        <v>1</v>
      </c>
      <c r="G71" s="9">
        <f t="shared" si="12"/>
        <v>1</v>
      </c>
      <c r="H71" s="9">
        <f t="shared" si="14"/>
        <v>1</v>
      </c>
      <c r="I71" s="9">
        <f t="shared" si="16"/>
        <v>1</v>
      </c>
      <c r="J71" s="9">
        <f t="shared" si="20"/>
        <v>1</v>
      </c>
      <c r="K71" s="9">
        <f t="shared" ref="K71:K76" si="22">$B71</f>
        <v>1</v>
      </c>
      <c r="L71" s="9">
        <f>$B71*0.9</f>
        <v>0.9</v>
      </c>
      <c r="M71" s="9">
        <f t="shared" ref="M71:O71" si="23">$B71</f>
        <v>1</v>
      </c>
      <c r="N71" s="9">
        <f t="shared" si="23"/>
        <v>1</v>
      </c>
      <c r="O71" s="9">
        <f t="shared" si="23"/>
        <v>1</v>
      </c>
      <c r="T71" s="21">
        <f>'display Parameters'!E22</f>
        <v>1</v>
      </c>
      <c r="U71" s="21">
        <f>'display Parameters'!F22</f>
        <v>1</v>
      </c>
      <c r="V71" s="21">
        <f>'display Parameters'!G22</f>
        <v>0</v>
      </c>
      <c r="W71" s="9">
        <f>'display Parameters'!H22</f>
        <v>0</v>
      </c>
    </row>
    <row r="72" spans="1:23" ht="15.75" customHeight="1" x14ac:dyDescent="0.15">
      <c r="A72" s="9">
        <f>'display Parameters'!A23</f>
        <v>0</v>
      </c>
      <c r="B72" s="9">
        <f>'display Parameters'!B23</f>
        <v>0</v>
      </c>
      <c r="C72" s="9">
        <f>'display Parameters'!C23</f>
        <v>0</v>
      </c>
      <c r="D72" s="9">
        <f t="shared" si="1"/>
        <v>0</v>
      </c>
      <c r="E72" s="9">
        <f t="shared" si="3"/>
        <v>0</v>
      </c>
      <c r="F72" s="9">
        <f t="shared" si="7"/>
        <v>0</v>
      </c>
      <c r="G72" s="9">
        <f t="shared" si="12"/>
        <v>0</v>
      </c>
      <c r="H72" s="9">
        <f t="shared" si="14"/>
        <v>0</v>
      </c>
      <c r="I72" s="9">
        <f t="shared" si="16"/>
        <v>0</v>
      </c>
      <c r="J72" s="9">
        <f t="shared" si="20"/>
        <v>0</v>
      </c>
      <c r="K72" s="9">
        <f t="shared" si="22"/>
        <v>0</v>
      </c>
      <c r="L72" s="9">
        <f t="shared" ref="L72:O72" si="24">$B72</f>
        <v>0</v>
      </c>
      <c r="M72" s="9">
        <f t="shared" si="24"/>
        <v>0</v>
      </c>
      <c r="N72" s="9">
        <f t="shared" si="24"/>
        <v>0</v>
      </c>
      <c r="O72" s="9">
        <f t="shared" si="24"/>
        <v>0</v>
      </c>
      <c r="T72" s="9">
        <f>'display Parameters'!E23</f>
        <v>0</v>
      </c>
      <c r="U72" s="9">
        <f>'display Parameters'!F23</f>
        <v>0</v>
      </c>
      <c r="V72" s="9">
        <f>'display Parameters'!G23</f>
        <v>0</v>
      </c>
      <c r="W72" s="9">
        <f>'display Parameters'!H23</f>
        <v>0</v>
      </c>
    </row>
    <row r="73" spans="1:23" ht="15.75" customHeight="1" x14ac:dyDescent="0.15">
      <c r="A73" s="9" t="str">
        <f>'display Parameters'!A24</f>
        <v>Radio</v>
      </c>
      <c r="B73" s="9">
        <f>'display Parameters'!B24</f>
        <v>0</v>
      </c>
      <c r="C73" s="9">
        <f>'display Parameters'!C24</f>
        <v>0</v>
      </c>
      <c r="D73" s="9">
        <f t="shared" si="1"/>
        <v>0</v>
      </c>
      <c r="E73" s="9">
        <f t="shared" si="3"/>
        <v>0</v>
      </c>
      <c r="F73" s="9">
        <f t="shared" si="7"/>
        <v>0</v>
      </c>
      <c r="G73" s="9">
        <f t="shared" si="12"/>
        <v>0</v>
      </c>
      <c r="H73" s="9">
        <f t="shared" si="14"/>
        <v>0</v>
      </c>
      <c r="I73" s="9">
        <f t="shared" si="16"/>
        <v>0</v>
      </c>
      <c r="J73" s="9">
        <f t="shared" si="20"/>
        <v>0</v>
      </c>
      <c r="K73" s="9">
        <f t="shared" si="22"/>
        <v>0</v>
      </c>
      <c r="L73" s="9">
        <f t="shared" ref="L73:O73" si="25">$B73</f>
        <v>0</v>
      </c>
      <c r="M73" s="9">
        <f t="shared" si="25"/>
        <v>0</v>
      </c>
      <c r="N73" s="9">
        <f t="shared" si="25"/>
        <v>0</v>
      </c>
      <c r="O73" s="9">
        <f t="shared" si="25"/>
        <v>0</v>
      </c>
      <c r="T73" s="9">
        <f>'display Parameters'!E24</f>
        <v>0</v>
      </c>
      <c r="U73" s="9">
        <f>'display Parameters'!F24</f>
        <v>0</v>
      </c>
      <c r="V73" s="9">
        <f>'display Parameters'!G24</f>
        <v>0</v>
      </c>
      <c r="W73" s="9">
        <f>'display Parameters'!H24</f>
        <v>0</v>
      </c>
    </row>
    <row r="74" spans="1:23" ht="15.75" customHeight="1" x14ac:dyDescent="0.15">
      <c r="A74" s="9" t="str">
        <f>'display Parameters'!A26</f>
        <v>Standby Power</v>
      </c>
      <c r="B74" s="9">
        <f>'display Parameters'!B26</f>
        <v>5</v>
      </c>
      <c r="C74" s="9" t="str">
        <f>'display Parameters'!C26</f>
        <v>mW</v>
      </c>
      <c r="D74" s="9">
        <f t="shared" si="1"/>
        <v>5</v>
      </c>
      <c r="E74" s="9">
        <f t="shared" si="3"/>
        <v>5</v>
      </c>
      <c r="F74" s="9">
        <f t="shared" si="7"/>
        <v>5</v>
      </c>
      <c r="G74" s="9">
        <f t="shared" si="12"/>
        <v>5</v>
      </c>
      <c r="H74" s="9">
        <f t="shared" si="14"/>
        <v>5</v>
      </c>
      <c r="I74" s="9">
        <f t="shared" si="16"/>
        <v>5</v>
      </c>
      <c r="J74" s="9">
        <f t="shared" si="20"/>
        <v>5</v>
      </c>
      <c r="K74" s="9">
        <f t="shared" si="22"/>
        <v>5</v>
      </c>
      <c r="L74" s="9">
        <f t="shared" ref="L74:L76" si="26">$B74</f>
        <v>5</v>
      </c>
      <c r="M74" s="9">
        <f>$B74*0.9</f>
        <v>4.5</v>
      </c>
      <c r="N74" s="9">
        <f t="shared" ref="N74:O74" si="27">$B74</f>
        <v>5</v>
      </c>
      <c r="O74" s="9">
        <f t="shared" si="27"/>
        <v>5</v>
      </c>
      <c r="T74" s="21">
        <f>'display Parameters'!E26</f>
        <v>0</v>
      </c>
      <c r="U74" s="21">
        <f>'display Parameters'!F26</f>
        <v>0.97</v>
      </c>
      <c r="V74" s="21">
        <f>'display Parameters'!G26</f>
        <v>0.97</v>
      </c>
      <c r="W74" s="9">
        <f>'display Parameters'!H26</f>
        <v>0</v>
      </c>
    </row>
    <row r="75" spans="1:23" ht="15.75" customHeight="1" x14ac:dyDescent="0.15">
      <c r="A75" s="9" t="str">
        <f>'display Parameters'!A27</f>
        <v>TX Power</v>
      </c>
      <c r="B75" s="9">
        <f>'display Parameters'!B27</f>
        <v>20</v>
      </c>
      <c r="C75" s="9" t="str">
        <f>'display Parameters'!C27</f>
        <v>mW</v>
      </c>
      <c r="D75" s="9">
        <f t="shared" si="1"/>
        <v>20</v>
      </c>
      <c r="E75" s="9">
        <f t="shared" si="3"/>
        <v>20</v>
      </c>
      <c r="F75" s="9">
        <f t="shared" si="7"/>
        <v>20</v>
      </c>
      <c r="G75" s="9">
        <f t="shared" si="12"/>
        <v>20</v>
      </c>
      <c r="H75" s="9">
        <f t="shared" si="14"/>
        <v>20</v>
      </c>
      <c r="I75" s="9">
        <f t="shared" si="16"/>
        <v>20</v>
      </c>
      <c r="J75" s="9">
        <f t="shared" si="20"/>
        <v>20</v>
      </c>
      <c r="K75" s="9">
        <f t="shared" si="22"/>
        <v>20</v>
      </c>
      <c r="L75" s="9">
        <f t="shared" si="26"/>
        <v>20</v>
      </c>
      <c r="M75" s="9">
        <f t="shared" ref="M75:M76" si="28">$B75</f>
        <v>20</v>
      </c>
      <c r="N75" s="9">
        <f>$B75*0.9</f>
        <v>18</v>
      </c>
      <c r="O75" s="9">
        <f>$B75</f>
        <v>20</v>
      </c>
      <c r="T75" s="21">
        <f>'display Parameters'!E27</f>
        <v>0</v>
      </c>
      <c r="U75" s="21">
        <f>'display Parameters'!F27</f>
        <v>0.02</v>
      </c>
      <c r="V75" s="21">
        <f>'display Parameters'!G27</f>
        <v>0.02</v>
      </c>
      <c r="W75" s="9">
        <f>'display Parameters'!H27</f>
        <v>0</v>
      </c>
    </row>
    <row r="76" spans="1:23" ht="15.75" customHeight="1" x14ac:dyDescent="0.15">
      <c r="A76" s="9" t="str">
        <f>'display Parameters'!A28</f>
        <v>RX Power</v>
      </c>
      <c r="B76" s="9">
        <f>'display Parameters'!B28</f>
        <v>10</v>
      </c>
      <c r="C76" s="9" t="str">
        <f>'display Parameters'!C28</f>
        <v>mW</v>
      </c>
      <c r="D76" s="9">
        <f t="shared" si="1"/>
        <v>10</v>
      </c>
      <c r="E76" s="9">
        <f t="shared" si="3"/>
        <v>10</v>
      </c>
      <c r="F76" s="9">
        <f t="shared" si="7"/>
        <v>10</v>
      </c>
      <c r="G76" s="9">
        <f t="shared" si="12"/>
        <v>10</v>
      </c>
      <c r="H76" s="9">
        <f t="shared" si="14"/>
        <v>10</v>
      </c>
      <c r="I76" s="9">
        <f t="shared" si="16"/>
        <v>10</v>
      </c>
      <c r="J76" s="9">
        <f t="shared" si="20"/>
        <v>10</v>
      </c>
      <c r="K76" s="9">
        <f t="shared" si="22"/>
        <v>10</v>
      </c>
      <c r="L76" s="9">
        <f t="shared" si="26"/>
        <v>10</v>
      </c>
      <c r="M76" s="9">
        <f t="shared" si="28"/>
        <v>10</v>
      </c>
      <c r="N76" s="9">
        <f>$B76</f>
        <v>10</v>
      </c>
      <c r="O76" s="9">
        <f>$B76*0.9</f>
        <v>9</v>
      </c>
      <c r="T76" s="21">
        <f>'display Parameters'!E28</f>
        <v>0</v>
      </c>
      <c r="U76" s="21">
        <f>'display Parameters'!F28</f>
        <v>0.01</v>
      </c>
      <c r="V76" s="21">
        <f>'display Parameters'!G28</f>
        <v>0.01</v>
      </c>
      <c r="W76" s="9">
        <f>'display Parameters'!H28</f>
        <v>0</v>
      </c>
    </row>
    <row r="77" spans="1:23" ht="15.75" customHeight="1" x14ac:dyDescent="0.15">
      <c r="A77" s="9">
        <f>'display Parameters'!A29</f>
        <v>0</v>
      </c>
      <c r="B77" s="9">
        <f>'display Parameters'!B29</f>
        <v>0</v>
      </c>
      <c r="C77" s="9">
        <f>'display Parameters'!C29</f>
        <v>0</v>
      </c>
      <c r="D77" s="9">
        <f>'display Parameters'!D29</f>
        <v>0</v>
      </c>
      <c r="T77" s="9">
        <f>'display Parameters'!E29</f>
        <v>0</v>
      </c>
      <c r="U77" s="9">
        <f>'display Parameters'!F29</f>
        <v>0</v>
      </c>
      <c r="V77" s="9">
        <f>'display Parameters'!G29</f>
        <v>0</v>
      </c>
      <c r="W77" s="9">
        <f>'display Parameters'!H29</f>
        <v>0</v>
      </c>
    </row>
    <row r="78" spans="1:23" ht="15.75" customHeight="1" x14ac:dyDescent="0.15">
      <c r="A78" s="9">
        <f>'display Parameters'!A30</f>
        <v>0</v>
      </c>
      <c r="B78" s="9">
        <f>'display Parameters'!B30</f>
        <v>0</v>
      </c>
      <c r="C78" s="9">
        <f>'display Parameters'!C30</f>
        <v>0</v>
      </c>
      <c r="D78" s="9">
        <f>'display Parameters'!D30</f>
        <v>0</v>
      </c>
      <c r="T78" s="9">
        <f>'display Parameters'!E30</f>
        <v>16</v>
      </c>
      <c r="U78" s="9">
        <f>'display Parameters'!F30</f>
        <v>7</v>
      </c>
      <c r="V78" s="9">
        <f>'display Parameters'!G30</f>
        <v>1</v>
      </c>
      <c r="W78" s="9" t="str">
        <f>'display Parameters'!H30</f>
        <v>hours/day typical usage</v>
      </c>
    </row>
    <row r="79" spans="1:23" ht="15.75" customHeight="1" x14ac:dyDescent="0.15">
      <c r="A79" s="9" t="str">
        <f>'display Parameters'!A31</f>
        <v>Battery</v>
      </c>
      <c r="B79" s="9">
        <f>'display Parameters'!B31</f>
        <v>0</v>
      </c>
      <c r="C79" s="9">
        <f>'display Parameters'!C31</f>
        <v>0</v>
      </c>
      <c r="D79" s="9">
        <f>'display Parameters'!D31</f>
        <v>0</v>
      </c>
      <c r="T79" s="9">
        <f>'display Parameters'!E31</f>
        <v>0</v>
      </c>
      <c r="U79" s="9">
        <f>'display Parameters'!F31</f>
        <v>0</v>
      </c>
      <c r="V79" s="9">
        <f>'display Parameters'!G31</f>
        <v>0</v>
      </c>
      <c r="W79" s="9">
        <f>'display Parameters'!H31</f>
        <v>0</v>
      </c>
    </row>
    <row r="80" spans="1:23" ht="15.75" customHeight="1" x14ac:dyDescent="0.15">
      <c r="A80" s="9" t="str">
        <f>'display Parameters'!A32</f>
        <v>Capacity</v>
      </c>
      <c r="B80" s="9">
        <f>'display Parameters'!B32</f>
        <v>850</v>
      </c>
      <c r="C80" s="9" t="str">
        <f>'display Parameters'!C32</f>
        <v>mAh</v>
      </c>
      <c r="D80" s="9">
        <f>'display Parameters'!D32</f>
        <v>0</v>
      </c>
      <c r="T80" s="9">
        <f>'display Parameters'!E32</f>
        <v>0</v>
      </c>
      <c r="U80" s="9">
        <f>'display Parameters'!F32</f>
        <v>0</v>
      </c>
      <c r="V80" s="9">
        <f>'display Parameters'!G32</f>
        <v>0</v>
      </c>
      <c r="W80" s="9">
        <f>'display Parameters'!H32</f>
        <v>0</v>
      </c>
    </row>
    <row r="81" spans="1:23" ht="15.75" customHeight="1" x14ac:dyDescent="0.15">
      <c r="A81" s="9" t="str">
        <f>'display Parameters'!A33</f>
        <v>Nominal Voltage</v>
      </c>
      <c r="B81" s="9">
        <f>'display Parameters'!B33</f>
        <v>6</v>
      </c>
      <c r="C81" s="9" t="str">
        <f>'display Parameters'!C33</f>
        <v>V</v>
      </c>
      <c r="D81" s="9">
        <f>'display Parameters'!D33</f>
        <v>0</v>
      </c>
      <c r="T81" s="9">
        <f>'display Parameters'!E33</f>
        <v>0</v>
      </c>
      <c r="U81" s="9">
        <f>'display Parameters'!F33</f>
        <v>0</v>
      </c>
      <c r="V81" s="9">
        <f>'display Parameters'!G33</f>
        <v>0</v>
      </c>
      <c r="W81" s="9">
        <f>'display Parameters'!H33</f>
        <v>0</v>
      </c>
    </row>
    <row r="82" spans="1:23" ht="15.75" customHeight="1" x14ac:dyDescent="0.15">
      <c r="A82" s="9" t="str">
        <f>'display Parameters'!A34</f>
        <v>Regulator Efficiency</v>
      </c>
      <c r="B82" s="21">
        <f>'display Parameters'!B34</f>
        <v>0.83</v>
      </c>
      <c r="C82" s="9">
        <f>'display Parameters'!C34</f>
        <v>0</v>
      </c>
      <c r="D82" s="9">
        <f>'display Parameters'!D34</f>
        <v>0</v>
      </c>
      <c r="T82" s="9">
        <f>'display Parameters'!E34</f>
        <v>0</v>
      </c>
      <c r="U82" s="9">
        <f>'display Parameters'!F34</f>
        <v>0</v>
      </c>
      <c r="V82" s="9">
        <f>'display Parameters'!G34</f>
        <v>0</v>
      </c>
      <c r="W82" s="9">
        <f>'display Parameters'!H34</f>
        <v>0</v>
      </c>
    </row>
    <row r="83" spans="1:23" ht="15.75" customHeight="1" x14ac:dyDescent="0.15">
      <c r="A83" s="9">
        <f>'display Parameters'!A35</f>
        <v>0</v>
      </c>
      <c r="B83" s="9">
        <f>'display Parameters'!B35</f>
        <v>0</v>
      </c>
      <c r="C83" s="9">
        <f>'display Parameters'!C35</f>
        <v>0</v>
      </c>
      <c r="D83" s="9">
        <f>'display Parameters'!D35</f>
        <v>0</v>
      </c>
      <c r="O83" s="9">
        <f>'display Parameters'!E35</f>
        <v>0</v>
      </c>
      <c r="P83" s="9">
        <f>'display Parameters'!F35</f>
        <v>0</v>
      </c>
      <c r="Q83" s="9">
        <f>'display Parameters'!G35</f>
        <v>0</v>
      </c>
      <c r="R83" s="9">
        <f>'display Parameters'!H35</f>
        <v>0</v>
      </c>
      <c r="S83" s="9">
        <f>'display Parameters'!I35</f>
        <v>0</v>
      </c>
      <c r="T83" s="9">
        <f>'display Parameters'!J35</f>
        <v>0</v>
      </c>
      <c r="U83" s="9" t="e">
        <f t="shared" ref="U83:V83" si="29">#REF!</f>
        <v>#REF!</v>
      </c>
      <c r="V83" s="9" t="e">
        <f t="shared" si="29"/>
        <v>#REF!</v>
      </c>
    </row>
    <row r="84" spans="1:23" ht="15.75" customHeight="1" x14ac:dyDescent="0.15">
      <c r="A84" s="9">
        <f>'display Parameters'!A36</f>
        <v>0</v>
      </c>
      <c r="B84" s="9">
        <f>'display Parameters'!B36</f>
        <v>0</v>
      </c>
      <c r="C84" s="9">
        <f>'display Parameters'!C36</f>
        <v>0</v>
      </c>
      <c r="D84" s="9">
        <f>'display Parameters'!D36</f>
        <v>0</v>
      </c>
      <c r="O84" s="9">
        <f>'display Parameters'!E36</f>
        <v>0</v>
      </c>
      <c r="P84" s="9">
        <f>'display Parameters'!F36</f>
        <v>0</v>
      </c>
      <c r="Q84" s="9">
        <f>'display Parameters'!G36</f>
        <v>0</v>
      </c>
      <c r="R84" s="9">
        <f>'display Parameters'!H36</f>
        <v>0</v>
      </c>
      <c r="S84" s="9">
        <f>'display Parameters'!I36</f>
        <v>0</v>
      </c>
      <c r="T84" s="9">
        <f>'display Parameters'!J36</f>
        <v>0</v>
      </c>
      <c r="U84" s="9" t="e">
        <f t="shared" ref="U84:V84" si="30">#REF!</f>
        <v>#REF!</v>
      </c>
      <c r="V84" s="9" t="e">
        <f t="shared" si="30"/>
        <v>#REF!</v>
      </c>
    </row>
    <row r="85" spans="1:23" ht="15.75" customHeight="1" x14ac:dyDescent="0.15">
      <c r="A85" s="9">
        <f>'display Parameters'!A37</f>
        <v>0</v>
      </c>
      <c r="B85" s="9">
        <f>'display Parameters'!K24</f>
        <v>0</v>
      </c>
      <c r="C85" s="9">
        <f>'display Parameters'!L24</f>
        <v>0</v>
      </c>
      <c r="D85" s="9">
        <f>'display Parameters'!M24</f>
        <v>0</v>
      </c>
      <c r="O85" s="9">
        <f>'display Parameters'!N24</f>
        <v>0</v>
      </c>
      <c r="P85" s="9">
        <f>'display Parameters'!O24</f>
        <v>0</v>
      </c>
      <c r="Q85" s="9">
        <f>'display Parameters'!P24</f>
        <v>0</v>
      </c>
      <c r="R85" s="9">
        <f>'display Parameters'!Q24</f>
        <v>0</v>
      </c>
      <c r="S85" s="9">
        <f>'display Parameters'!I37</f>
        <v>0</v>
      </c>
      <c r="T85" s="9">
        <f>'display Parameters'!J37</f>
        <v>0</v>
      </c>
      <c r="U85" s="9" t="e">
        <f t="shared" ref="U85:V85" si="31">#REF!</f>
        <v>#REF!</v>
      </c>
      <c r="V85" s="9" t="e">
        <f t="shared" si="31"/>
        <v>#REF!</v>
      </c>
    </row>
    <row r="86" spans="1:23" ht="15.75" customHeight="1" x14ac:dyDescent="0.15">
      <c r="A86" s="9" t="str">
        <f>'display Parameters'!A38</f>
        <v xml:space="preserve">REFLECTIONS : WHAT DID YOU LEARN FROM ANALYZING YOUR POWER.  TALK ABOUT SOME POTENTIAL TRADEOFFS. </v>
      </c>
      <c r="B86" s="9">
        <f>'display Parameters'!K25</f>
        <v>0</v>
      </c>
      <c r="C86" s="9" t="e">
        <f t="shared" ref="C86:D86" si="32">#REF!</f>
        <v>#REF!</v>
      </c>
      <c r="D86" s="9" t="e">
        <f t="shared" si="32"/>
        <v>#REF!</v>
      </c>
      <c r="O86" s="9" t="e">
        <f t="shared" ref="O86:Q86" si="33">#REF!</f>
        <v>#REF!</v>
      </c>
      <c r="P86" s="9" t="e">
        <f t="shared" si="33"/>
        <v>#REF!</v>
      </c>
      <c r="Q86" s="9" t="e">
        <f t="shared" si="33"/>
        <v>#REF!</v>
      </c>
      <c r="R86" s="9">
        <f>'display Parameters'!Q25</f>
        <v>0</v>
      </c>
      <c r="S86" s="9">
        <f>'display Parameters'!I38</f>
        <v>0</v>
      </c>
      <c r="T86" s="9">
        <f>'display Parameters'!J38</f>
        <v>0</v>
      </c>
      <c r="U86" s="9" t="e">
        <f t="shared" ref="U86:V86" si="34">#REF!</f>
        <v>#REF!</v>
      </c>
      <c r="V86" s="9" t="e">
        <f t="shared" si="34"/>
        <v>#REF!</v>
      </c>
    </row>
    <row r="87" spans="1:23" ht="15.75" customHeight="1" x14ac:dyDescent="0.15">
      <c r="A87" s="9" t="str">
        <f>'display Parameters'!L25</f>
        <v>Total power in profile (mw)</v>
      </c>
      <c r="B87" s="9">
        <f>'display Parameters'!M25</f>
        <v>0</v>
      </c>
      <c r="C87" s="9">
        <f>'display Parameters'!N25</f>
        <v>0</v>
      </c>
      <c r="R87" s="9">
        <f>'display Parameters'!Q26</f>
        <v>0</v>
      </c>
      <c r="S87" s="9">
        <f>'display Parameters'!I39</f>
        <v>0</v>
      </c>
      <c r="T87" s="9">
        <f>'display Parameters'!J39</f>
        <v>0</v>
      </c>
      <c r="U87" s="9">
        <f>'display Parameters'!K39</f>
        <v>0</v>
      </c>
      <c r="V87" s="9">
        <f>'display Parameters'!L39</f>
        <v>0</v>
      </c>
    </row>
    <row r="88" spans="1:23" ht="15.75" customHeight="1" x14ac:dyDescent="0.15">
      <c r="A88" s="9" t="str">
        <f>'display Parameters'!L26</f>
        <v>"off"</v>
      </c>
      <c r="B88" s="9">
        <f>SUMPRODUCT(B56:B76, $T56:$T76)</f>
        <v>3</v>
      </c>
      <c r="C88" s="9" t="str">
        <f>'display Parameters'!N26</f>
        <v>mW</v>
      </c>
      <c r="D88" s="9">
        <f t="shared" ref="D88:O88" si="35">SUMPRODUCT(D56:D76, $T56:$T76)</f>
        <v>3</v>
      </c>
      <c r="E88" s="9">
        <f t="shared" si="35"/>
        <v>3</v>
      </c>
      <c r="F88" s="9">
        <f t="shared" si="35"/>
        <v>2.9</v>
      </c>
      <c r="G88" s="9">
        <f t="shared" si="35"/>
        <v>3</v>
      </c>
      <c r="H88" s="9">
        <f t="shared" si="35"/>
        <v>3</v>
      </c>
      <c r="I88" s="9">
        <f t="shared" si="35"/>
        <v>3</v>
      </c>
      <c r="J88" s="9">
        <f t="shared" si="35"/>
        <v>2.9</v>
      </c>
      <c r="K88" s="9">
        <f t="shared" si="35"/>
        <v>3</v>
      </c>
      <c r="L88" s="9">
        <f t="shared" si="35"/>
        <v>2.9</v>
      </c>
      <c r="M88" s="9">
        <f t="shared" si="35"/>
        <v>3</v>
      </c>
      <c r="N88" s="9">
        <f t="shared" si="35"/>
        <v>3</v>
      </c>
      <c r="O88" s="9">
        <f t="shared" si="35"/>
        <v>3</v>
      </c>
      <c r="R88" s="9">
        <f>'display Parameters'!Q27</f>
        <v>0</v>
      </c>
      <c r="S88" s="9">
        <f>'display Parameters'!I40</f>
        <v>0</v>
      </c>
      <c r="T88" s="9">
        <f>'display Parameters'!J40</f>
        <v>0</v>
      </c>
      <c r="U88" s="9">
        <f>'display Parameters'!K40</f>
        <v>0</v>
      </c>
      <c r="V88" s="9">
        <f>'display Parameters'!L40</f>
        <v>0</v>
      </c>
    </row>
    <row r="89" spans="1:23" ht="15.75" customHeight="1" x14ac:dyDescent="0.15">
      <c r="A89" s="9" t="str">
        <f>'display Parameters'!L27</f>
        <v>"sensing"</v>
      </c>
      <c r="B89" s="9">
        <f>SUMPRODUCT(B56:B76,$U56:$U76)</f>
        <v>33.35</v>
      </c>
      <c r="C89" s="9" t="str">
        <f>'display Parameters'!N27</f>
        <v>mW</v>
      </c>
      <c r="D89" s="9">
        <f t="shared" ref="D89:O89" si="36">SUMPRODUCT(D56:D76,$U56:$U76)</f>
        <v>31.725000000000001</v>
      </c>
      <c r="E89" s="9">
        <f t="shared" si="36"/>
        <v>32.6</v>
      </c>
      <c r="F89" s="9">
        <f t="shared" si="36"/>
        <v>33.35</v>
      </c>
      <c r="G89" s="9">
        <f t="shared" si="36"/>
        <v>33.325000000000003</v>
      </c>
      <c r="H89" s="9">
        <f t="shared" si="36"/>
        <v>33.1</v>
      </c>
      <c r="I89" s="9">
        <f t="shared" si="36"/>
        <v>33.299999999999997</v>
      </c>
      <c r="J89" s="9">
        <f t="shared" si="36"/>
        <v>33.35</v>
      </c>
      <c r="K89" s="9">
        <f t="shared" si="36"/>
        <v>33.35</v>
      </c>
      <c r="L89" s="9">
        <f t="shared" si="36"/>
        <v>33.25</v>
      </c>
      <c r="M89" s="9">
        <f t="shared" si="36"/>
        <v>32.865000000000002</v>
      </c>
      <c r="N89" s="9">
        <f t="shared" si="36"/>
        <v>33.31</v>
      </c>
      <c r="O89" s="9">
        <f t="shared" si="36"/>
        <v>33.340000000000003</v>
      </c>
      <c r="R89" s="9">
        <f>'display Parameters'!Q28</f>
        <v>0</v>
      </c>
      <c r="S89" s="9">
        <f>'display Parameters'!I41</f>
        <v>0</v>
      </c>
      <c r="T89" s="9">
        <f>'display Parameters'!J41</f>
        <v>0</v>
      </c>
      <c r="U89" s="9">
        <f>'display Parameters'!K41</f>
        <v>0</v>
      </c>
      <c r="V89" s="9">
        <f>'display Parameters'!L41</f>
        <v>0</v>
      </c>
    </row>
    <row r="90" spans="1:23" ht="15.75" customHeight="1" x14ac:dyDescent="0.15">
      <c r="A90" s="9" t="str">
        <f>'display Parameters'!L28</f>
        <v>"interactive"</v>
      </c>
      <c r="B90" s="9">
        <f>SUMPRODUCT(B56:B76, $V56:$V76)</f>
        <v>52.35</v>
      </c>
      <c r="C90" s="9" t="str">
        <f>'display Parameters'!N28</f>
        <v>mW</v>
      </c>
      <c r="D90" s="9">
        <f t="shared" ref="D90:O90" si="37">SUMPRODUCT(D56:D76, $V56:$V76)</f>
        <v>50.725000000000001</v>
      </c>
      <c r="E90" s="9">
        <f t="shared" si="37"/>
        <v>51.6</v>
      </c>
      <c r="F90" s="9">
        <f t="shared" si="37"/>
        <v>52.35</v>
      </c>
      <c r="G90" s="9">
        <f t="shared" si="37"/>
        <v>52.325000000000003</v>
      </c>
      <c r="H90" s="9">
        <f t="shared" si="37"/>
        <v>52.1</v>
      </c>
      <c r="I90" s="9">
        <f t="shared" si="37"/>
        <v>52.300000000000004</v>
      </c>
      <c r="J90" s="9">
        <f t="shared" si="37"/>
        <v>52.35</v>
      </c>
      <c r="K90" s="9">
        <f t="shared" si="37"/>
        <v>50.35</v>
      </c>
      <c r="L90" s="9">
        <f t="shared" si="37"/>
        <v>52.35</v>
      </c>
      <c r="M90" s="9">
        <f t="shared" si="37"/>
        <v>51.865000000000002</v>
      </c>
      <c r="N90" s="9">
        <f t="shared" si="37"/>
        <v>52.31</v>
      </c>
      <c r="O90" s="9">
        <f t="shared" si="37"/>
        <v>52.34</v>
      </c>
      <c r="R90" s="9">
        <f>'display Parameters'!Q29</f>
        <v>0</v>
      </c>
      <c r="S90" s="9">
        <f>'display Parameters'!I42</f>
        <v>0</v>
      </c>
      <c r="T90" s="9">
        <f>'display Parameters'!J42</f>
        <v>0</v>
      </c>
      <c r="U90" s="9">
        <f>'display Parameters'!K42</f>
        <v>0</v>
      </c>
      <c r="V90" s="9">
        <f>'display Parameters'!L42</f>
        <v>0</v>
      </c>
    </row>
    <row r="91" spans="1:23" ht="15.75" customHeight="1" x14ac:dyDescent="0.15">
      <c r="A91" s="9">
        <f>'display Parameters'!L29</f>
        <v>0</v>
      </c>
      <c r="B91" s="9">
        <f>'display Parameters'!M29</f>
        <v>0</v>
      </c>
      <c r="C91" s="9">
        <f>'display Parameters'!N29</f>
        <v>0</v>
      </c>
      <c r="D91" s="9">
        <f>'display Parameters'!O29</f>
        <v>0</v>
      </c>
      <c r="E91" s="9">
        <f>'display Parameters'!P29</f>
        <v>0</v>
      </c>
      <c r="F91" s="9">
        <f>'display Parameters'!Q30</f>
        <v>0</v>
      </c>
      <c r="G91" s="9">
        <f>'display Parameters'!I43</f>
        <v>0</v>
      </c>
      <c r="H91" s="9">
        <f>'display Parameters'!J43</f>
        <v>0</v>
      </c>
      <c r="I91" s="9">
        <f>'display Parameters'!K43</f>
        <v>0</v>
      </c>
      <c r="J91" s="9">
        <f>'display Parameters'!L43</f>
        <v>0</v>
      </c>
      <c r="K91" s="9">
        <f>'display Parameters'!M43</f>
        <v>0</v>
      </c>
      <c r="L91" s="9">
        <f>'display Parameters'!N43</f>
        <v>0</v>
      </c>
      <c r="M91" s="9">
        <f>'display Parameters'!O43</f>
        <v>0</v>
      </c>
      <c r="N91" s="9">
        <f>'display Parameters'!P43</f>
        <v>0</v>
      </c>
      <c r="O91" s="9">
        <f>'display Parameters'!Q43</f>
        <v>0</v>
      </c>
      <c r="R91" s="9">
        <f>'display Parameters'!Q30</f>
        <v>0</v>
      </c>
      <c r="S91" s="9">
        <f>'display Parameters'!I43</f>
        <v>0</v>
      </c>
      <c r="T91" s="9">
        <f>'display Parameters'!J43</f>
        <v>0</v>
      </c>
      <c r="U91" s="9">
        <f>'display Parameters'!K43</f>
        <v>0</v>
      </c>
      <c r="V91" s="9">
        <f>'display Parameters'!L43</f>
        <v>0</v>
      </c>
    </row>
    <row r="92" spans="1:23" ht="15.75" customHeight="1" x14ac:dyDescent="0.15">
      <c r="A92" s="9" t="str">
        <f>'display Parameters'!L30</f>
        <v>Effective Battery Capacity</v>
      </c>
      <c r="B92" s="9">
        <f>'display Parameters'!M30</f>
        <v>0</v>
      </c>
      <c r="C92" s="9">
        <f>'display Parameters'!N30</f>
        <v>0</v>
      </c>
      <c r="D92" s="9">
        <f>'display Parameters'!O30</f>
        <v>0</v>
      </c>
      <c r="E92" s="9">
        <f>'display Parameters'!P30</f>
        <v>0</v>
      </c>
      <c r="F92" s="9">
        <f>'display Parameters'!Q31</f>
        <v>0</v>
      </c>
      <c r="G92" s="9">
        <f>'display Parameters'!I44</f>
        <v>0</v>
      </c>
      <c r="H92" s="9">
        <f>'display Parameters'!J44</f>
        <v>0</v>
      </c>
      <c r="I92" s="9">
        <f>'display Parameters'!K44</f>
        <v>0</v>
      </c>
      <c r="J92" s="9">
        <f>'display Parameters'!L44</f>
        <v>0</v>
      </c>
      <c r="K92" s="9">
        <f>'display Parameters'!M44</f>
        <v>0</v>
      </c>
      <c r="L92" s="9">
        <f>'display Parameters'!N44</f>
        <v>0</v>
      </c>
      <c r="M92" s="9">
        <f>'display Parameters'!O44</f>
        <v>0</v>
      </c>
      <c r="N92" s="9">
        <f>'display Parameters'!P44</f>
        <v>0</v>
      </c>
      <c r="O92" s="9">
        <f>'display Parameters'!Q44</f>
        <v>0</v>
      </c>
      <c r="P92" s="9">
        <f>'display Parameters'!O30</f>
        <v>0</v>
      </c>
      <c r="Q92" s="9">
        <f>'display Parameters'!P30</f>
        <v>0</v>
      </c>
      <c r="R92" s="9">
        <f>'display Parameters'!Q31</f>
        <v>0</v>
      </c>
      <c r="S92" s="9">
        <f>'display Parameters'!I44</f>
        <v>0</v>
      </c>
      <c r="T92" s="9">
        <f>'display Parameters'!J44</f>
        <v>0</v>
      </c>
      <c r="U92" s="9">
        <f>'display Parameters'!K44</f>
        <v>0</v>
      </c>
      <c r="V92" s="9">
        <f>'display Parameters'!L44</f>
        <v>0</v>
      </c>
    </row>
    <row r="93" spans="1:23" ht="15.75" customHeight="1" x14ac:dyDescent="0.15">
      <c r="A93" s="9">
        <f>'display Parameters'!L31</f>
        <v>0</v>
      </c>
      <c r="B93" s="9">
        <f>B80*B81*B82</f>
        <v>4233</v>
      </c>
      <c r="C93" s="9" t="str">
        <f>'display Parameters'!N31</f>
        <v>mW*h</v>
      </c>
      <c r="D93" s="9">
        <f t="shared" ref="D93:O93" si="38">$B93</f>
        <v>4233</v>
      </c>
      <c r="E93" s="9">
        <f t="shared" si="38"/>
        <v>4233</v>
      </c>
      <c r="F93" s="9">
        <f t="shared" si="38"/>
        <v>4233</v>
      </c>
      <c r="G93" s="9">
        <f t="shared" si="38"/>
        <v>4233</v>
      </c>
      <c r="H93" s="9">
        <f t="shared" si="38"/>
        <v>4233</v>
      </c>
      <c r="I93" s="9">
        <f t="shared" si="38"/>
        <v>4233</v>
      </c>
      <c r="J93" s="9">
        <f t="shared" si="38"/>
        <v>4233</v>
      </c>
      <c r="K93" s="9">
        <f t="shared" si="38"/>
        <v>4233</v>
      </c>
      <c r="L93" s="9">
        <f t="shared" si="38"/>
        <v>4233</v>
      </c>
      <c r="M93" s="9">
        <f t="shared" si="38"/>
        <v>4233</v>
      </c>
      <c r="N93" s="9">
        <f t="shared" si="38"/>
        <v>4233</v>
      </c>
      <c r="O93" s="9">
        <f t="shared" si="38"/>
        <v>4233</v>
      </c>
      <c r="P93" s="9">
        <f>'display Parameters'!O31</f>
        <v>0</v>
      </c>
      <c r="Q93" s="9">
        <f>'display Parameters'!P31</f>
        <v>0</v>
      </c>
      <c r="R93" s="9">
        <f>'display Parameters'!Q32</f>
        <v>0</v>
      </c>
      <c r="S93" s="9">
        <f>'display Parameters'!I45</f>
        <v>0</v>
      </c>
      <c r="T93" s="9">
        <f>'display Parameters'!J45</f>
        <v>0</v>
      </c>
      <c r="U93" s="9">
        <f>'display Parameters'!K45</f>
        <v>0</v>
      </c>
      <c r="V93" s="9">
        <f>'display Parameters'!L45</f>
        <v>0</v>
      </c>
    </row>
    <row r="94" spans="1:23" ht="15.75" customHeight="1" x14ac:dyDescent="0.15">
      <c r="A94" s="9">
        <f>'display Parameters'!L32</f>
        <v>0</v>
      </c>
      <c r="B94" s="9">
        <f>'display Parameters'!M32</f>
        <v>0</v>
      </c>
      <c r="C94" s="9">
        <f>'display Parameters'!N32</f>
        <v>0</v>
      </c>
      <c r="D94" s="9">
        <f>'display Parameters'!O32</f>
        <v>0</v>
      </c>
      <c r="E94" s="9">
        <f>'display Parameters'!P32</f>
        <v>0</v>
      </c>
      <c r="F94" s="9">
        <f>'display Parameters'!Q33</f>
        <v>0</v>
      </c>
      <c r="G94" s="9">
        <f>'display Parameters'!I46</f>
        <v>0</v>
      </c>
      <c r="H94" s="9">
        <f>'display Parameters'!J46</f>
        <v>0</v>
      </c>
      <c r="I94" s="9">
        <f>'display Parameters'!K46</f>
        <v>0</v>
      </c>
      <c r="J94" s="9">
        <f>'display Parameters'!L46</f>
        <v>0</v>
      </c>
      <c r="K94" s="9">
        <f>'display Parameters'!M46</f>
        <v>0</v>
      </c>
      <c r="L94" s="9">
        <f>'display Parameters'!N46</f>
        <v>0</v>
      </c>
      <c r="M94" s="9">
        <f>'display Parameters'!O46</f>
        <v>0</v>
      </c>
      <c r="N94" s="9">
        <f>'display Parameters'!P46</f>
        <v>0</v>
      </c>
      <c r="O94" s="9">
        <f>'display Parameters'!Q46</f>
        <v>0</v>
      </c>
      <c r="P94" s="9">
        <f>'display Parameters'!O32</f>
        <v>0</v>
      </c>
      <c r="Q94" s="9">
        <f>'display Parameters'!P32</f>
        <v>0</v>
      </c>
      <c r="R94" s="9">
        <f>'display Parameters'!Q33</f>
        <v>0</v>
      </c>
      <c r="S94" s="9">
        <f>'display Parameters'!I46</f>
        <v>0</v>
      </c>
      <c r="T94" s="9">
        <f>'display Parameters'!J46</f>
        <v>0</v>
      </c>
      <c r="U94" s="9">
        <f>'display Parameters'!K46</f>
        <v>0</v>
      </c>
      <c r="V94" s="9">
        <f>'display Parameters'!L46</f>
        <v>0</v>
      </c>
    </row>
    <row r="95" spans="1:23" ht="15.75" customHeight="1" x14ac:dyDescent="0.15">
      <c r="A95" s="9" t="str">
        <f>'display Parameters'!L33</f>
        <v>Days of Use</v>
      </c>
      <c r="B95" s="9">
        <f>B93/($T78*B88+$U78*B89+$V78*B90)</f>
        <v>12.681246255242657</v>
      </c>
      <c r="C95" s="9" t="str">
        <f>'display Parameters'!N33</f>
        <v>days</v>
      </c>
      <c r="D95" s="9">
        <f t="shared" ref="D95:O95" si="39">D93/($T78*D88+$U78*D89+$V78*D90)</f>
        <v>13.195137157107229</v>
      </c>
      <c r="E95" s="9">
        <f t="shared" si="39"/>
        <v>12.913361805979253</v>
      </c>
      <c r="F95" s="9">
        <f t="shared" si="39"/>
        <v>12.742323901264298</v>
      </c>
      <c r="G95" s="9">
        <f t="shared" si="39"/>
        <v>12.688848920863309</v>
      </c>
      <c r="H95" s="9">
        <f t="shared" si="39"/>
        <v>12.757685352622058</v>
      </c>
      <c r="I95" s="9">
        <f t="shared" si="39"/>
        <v>12.69646070785843</v>
      </c>
      <c r="J95" s="9">
        <f t="shared" si="39"/>
        <v>12.742323901264298</v>
      </c>
      <c r="K95" s="9">
        <f t="shared" si="39"/>
        <v>12.757685352622058</v>
      </c>
      <c r="L95" s="9">
        <f t="shared" si="39"/>
        <v>12.76923076923077</v>
      </c>
      <c r="M95" s="9">
        <f t="shared" si="39"/>
        <v>12.830383123181377</v>
      </c>
      <c r="N95" s="9">
        <f t="shared" si="39"/>
        <v>12.693414897445123</v>
      </c>
      <c r="O95" s="9">
        <f t="shared" si="39"/>
        <v>12.684286227975548</v>
      </c>
      <c r="P95" s="9">
        <f>'display Parameters'!O33</f>
        <v>0</v>
      </c>
      <c r="Q95" s="9">
        <f>'display Parameters'!P33</f>
        <v>0</v>
      </c>
      <c r="R95" s="9">
        <f>'display Parameters'!Q34</f>
        <v>0</v>
      </c>
      <c r="S95" s="9">
        <f>'display Parameters'!I47</f>
        <v>0</v>
      </c>
      <c r="T95" s="9">
        <f>'display Parameters'!J47</f>
        <v>0</v>
      </c>
      <c r="U95" s="9">
        <f>'display Parameters'!K47</f>
        <v>0</v>
      </c>
      <c r="V95" s="9">
        <f>'display Parameters'!L47</f>
        <v>0</v>
      </c>
    </row>
    <row r="96" spans="1:23" ht="15.75" customHeight="1" x14ac:dyDescent="0.15">
      <c r="A96" s="9" t="str">
        <f>'display Parameters'!L34</f>
        <v>Hours of Use</v>
      </c>
      <c r="B96" s="9">
        <f>B95*24</f>
        <v>304.34991012582378</v>
      </c>
      <c r="C96" s="9" t="str">
        <f>'display Parameters'!N34</f>
        <v>hours</v>
      </c>
      <c r="D96" s="9">
        <f t="shared" ref="D96:O96" si="40">D95*24</f>
        <v>316.68329177057353</v>
      </c>
      <c r="E96" s="9">
        <f t="shared" si="40"/>
        <v>309.92068334350211</v>
      </c>
      <c r="F96" s="9">
        <f t="shared" si="40"/>
        <v>305.81577363034313</v>
      </c>
      <c r="G96" s="9">
        <f t="shared" si="40"/>
        <v>304.53237410071944</v>
      </c>
      <c r="H96" s="9">
        <f t="shared" si="40"/>
        <v>306.18444846292937</v>
      </c>
      <c r="I96" s="9">
        <f t="shared" si="40"/>
        <v>304.71505698860233</v>
      </c>
      <c r="J96" s="9">
        <f t="shared" si="40"/>
        <v>305.81577363034313</v>
      </c>
      <c r="K96" s="9">
        <f t="shared" si="40"/>
        <v>306.18444846292937</v>
      </c>
      <c r="L96" s="9">
        <f t="shared" si="40"/>
        <v>306.46153846153845</v>
      </c>
      <c r="M96" s="9">
        <f t="shared" si="40"/>
        <v>307.92919495635306</v>
      </c>
      <c r="N96" s="9">
        <f t="shared" si="40"/>
        <v>304.64195753868296</v>
      </c>
      <c r="O96" s="9">
        <f t="shared" si="40"/>
        <v>304.42286947141315</v>
      </c>
      <c r="P96" s="9">
        <f>'display Parameters'!O34</f>
        <v>0</v>
      </c>
      <c r="Q96" s="9">
        <f>'display Parameters'!P34</f>
        <v>0</v>
      </c>
      <c r="R96" s="9">
        <f>'display Parameters'!Q35</f>
        <v>0</v>
      </c>
      <c r="S96" s="9">
        <f>'display Parameters'!I48</f>
        <v>0</v>
      </c>
      <c r="T96" s="9">
        <f>'display Parameters'!J48</f>
        <v>0</v>
      </c>
      <c r="U96" s="9">
        <f>'display Parameters'!K48</f>
        <v>0</v>
      </c>
      <c r="V96" s="9">
        <f>'display Parameters'!L48</f>
        <v>0</v>
      </c>
    </row>
    <row r="97" spans="1:22" ht="15.75" customHeight="1" x14ac:dyDescent="0.15">
      <c r="A97" s="9">
        <f>'display Parameters'!A49</f>
        <v>0</v>
      </c>
      <c r="B97" s="9">
        <f>'display Parameters'!K36</f>
        <v>0</v>
      </c>
      <c r="C97" s="9">
        <f>'display Parameters'!L36</f>
        <v>0</v>
      </c>
      <c r="D97" s="9">
        <f>'display Parameters'!M36</f>
        <v>0</v>
      </c>
      <c r="O97" s="9">
        <f>'display Parameters'!N36</f>
        <v>0</v>
      </c>
      <c r="P97" s="9">
        <f>'display Parameters'!O36</f>
        <v>0</v>
      </c>
      <c r="Q97" s="9">
        <f>'display Parameters'!P36</f>
        <v>0</v>
      </c>
      <c r="R97" s="9">
        <f>'display Parameters'!Q36</f>
        <v>0</v>
      </c>
      <c r="S97" s="9">
        <f>'display Parameters'!I49</f>
        <v>0</v>
      </c>
      <c r="T97" s="9">
        <f>'display Parameters'!J49</f>
        <v>0</v>
      </c>
      <c r="U97" s="9">
        <f>'display Parameters'!K49</f>
        <v>0</v>
      </c>
      <c r="V97" s="9">
        <f>'display Parameters'!L49</f>
        <v>0</v>
      </c>
    </row>
    <row r="98" spans="1:22" ht="15.75" customHeight="1" x14ac:dyDescent="0.15">
      <c r="A98" s="9" t="s">
        <v>40</v>
      </c>
      <c r="B98" s="9">
        <f>'display Parameters'!K37</f>
        <v>0</v>
      </c>
      <c r="C98" s="9">
        <f>'display Parameters'!L37</f>
        <v>0</v>
      </c>
      <c r="D98" s="22">
        <f t="shared" ref="D98:O98" si="41">D96/$B96-1</f>
        <v>4.05236907730675E-2</v>
      </c>
      <c r="E98" s="22">
        <f t="shared" si="41"/>
        <v>1.8303843807199627E-2</v>
      </c>
      <c r="F98" s="22">
        <f t="shared" si="41"/>
        <v>4.8163756773029753E-3</v>
      </c>
      <c r="G98" s="22">
        <f t="shared" si="41"/>
        <v>5.9952038369326388E-4</v>
      </c>
      <c r="H98" s="22">
        <f t="shared" si="41"/>
        <v>6.0277275467146563E-3</v>
      </c>
      <c r="I98" s="22">
        <f t="shared" si="41"/>
        <v>1.1997600479907167E-3</v>
      </c>
      <c r="J98" s="22">
        <f t="shared" si="41"/>
        <v>4.8163756773029753E-3</v>
      </c>
      <c r="K98" s="22">
        <f t="shared" si="41"/>
        <v>6.0277275467146563E-3</v>
      </c>
      <c r="L98" s="22">
        <f t="shared" si="41"/>
        <v>6.9381598793365473E-3</v>
      </c>
      <c r="M98" s="22">
        <f t="shared" si="41"/>
        <v>1.1760426770126342E-2</v>
      </c>
      <c r="N98" s="22">
        <f t="shared" si="41"/>
        <v>9.5957778577449027E-4</v>
      </c>
      <c r="O98" s="22">
        <f t="shared" si="41"/>
        <v>2.3972192257004643E-4</v>
      </c>
      <c r="P98" s="9">
        <f>'display Parameters'!O37</f>
        <v>0</v>
      </c>
      <c r="Q98" s="9">
        <f>'display Parameters'!P37</f>
        <v>0</v>
      </c>
      <c r="R98" s="9">
        <f>'display Parameters'!Q37</f>
        <v>0</v>
      </c>
      <c r="S98" s="9">
        <f>'display Parameters'!I50</f>
        <v>0</v>
      </c>
      <c r="T98" s="9">
        <f>'display Parameters'!J50</f>
        <v>0</v>
      </c>
      <c r="U98" s="9">
        <f>'display Parameters'!K50</f>
        <v>0</v>
      </c>
      <c r="V98" s="9">
        <f>'display Parameters'!L50</f>
        <v>0</v>
      </c>
    </row>
    <row r="99" spans="1:22" ht="15.75" customHeight="1" x14ac:dyDescent="0.15">
      <c r="A99" s="9" t="s">
        <v>41</v>
      </c>
      <c r="B99" s="9">
        <f>'display Parameters'!K38</f>
        <v>0</v>
      </c>
      <c r="C99" s="9">
        <f>'display Parameters'!L38</f>
        <v>0</v>
      </c>
      <c r="D99" s="9" t="s">
        <v>42</v>
      </c>
      <c r="E99" s="9" t="s">
        <v>43</v>
      </c>
      <c r="F99" s="9" t="s">
        <v>44</v>
      </c>
      <c r="G99" s="9" t="s">
        <v>45</v>
      </c>
      <c r="H99" s="9" t="s">
        <v>46</v>
      </c>
      <c r="I99" s="9" t="s">
        <v>47</v>
      </c>
      <c r="J99" s="9" t="s">
        <v>48</v>
      </c>
      <c r="K99" s="9" t="s">
        <v>49</v>
      </c>
      <c r="L99" s="9" t="s">
        <v>50</v>
      </c>
      <c r="M99" s="9" t="s">
        <v>51</v>
      </c>
      <c r="N99" s="9" t="s">
        <v>52</v>
      </c>
      <c r="O99" s="9" t="s">
        <v>53</v>
      </c>
      <c r="P99" s="9">
        <f>'display Parameters'!O38</f>
        <v>0</v>
      </c>
      <c r="Q99" s="9">
        <f>'display Parameters'!P38</f>
        <v>0</v>
      </c>
      <c r="R99" s="9">
        <f>'display Parameters'!Q38</f>
        <v>0</v>
      </c>
      <c r="S99" s="9">
        <f>'display Parameters'!I51</f>
        <v>0</v>
      </c>
      <c r="T99" s="9">
        <f>'display Parameters'!J51</f>
        <v>0</v>
      </c>
      <c r="U99" s="9">
        <f>'display Parameters'!K51</f>
        <v>0</v>
      </c>
      <c r="V99" s="9">
        <f>'display Parameters'!L51</f>
        <v>0</v>
      </c>
    </row>
    <row r="100" spans="1:22" ht="15.75" customHeight="1" x14ac:dyDescent="0.15">
      <c r="A100" s="9">
        <f>'display Parameters'!A52</f>
        <v>0</v>
      </c>
      <c r="B100" s="9">
        <f>'display Parameters'!B52</f>
        <v>0</v>
      </c>
      <c r="C100" s="9">
        <f>'display Parameters'!C52</f>
        <v>0</v>
      </c>
      <c r="D100" s="9">
        <f>'display Parameters'!D52</f>
        <v>0</v>
      </c>
      <c r="O100" s="9">
        <f>'display Parameters'!E52</f>
        <v>0</v>
      </c>
      <c r="P100" s="9">
        <f>'display Parameters'!F52</f>
        <v>0</v>
      </c>
      <c r="Q100" s="9">
        <f>'display Parameters'!G52</f>
        <v>0</v>
      </c>
      <c r="R100" s="9">
        <f>'display Parameters'!H52</f>
        <v>0</v>
      </c>
      <c r="S100" s="9">
        <f>'display Parameters'!I52</f>
        <v>0</v>
      </c>
      <c r="T100" s="9">
        <f>'display Parameters'!J52</f>
        <v>0</v>
      </c>
      <c r="U100" s="9">
        <f>'display Parameters'!K52</f>
        <v>0</v>
      </c>
      <c r="V100" s="9">
        <f>'display Parameters'!L52</f>
        <v>0</v>
      </c>
    </row>
    <row r="101" spans="1:22" ht="15.75" customHeight="1" x14ac:dyDescent="0.15">
      <c r="A101" s="9">
        <f>'display Parameters'!A53</f>
        <v>0</v>
      </c>
      <c r="B101" s="9">
        <f>'display Parameters'!B53</f>
        <v>0</v>
      </c>
      <c r="C101" s="9">
        <f>'display Parameters'!C53</f>
        <v>0</v>
      </c>
      <c r="D101" s="9">
        <f>'display Parameters'!D53</f>
        <v>0</v>
      </c>
      <c r="O101" s="9">
        <f>'display Parameters'!E53</f>
        <v>0</v>
      </c>
      <c r="P101" s="9">
        <f>'display Parameters'!F53</f>
        <v>0</v>
      </c>
      <c r="Q101" s="9">
        <f>'display Parameters'!G53</f>
        <v>0</v>
      </c>
      <c r="R101" s="9">
        <f>'display Parameters'!H53</f>
        <v>0</v>
      </c>
      <c r="S101" s="9">
        <f>'display Parameters'!I53</f>
        <v>0</v>
      </c>
      <c r="T101" s="9">
        <f>'display Parameters'!J53</f>
        <v>0</v>
      </c>
      <c r="U101" s="9">
        <f>'display Parameters'!K53</f>
        <v>0</v>
      </c>
      <c r="V101" s="9">
        <f>'display Parameters'!L53</f>
        <v>0</v>
      </c>
    </row>
    <row r="102" spans="1:22" ht="15.75" customHeight="1" x14ac:dyDescent="0.15">
      <c r="A102" s="9" t="str">
        <f>'display Parameters'!A54</f>
        <v xml:space="preserve">In my sensor device design, if the TS-300B and PH0-14 Value Detect Sensor Module require a 5V power supply and there is no AAA battery that directly provides 5V, l have a few options to resolve the power supply issue:
1. I can create a battery pack with multiple 1.5V batteries in series to achieve the desired voltage. For example, using three AAA batteries in series will give me 4.5V, which might be enough for some 5V devices if they have a lower voltage limit tolerance. If the device strictly requires 5V, I could use four AAA batteries to get 6V and then use a voltage regulator to bring it down to 5V.
2. I can use a step-up (boost) converter to increase the voltage from the AAA batteries to the required 5V.
3. Instead of using AAA batteries, consider using a rechargeable 5V USB power bank. These power banks are designed to provide a stable 5V output and can be an easy solution for powering 5V devices.
4. There are dedicated 5V battery solutions like LiPo (Lithium Polymer) batteries that can be recharged and are commonly used in portable electronics. A voltage regulator might still be required to ensure the voltage remains at a steady 5V.
What hardware/software/cost/effort tradeoffs could you make to improve the user experience ?  When l do the hardware/software/cost/effort tradeoffs, l choose the first solution which is the regulator. It will have the least cost and least efforts. The regulator circuit is easier than the boost converter circuit. And it will be cheaper than Lipo rechargable battery. And for the software part, l considered user only used the kit one hour per day. So it might be some optimize in the coding of the IDEL or off mode. </v>
      </c>
      <c r="B102" s="9">
        <f>'display Parameters'!B54</f>
        <v>0</v>
      </c>
      <c r="C102" s="9">
        <f>'display Parameters'!C54</f>
        <v>0</v>
      </c>
      <c r="D102" s="9">
        <f>'display Parameters'!D54</f>
        <v>0</v>
      </c>
      <c r="O102" s="9">
        <f>'display Parameters'!E54</f>
        <v>0</v>
      </c>
      <c r="P102" s="9">
        <f>'display Parameters'!F54</f>
        <v>0</v>
      </c>
      <c r="Q102" s="9">
        <f>'display Parameters'!G54</f>
        <v>0</v>
      </c>
      <c r="R102" s="9">
        <f>'display Parameters'!H54</f>
        <v>0</v>
      </c>
      <c r="S102" s="9">
        <f>'display Parameters'!I54</f>
        <v>0</v>
      </c>
      <c r="T102" s="9">
        <f>'display Parameters'!J54</f>
        <v>0</v>
      </c>
      <c r="U102" s="9">
        <f>'display Parameters'!K54</f>
        <v>0</v>
      </c>
      <c r="V102" s="9">
        <f>'display Parameters'!L54</f>
        <v>0</v>
      </c>
    </row>
    <row r="103" spans="1:22" ht="15.75" customHeight="1" x14ac:dyDescent="0.15">
      <c r="A103" s="9">
        <f>'display Parameters'!A55</f>
        <v>0</v>
      </c>
      <c r="B103" s="9">
        <f>'display Parameters'!B55</f>
        <v>0</v>
      </c>
      <c r="C103" s="9">
        <f>'display Parameters'!C55</f>
        <v>0</v>
      </c>
      <c r="D103" s="9">
        <f>'display Parameters'!D55</f>
        <v>0</v>
      </c>
      <c r="O103" s="9">
        <f>'display Parameters'!E55</f>
        <v>0</v>
      </c>
      <c r="P103" s="9">
        <f>'display Parameters'!F55</f>
        <v>0</v>
      </c>
      <c r="Q103" s="9">
        <f>'display Parameters'!G55</f>
        <v>0</v>
      </c>
      <c r="R103" s="9">
        <f>'display Parameters'!H55</f>
        <v>0</v>
      </c>
      <c r="S103" s="9">
        <f>'display Parameters'!I55</f>
        <v>0</v>
      </c>
      <c r="T103" s="9">
        <f>'display Parameters'!J55</f>
        <v>0</v>
      </c>
      <c r="U103" s="9">
        <f>'display Parameters'!K55</f>
        <v>0</v>
      </c>
      <c r="V103" s="9">
        <f>'display Parameters'!L55</f>
        <v>0</v>
      </c>
    </row>
    <row r="104" spans="1:22" ht="15.75" customHeight="1" x14ac:dyDescent="0.15">
      <c r="A104" s="9">
        <f>'display Parameters'!A56</f>
        <v>0</v>
      </c>
      <c r="B104" s="9">
        <f>'display Parameters'!B56</f>
        <v>0</v>
      </c>
      <c r="C104" s="9">
        <f>'display Parameters'!C56</f>
        <v>0</v>
      </c>
      <c r="D104" s="9">
        <f>'display Parameters'!D56</f>
        <v>0</v>
      </c>
      <c r="O104" s="9">
        <f>'display Parameters'!E56</f>
        <v>0</v>
      </c>
      <c r="P104" s="9">
        <f>'display Parameters'!F56</f>
        <v>0</v>
      </c>
      <c r="Q104" s="9">
        <f>'display Parameters'!G56</f>
        <v>0</v>
      </c>
      <c r="R104" s="9">
        <f>'display Parameters'!H56</f>
        <v>0</v>
      </c>
      <c r="S104" s="9">
        <f>'display Parameters'!I56</f>
        <v>0</v>
      </c>
      <c r="T104" s="9">
        <f>'display Parameters'!J56</f>
        <v>0</v>
      </c>
      <c r="U104" s="9">
        <f>'display Parameters'!K56</f>
        <v>0</v>
      </c>
      <c r="V104" s="9">
        <f>'display Parameters'!L56</f>
        <v>0</v>
      </c>
    </row>
    <row r="105" spans="1:22" ht="15.75" customHeight="1" x14ac:dyDescent="0.15">
      <c r="A105" s="9">
        <f>'display Parameters'!A57</f>
        <v>0</v>
      </c>
      <c r="B105" s="9">
        <f>'display Parameters'!B57</f>
        <v>0</v>
      </c>
      <c r="C105" s="9">
        <f>'display Parameters'!C57</f>
        <v>0</v>
      </c>
      <c r="D105" s="9">
        <f>'display Parameters'!D57</f>
        <v>0</v>
      </c>
      <c r="O105" s="9">
        <f>'display Parameters'!E57</f>
        <v>0</v>
      </c>
      <c r="P105" s="9">
        <f>'display Parameters'!F57</f>
        <v>0</v>
      </c>
      <c r="Q105" s="9">
        <f>'display Parameters'!G57</f>
        <v>0</v>
      </c>
      <c r="R105" s="9">
        <f>'display Parameters'!H57</f>
        <v>0</v>
      </c>
      <c r="S105" s="9">
        <f>'display Parameters'!I57</f>
        <v>0</v>
      </c>
      <c r="T105" s="9">
        <f>'display Parameters'!J57</f>
        <v>0</v>
      </c>
      <c r="U105" s="9">
        <f>'display Parameters'!K57</f>
        <v>0</v>
      </c>
      <c r="V105" s="9">
        <f>'display Parameters'!L57</f>
        <v>0</v>
      </c>
    </row>
    <row r="106" spans="1:22" ht="15.75" customHeight="1" x14ac:dyDescent="0.15">
      <c r="A106" s="9">
        <f>'display Parameters'!A58</f>
        <v>0</v>
      </c>
      <c r="B106" s="9">
        <f>'display Parameters'!B58</f>
        <v>0</v>
      </c>
      <c r="C106" s="9">
        <f>'display Parameters'!C58</f>
        <v>0</v>
      </c>
      <c r="D106" s="9">
        <f>'display Parameters'!D58</f>
        <v>0</v>
      </c>
      <c r="O106" s="9">
        <f>'display Parameters'!E58</f>
        <v>0</v>
      </c>
      <c r="P106" s="9">
        <f>'display Parameters'!F58</f>
        <v>0</v>
      </c>
      <c r="Q106" s="9">
        <f>'display Parameters'!G58</f>
        <v>0</v>
      </c>
      <c r="R106" s="9">
        <f>'display Parameters'!H58</f>
        <v>0</v>
      </c>
      <c r="S106" s="9">
        <f>'display Parameters'!I58</f>
        <v>0</v>
      </c>
      <c r="T106" s="9">
        <f>'display Parameters'!J58</f>
        <v>0</v>
      </c>
      <c r="U106" s="9">
        <f>'display Parameters'!K58</f>
        <v>0</v>
      </c>
      <c r="V106" s="9">
        <f>'display Parameters'!L58</f>
        <v>0</v>
      </c>
    </row>
    <row r="107" spans="1:22" ht="15.75" customHeight="1" x14ac:dyDescent="0.15">
      <c r="A107" s="9">
        <f>'display Parameters'!A59</f>
        <v>0</v>
      </c>
      <c r="B107" s="9">
        <f>'display Parameters'!B59</f>
        <v>0</v>
      </c>
      <c r="C107" s="9">
        <f>'display Parameters'!C59</f>
        <v>0</v>
      </c>
      <c r="D107" s="9">
        <f>'display Parameters'!D59</f>
        <v>0</v>
      </c>
      <c r="O107" s="9">
        <f>'display Parameters'!E59</f>
        <v>0</v>
      </c>
      <c r="P107" s="9">
        <f>'display Parameters'!F59</f>
        <v>0</v>
      </c>
      <c r="Q107" s="9">
        <f>'display Parameters'!G59</f>
        <v>0</v>
      </c>
      <c r="R107" s="9">
        <f>'display Parameters'!H59</f>
        <v>0</v>
      </c>
      <c r="S107" s="9">
        <f>'display Parameters'!I59</f>
        <v>0</v>
      </c>
      <c r="T107" s="9">
        <f>'display Parameters'!J59</f>
        <v>0</v>
      </c>
      <c r="U107" s="9">
        <f>'display Parameters'!K59</f>
        <v>0</v>
      </c>
      <c r="V107" s="9">
        <f>'display Parameters'!L59</f>
        <v>0</v>
      </c>
    </row>
    <row r="108" spans="1:22" ht="15.75" customHeight="1" x14ac:dyDescent="0.15">
      <c r="A108" s="9">
        <f>'display Parameters'!A60</f>
        <v>0</v>
      </c>
      <c r="B108" s="9">
        <f>'display Parameters'!B60</f>
        <v>0</v>
      </c>
      <c r="C108" s="9">
        <f>'display Parameters'!C60</f>
        <v>0</v>
      </c>
      <c r="D108" s="9">
        <f>'display Parameters'!D60</f>
        <v>0</v>
      </c>
      <c r="O108" s="9">
        <f>'display Parameters'!E60</f>
        <v>0</v>
      </c>
      <c r="P108" s="9">
        <f>'display Parameters'!F60</f>
        <v>0</v>
      </c>
      <c r="Q108" s="9">
        <f>'display Parameters'!G60</f>
        <v>0</v>
      </c>
      <c r="R108" s="9">
        <f>'display Parameters'!H60</f>
        <v>0</v>
      </c>
      <c r="S108" s="9">
        <f>'display Parameters'!I60</f>
        <v>0</v>
      </c>
      <c r="T108" s="9">
        <f>'display Parameters'!J60</f>
        <v>0</v>
      </c>
      <c r="U108" s="9">
        <f>'display Parameters'!K60</f>
        <v>0</v>
      </c>
      <c r="V108" s="9">
        <f>'display Parameters'!L60</f>
        <v>0</v>
      </c>
    </row>
    <row r="109" spans="1:22" ht="15.75" customHeight="1" x14ac:dyDescent="0.15">
      <c r="A109" s="9">
        <f>'display Parameters'!A61</f>
        <v>0</v>
      </c>
      <c r="B109" s="9">
        <f>'display Parameters'!B61</f>
        <v>0</v>
      </c>
      <c r="C109" s="9">
        <f>'display Parameters'!C61</f>
        <v>0</v>
      </c>
      <c r="D109" s="9">
        <f>'display Parameters'!D61</f>
        <v>0</v>
      </c>
      <c r="O109" s="9">
        <f>'display Parameters'!E61</f>
        <v>0</v>
      </c>
      <c r="P109" s="9">
        <f>'display Parameters'!F61</f>
        <v>0</v>
      </c>
      <c r="Q109" s="9">
        <f>'display Parameters'!G61</f>
        <v>0</v>
      </c>
      <c r="R109" s="9">
        <f>'display Parameters'!H61</f>
        <v>0</v>
      </c>
      <c r="S109" s="9">
        <f>'display Parameters'!I61</f>
        <v>0</v>
      </c>
      <c r="T109" s="9">
        <f>'display Parameters'!J61</f>
        <v>0</v>
      </c>
      <c r="U109" s="9">
        <f>'display Parameters'!K61</f>
        <v>0</v>
      </c>
      <c r="V109" s="9">
        <f>'display Parameters'!L61</f>
        <v>0</v>
      </c>
    </row>
    <row r="110" spans="1:22" ht="15.75" customHeight="1" x14ac:dyDescent="0.15">
      <c r="A110" s="9">
        <f>'display Parameters'!A62</f>
        <v>0</v>
      </c>
      <c r="B110" s="9">
        <f>'display Parameters'!B62</f>
        <v>0</v>
      </c>
      <c r="C110" s="9">
        <f>'display Parameters'!C62</f>
        <v>0</v>
      </c>
      <c r="D110" s="9">
        <f>'display Parameters'!D62</f>
        <v>0</v>
      </c>
      <c r="O110" s="9">
        <f>'display Parameters'!E62</f>
        <v>0</v>
      </c>
      <c r="P110" s="9">
        <f>'display Parameters'!F62</f>
        <v>0</v>
      </c>
      <c r="Q110" s="9">
        <f>'display Parameters'!G62</f>
        <v>0</v>
      </c>
      <c r="R110" s="9">
        <f>'display Parameters'!H62</f>
        <v>0</v>
      </c>
      <c r="S110" s="9">
        <f>'display Parameters'!I62</f>
        <v>0</v>
      </c>
      <c r="T110" s="9">
        <f>'display Parameters'!J62</f>
        <v>0</v>
      </c>
      <c r="U110" s="9">
        <f>'display Parameters'!K62</f>
        <v>0</v>
      </c>
      <c r="V110" s="9">
        <f>'display Parameters'!L62</f>
        <v>0</v>
      </c>
    </row>
    <row r="111" spans="1:22" ht="15.75" customHeight="1" x14ac:dyDescent="0.15">
      <c r="A111" s="9">
        <f>'display Parameters'!A63</f>
        <v>0</v>
      </c>
      <c r="B111" s="9">
        <f>'display Parameters'!B63</f>
        <v>0</v>
      </c>
      <c r="C111" s="9">
        <f>'display Parameters'!C63</f>
        <v>0</v>
      </c>
      <c r="D111" s="9">
        <f>'display Parameters'!D63</f>
        <v>0</v>
      </c>
      <c r="O111" s="9">
        <f>'display Parameters'!E63</f>
        <v>0</v>
      </c>
      <c r="P111" s="9">
        <f>'display Parameters'!F63</f>
        <v>0</v>
      </c>
      <c r="Q111" s="9">
        <f>'display Parameters'!G63</f>
        <v>0</v>
      </c>
      <c r="R111" s="9">
        <f>'display Parameters'!H63</f>
        <v>0</v>
      </c>
      <c r="S111" s="9">
        <f>'display Parameters'!I63</f>
        <v>0</v>
      </c>
      <c r="T111" s="9">
        <f>'display Parameters'!J63</f>
        <v>0</v>
      </c>
      <c r="U111" s="9">
        <f>'display Parameters'!K63</f>
        <v>0</v>
      </c>
      <c r="V111" s="9">
        <f>'display Parameters'!L63</f>
        <v>0</v>
      </c>
    </row>
    <row r="112" spans="1:22" ht="15.75" customHeight="1" x14ac:dyDescent="0.15">
      <c r="A112" s="9">
        <f>'display Parameters'!A64</f>
        <v>0</v>
      </c>
      <c r="B112" s="9">
        <f>'display Parameters'!B64</f>
        <v>0</v>
      </c>
      <c r="C112" s="9">
        <f>'display Parameters'!C64</f>
        <v>0</v>
      </c>
      <c r="D112" s="9">
        <f>'display Parameters'!D64</f>
        <v>0</v>
      </c>
      <c r="O112" s="9">
        <f>'display Parameters'!E64</f>
        <v>0</v>
      </c>
      <c r="P112" s="9">
        <f>'display Parameters'!F64</f>
        <v>0</v>
      </c>
      <c r="Q112" s="9">
        <f>'display Parameters'!G64</f>
        <v>0</v>
      </c>
      <c r="R112" s="9">
        <f>'display Parameters'!H64</f>
        <v>0</v>
      </c>
      <c r="S112" s="9">
        <f>'display Parameters'!I64</f>
        <v>0</v>
      </c>
      <c r="T112" s="9">
        <f>'display Parameters'!J64</f>
        <v>0</v>
      </c>
      <c r="U112" s="9">
        <f>'display Parameters'!K64</f>
        <v>0</v>
      </c>
      <c r="V112" s="9">
        <f>'display Parameters'!L64</f>
        <v>0</v>
      </c>
    </row>
    <row r="113" spans="1:22" ht="15.75" customHeight="1" x14ac:dyDescent="0.15">
      <c r="A113" s="9">
        <f>'display Parameters'!A65</f>
        <v>0</v>
      </c>
      <c r="B113" s="9">
        <f>'display Parameters'!B65</f>
        <v>0</v>
      </c>
      <c r="C113" s="9">
        <f>'display Parameters'!C65</f>
        <v>0</v>
      </c>
      <c r="D113" s="9">
        <f>'display Parameters'!D65</f>
        <v>0</v>
      </c>
      <c r="O113" s="9">
        <f>'display Parameters'!E65</f>
        <v>0</v>
      </c>
      <c r="P113" s="9">
        <f>'display Parameters'!F65</f>
        <v>0</v>
      </c>
      <c r="Q113" s="9">
        <f>'display Parameters'!G65</f>
        <v>0</v>
      </c>
      <c r="R113" s="9">
        <f>'display Parameters'!H65</f>
        <v>0</v>
      </c>
      <c r="S113" s="9">
        <f>'display Parameters'!I65</f>
        <v>0</v>
      </c>
      <c r="T113" s="9">
        <f>'display Parameters'!J65</f>
        <v>0</v>
      </c>
      <c r="U113" s="9">
        <f>'display Parameters'!K65</f>
        <v>0</v>
      </c>
      <c r="V113" s="9">
        <f>'display Parameters'!L65</f>
        <v>0</v>
      </c>
    </row>
    <row r="114" spans="1:22" ht="15.75" customHeight="1" x14ac:dyDescent="0.15">
      <c r="A114" s="9">
        <f>'display Parameters'!A66</f>
        <v>0</v>
      </c>
      <c r="B114" s="9">
        <f>'display Parameters'!B66</f>
        <v>0</v>
      </c>
      <c r="C114" s="9">
        <f>'display Parameters'!C66</f>
        <v>0</v>
      </c>
      <c r="D114" s="9">
        <f>'display Parameters'!D66</f>
        <v>0</v>
      </c>
      <c r="O114" s="9">
        <f>'display Parameters'!E66</f>
        <v>0</v>
      </c>
      <c r="P114" s="9">
        <f>'display Parameters'!F66</f>
        <v>0</v>
      </c>
      <c r="Q114" s="9">
        <f>'display Parameters'!G66</f>
        <v>0</v>
      </c>
      <c r="R114" s="9">
        <f>'display Parameters'!H66</f>
        <v>0</v>
      </c>
      <c r="S114" s="9">
        <f>'display Parameters'!I66</f>
        <v>0</v>
      </c>
      <c r="T114" s="9">
        <f>'display Parameters'!J66</f>
        <v>0</v>
      </c>
      <c r="U114" s="9">
        <f>'display Parameters'!K66</f>
        <v>0</v>
      </c>
      <c r="V114" s="9">
        <f>'display Parameters'!L66</f>
        <v>0</v>
      </c>
    </row>
    <row r="115" spans="1:22" ht="15.75" customHeight="1" x14ac:dyDescent="0.15">
      <c r="A115" s="9">
        <f>'display Parameters'!A67</f>
        <v>0</v>
      </c>
      <c r="B115" s="9">
        <f>'display Parameters'!B67</f>
        <v>0</v>
      </c>
      <c r="C115" s="9">
        <f>'display Parameters'!C67</f>
        <v>0</v>
      </c>
      <c r="D115" s="9">
        <f>'display Parameters'!D67</f>
        <v>0</v>
      </c>
      <c r="O115" s="9">
        <f>'display Parameters'!E67</f>
        <v>0</v>
      </c>
      <c r="P115" s="9">
        <f>'display Parameters'!F67</f>
        <v>0</v>
      </c>
      <c r="Q115" s="9">
        <f>'display Parameters'!G67</f>
        <v>0</v>
      </c>
      <c r="R115" s="9">
        <f>'display Parameters'!H67</f>
        <v>0</v>
      </c>
      <c r="S115" s="9">
        <f>'display Parameters'!I67</f>
        <v>0</v>
      </c>
      <c r="T115" s="9">
        <f>'display Parameters'!J67</f>
        <v>0</v>
      </c>
      <c r="U115" s="9">
        <f>'display Parameters'!K67</f>
        <v>0</v>
      </c>
      <c r="V115" s="9">
        <f>'display Parameters'!L67</f>
        <v>0</v>
      </c>
    </row>
    <row r="116" spans="1:22" ht="15.75" customHeight="1" x14ac:dyDescent="0.15">
      <c r="A116" s="9">
        <f>'display Parameters'!A68</f>
        <v>0</v>
      </c>
      <c r="B116" s="9">
        <f>'display Parameters'!B68</f>
        <v>0</v>
      </c>
      <c r="C116" s="9">
        <f>'display Parameters'!C68</f>
        <v>0</v>
      </c>
      <c r="D116" s="9">
        <f>'display Parameters'!D68</f>
        <v>0</v>
      </c>
      <c r="O116" s="9">
        <f>'display Parameters'!E68</f>
        <v>0</v>
      </c>
      <c r="P116" s="9">
        <f>'display Parameters'!F68</f>
        <v>0</v>
      </c>
      <c r="Q116" s="9">
        <f>'display Parameters'!G68</f>
        <v>0</v>
      </c>
      <c r="R116" s="9">
        <f>'display Parameters'!H68</f>
        <v>0</v>
      </c>
      <c r="S116" s="9">
        <f>'display Parameters'!I68</f>
        <v>0</v>
      </c>
      <c r="T116" s="9">
        <f>'display Parameters'!J68</f>
        <v>0</v>
      </c>
      <c r="U116" s="9">
        <f>'display Parameters'!K68</f>
        <v>0</v>
      </c>
      <c r="V116" s="9">
        <f>'display Parameters'!L68</f>
        <v>0</v>
      </c>
    </row>
    <row r="117" spans="1:22" ht="15.75" customHeight="1" x14ac:dyDescent="0.15">
      <c r="A117" s="9">
        <f>'display Parameters'!A69</f>
        <v>0</v>
      </c>
      <c r="B117" s="9">
        <f>'display Parameters'!B69</f>
        <v>0</v>
      </c>
      <c r="C117" s="9">
        <f>'display Parameters'!C69</f>
        <v>0</v>
      </c>
      <c r="D117" s="9">
        <f>'display Parameters'!D69</f>
        <v>0</v>
      </c>
      <c r="O117" s="9">
        <f>'display Parameters'!E69</f>
        <v>0</v>
      </c>
      <c r="P117" s="9">
        <f>'display Parameters'!F69</f>
        <v>0</v>
      </c>
      <c r="Q117" s="9">
        <f>'display Parameters'!G69</f>
        <v>0</v>
      </c>
      <c r="R117" s="9">
        <f>'display Parameters'!H69</f>
        <v>0</v>
      </c>
      <c r="S117" s="9">
        <f>'display Parameters'!I69</f>
        <v>0</v>
      </c>
      <c r="T117" s="9">
        <f>'display Parameters'!J69</f>
        <v>0</v>
      </c>
      <c r="U117" s="9">
        <f>'display Parameters'!K69</f>
        <v>0</v>
      </c>
      <c r="V117" s="9">
        <f>'display Parameters'!L69</f>
        <v>0</v>
      </c>
    </row>
    <row r="118" spans="1:22" ht="15.75" customHeight="1" x14ac:dyDescent="0.15">
      <c r="A118" s="9">
        <f>'display Parameters'!A70</f>
        <v>0</v>
      </c>
      <c r="B118" s="9">
        <f>'display Parameters'!B70</f>
        <v>0</v>
      </c>
      <c r="C118" s="9">
        <f>'display Parameters'!C70</f>
        <v>0</v>
      </c>
      <c r="D118" s="9">
        <f>'display Parameters'!D70</f>
        <v>0</v>
      </c>
      <c r="O118" s="9">
        <f>'display Parameters'!E70</f>
        <v>0</v>
      </c>
      <c r="P118" s="9">
        <f>'display Parameters'!F70</f>
        <v>0</v>
      </c>
      <c r="Q118" s="9">
        <f>'display Parameters'!G70</f>
        <v>0</v>
      </c>
      <c r="R118" s="9">
        <f>'display Parameters'!H70</f>
        <v>0</v>
      </c>
      <c r="S118" s="9">
        <f>'display Parameters'!I70</f>
        <v>0</v>
      </c>
      <c r="T118" s="9">
        <f>'display Parameters'!J70</f>
        <v>0</v>
      </c>
      <c r="U118" s="9">
        <f>'display Parameters'!K70</f>
        <v>0</v>
      </c>
      <c r="V118" s="9">
        <f>'display Parameters'!L70</f>
        <v>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display Parameters</vt:lpstr>
      <vt:lpstr>Sensitivity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2024-02-07T05:40:55Z</dcterms:created>
  <dcterms:modified xsi:type="dcterms:W3CDTF">2024-02-07T06:44:38Z</dcterms:modified>
</cp:coreProperties>
</file>