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100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8" i="1" l="1"/>
  <c r="K8" i="1"/>
  <c r="L7" i="1"/>
  <c r="K6" i="1"/>
  <c r="K5" i="1"/>
  <c r="J5" i="1"/>
  <c r="L3" i="1"/>
  <c r="L4" i="1"/>
  <c r="E8" i="1"/>
  <c r="D8" i="1"/>
  <c r="D7" i="1"/>
  <c r="D4" i="1" l="1"/>
  <c r="E3" i="1"/>
  <c r="D3" i="1"/>
</calcChain>
</file>

<file path=xl/sharedStrings.xml><?xml version="1.0" encoding="utf-8"?>
<sst xmlns="http://schemas.openxmlformats.org/spreadsheetml/2006/main" count="20" uniqueCount="10">
  <si>
    <t>oclMatrixMul</t>
  </si>
  <si>
    <t>oclFDTD3d</t>
  </si>
  <si>
    <t>oclDCT8x8</t>
  </si>
  <si>
    <t>oclNbody</t>
  </si>
  <si>
    <t>Stencil2D</t>
    <phoneticPr fontId="1" type="noConversion"/>
  </si>
  <si>
    <t>*NaiveMatrixMul</t>
    <phoneticPr fontId="1" type="noConversion"/>
  </si>
  <si>
    <t>向量化</t>
    <phoneticPr fontId="1" type="noConversion"/>
  </si>
  <si>
    <t>循环分段&amp;交换</t>
    <phoneticPr fontId="1" type="noConversion"/>
  </si>
  <si>
    <t>工作项折叠</t>
    <phoneticPr fontId="1" type="noConversion"/>
  </si>
  <si>
    <t>向量寄存器重用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</si>
</sst>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77902662763577"/>
          <c:y val="0.25863881598133565"/>
          <c:w val="0.81941813684820208"/>
          <c:h val="0.711965587634878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oclMatrixMul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Sheet1!$C$3:$F$3</c:f>
              <c:numCache>
                <c:formatCode>0.00_);[Red]\(0.00\)</c:formatCode>
                <c:ptCount val="4"/>
                <c:pt idx="0">
                  <c:v>0.02</c:v>
                </c:pt>
                <c:pt idx="1">
                  <c:v>0.33079999999999998</c:v>
                </c:pt>
                <c:pt idx="2">
                  <c:v>2.4750000000000001</c:v>
                </c:pt>
                <c:pt idx="3">
                  <c:v>3.02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oclFDTD3d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Sheet1!$C$4:$F$4</c:f>
              <c:numCache>
                <c:formatCode>0.00_);[Red]\(0.00\)</c:formatCode>
                <c:ptCount val="4"/>
                <c:pt idx="0">
                  <c:v>0.44</c:v>
                </c:pt>
                <c:pt idx="1">
                  <c:v>3.6696</c:v>
                </c:pt>
                <c:pt idx="2">
                  <c:v>6.02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Stencil2D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Sheet1!$C$5:$F$5</c:f>
              <c:numCache>
                <c:formatCode>0.00_);[Red]\(0.00\)</c:formatCode>
                <c:ptCount val="4"/>
                <c:pt idx="0">
                  <c:v>1.73</c:v>
                </c:pt>
                <c:pt idx="1">
                  <c:v>2.5299999999999998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oclDCT8x8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Sheet1!$C$6:$F$6</c:f>
              <c:numCache>
                <c:formatCode>0.00_);[Red]\(0.00\)</c:formatCode>
                <c:ptCount val="4"/>
                <c:pt idx="0">
                  <c:v>1.02</c:v>
                </c:pt>
                <c:pt idx="1">
                  <c:v>3.42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oclNbody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Sheet1!$C$7:$F$7</c:f>
              <c:numCache>
                <c:formatCode>0.00_);[Red]\(0.00\)</c:formatCode>
                <c:ptCount val="4"/>
                <c:pt idx="0">
                  <c:v>0.17</c:v>
                </c:pt>
                <c:pt idx="1">
                  <c:v>0.6885</c:v>
                </c:pt>
                <c:pt idx="2">
                  <c:v>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*NaiveMatrixMul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Sheet1!$C$2:$F$2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Sheet1!$C$8:$F$8</c:f>
              <c:numCache>
                <c:formatCode>0.00_);[Red]\(0.00\)</c:formatCode>
                <c:ptCount val="4"/>
                <c:pt idx="0">
                  <c:v>0.22</c:v>
                </c:pt>
                <c:pt idx="1">
                  <c:v>3.5860000000000003</c:v>
                </c:pt>
                <c:pt idx="2">
                  <c:v>26.679399999999998</c:v>
                </c:pt>
                <c:pt idx="3">
                  <c:v>33.880000000000003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06128"/>
        <c:axId val="256106688"/>
      </c:lineChart>
      <c:catAx>
        <c:axId val="256106128"/>
        <c:scaling>
          <c:orientation val="minMax"/>
        </c:scaling>
        <c:delete val="1"/>
        <c:axPos val="b"/>
        <c:numFmt formatCode="General" sourceLinked="0"/>
        <c:majorTickMark val="cross"/>
        <c:minorTickMark val="none"/>
        <c:tickLblPos val="low"/>
        <c:crossAx val="256106688"/>
        <c:crosses val="autoZero"/>
        <c:auto val="1"/>
        <c:lblAlgn val="ctr"/>
        <c:lblOffset val="100"/>
        <c:noMultiLvlLbl val="0"/>
      </c:catAx>
      <c:valAx>
        <c:axId val="256106688"/>
        <c:scaling>
          <c:logBase val="2"/>
          <c:orientation val="minMax"/>
          <c:max val="64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2561061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2.0951478935489966E-2"/>
          <c:y val="3.872123074292437E-2"/>
          <c:w val="0.97904849731621391"/>
          <c:h val="0.15443095654709829"/>
        </c:manualLayout>
      </c:layout>
      <c:overlay val="1"/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59074108050828E-2"/>
          <c:y val="7.8696179523042559E-2"/>
          <c:w val="0.81470839989831556"/>
          <c:h val="0.79853416272389455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oclMatrixMul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Sheet1!$J$3:$M$3</c:f>
              <c:numCache>
                <c:formatCode>0.00_);[Red]\(0.00\)</c:formatCode>
                <c:ptCount val="4"/>
                <c:pt idx="0">
                  <c:v>0.01</c:v>
                </c:pt>
                <c:pt idx="1">
                  <c:v>0.34</c:v>
                </c:pt>
                <c:pt idx="2">
                  <c:v>2.0360824742268044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oclFDTD3d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Sheet1!$J$4:$M$4</c:f>
              <c:numCache>
                <c:formatCode>0.00_);[Red]\(0.00\)</c:formatCode>
                <c:ptCount val="4"/>
                <c:pt idx="0">
                  <c:v>0.2</c:v>
                </c:pt>
                <c:pt idx="1">
                  <c:v>2.48</c:v>
                </c:pt>
                <c:pt idx="2">
                  <c:v>2.6486486486486482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Stencil2D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Sheet1!$J$5:$M$5</c:f>
              <c:numCache>
                <c:formatCode>0.00_);[Red]\(0.00\)</c:formatCode>
                <c:ptCount val="4"/>
                <c:pt idx="0">
                  <c:v>0.75863764991241078</c:v>
                </c:pt>
                <c:pt idx="1">
                  <c:v>1.3224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Sheet1!$I$6</c:f>
              <c:strCache>
                <c:ptCount val="1"/>
                <c:pt idx="0">
                  <c:v>oclDCT8x8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Sheet1!$J$6:$M$6</c:f>
              <c:numCache>
                <c:formatCode>0.00_);[Red]\(0.00\)</c:formatCode>
                <c:ptCount val="4"/>
                <c:pt idx="0">
                  <c:v>0.51</c:v>
                </c:pt>
                <c:pt idx="1">
                  <c:v>2.9160839160839163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Sheet1!$I$7</c:f>
              <c:strCache>
                <c:ptCount val="1"/>
                <c:pt idx="0">
                  <c:v>oclNbody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Sheet1!$J$7:$M$7</c:f>
              <c:numCache>
                <c:formatCode>0.00_);[Red]\(0.00\)</c:formatCode>
                <c:ptCount val="4"/>
                <c:pt idx="0">
                  <c:v>0.2</c:v>
                </c:pt>
                <c:pt idx="1">
                  <c:v>0.86599999999999999</c:v>
                </c:pt>
                <c:pt idx="2">
                  <c:v>1.097345132743363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Sheet1!$I$8</c:f>
              <c:strCache>
                <c:ptCount val="1"/>
                <c:pt idx="0">
                  <c:v>*NaiveMatrixMul</c:v>
                </c:pt>
              </c:strCache>
            </c:strRef>
          </c:tx>
          <c:cat>
            <c:strRef>
              <c:f>Sheet1!$J$2:$M$2</c:f>
              <c:strCache>
                <c:ptCount val="4"/>
                <c:pt idx="0">
                  <c:v>工作项折叠</c:v>
                </c:pt>
                <c:pt idx="1">
                  <c:v>向量化</c:v>
                </c:pt>
                <c:pt idx="2">
                  <c:v>循环分段&amp;交换</c:v>
                </c:pt>
                <c:pt idx="3">
                  <c:v>向量寄存器重用</c:v>
                </c:pt>
              </c:strCache>
            </c:strRef>
          </c:cat>
          <c:val>
            <c:numRef>
              <c:f>Sheet1!$J$8:$M$8</c:f>
              <c:numCache>
                <c:formatCode>0.00_);[Red]\(0.00\)</c:formatCode>
                <c:ptCount val="4"/>
                <c:pt idx="0">
                  <c:v>0.05</c:v>
                </c:pt>
                <c:pt idx="1">
                  <c:v>1.5605000000000002</c:v>
                </c:pt>
                <c:pt idx="2">
                  <c:v>9.6175824175824172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50496"/>
        <c:axId val="419749936"/>
      </c:lineChart>
      <c:catAx>
        <c:axId val="4197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419749936"/>
        <c:crosses val="autoZero"/>
        <c:auto val="1"/>
        <c:lblAlgn val="ctr"/>
        <c:lblOffset val="100"/>
        <c:noMultiLvlLbl val="0"/>
      </c:catAx>
      <c:valAx>
        <c:axId val="419749936"/>
        <c:scaling>
          <c:logBase val="2"/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4197504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工作项折叠</c:v>
                </c:pt>
              </c:strCache>
            </c:strRef>
          </c:tx>
          <c:invertIfNegative val="0"/>
          <c:cat>
            <c:strRef>
              <c:f>Sheet1!$B$3:$B$8</c:f>
              <c:strCache>
                <c:ptCount val="6"/>
                <c:pt idx="0">
                  <c:v>oclMatrixMul</c:v>
                </c:pt>
                <c:pt idx="1">
                  <c:v>oclFDTD3d</c:v>
                </c:pt>
                <c:pt idx="2">
                  <c:v>Stencil2D</c:v>
                </c:pt>
                <c:pt idx="3">
                  <c:v>oclDCT8x8</c:v>
                </c:pt>
                <c:pt idx="4">
                  <c:v>oclNbody</c:v>
                </c:pt>
                <c:pt idx="5">
                  <c:v>*NaiveMatrixMul</c:v>
                </c:pt>
              </c:strCache>
            </c:strRef>
          </c:cat>
          <c:val>
            <c:numRef>
              <c:f>Sheet1!$C$3:$C$8</c:f>
              <c:numCache>
                <c:formatCode>0.00_);[Red]\(0.00\)</c:formatCode>
                <c:ptCount val="6"/>
                <c:pt idx="0">
                  <c:v>0.02</c:v>
                </c:pt>
                <c:pt idx="1">
                  <c:v>0.44</c:v>
                </c:pt>
                <c:pt idx="2">
                  <c:v>1.73</c:v>
                </c:pt>
                <c:pt idx="3">
                  <c:v>1.02</c:v>
                </c:pt>
                <c:pt idx="4">
                  <c:v>0.17</c:v>
                </c:pt>
                <c:pt idx="5">
                  <c:v>0.22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向量化</c:v>
                </c:pt>
              </c:strCache>
            </c:strRef>
          </c:tx>
          <c:invertIfNegative val="0"/>
          <c:cat>
            <c:strRef>
              <c:f>Sheet1!$B$3:$B$8</c:f>
              <c:strCache>
                <c:ptCount val="6"/>
                <c:pt idx="0">
                  <c:v>oclMatrixMul</c:v>
                </c:pt>
                <c:pt idx="1">
                  <c:v>oclFDTD3d</c:v>
                </c:pt>
                <c:pt idx="2">
                  <c:v>Stencil2D</c:v>
                </c:pt>
                <c:pt idx="3">
                  <c:v>oclDCT8x8</c:v>
                </c:pt>
                <c:pt idx="4">
                  <c:v>oclNbody</c:v>
                </c:pt>
                <c:pt idx="5">
                  <c:v>*NaiveMatrixMul</c:v>
                </c:pt>
              </c:strCache>
            </c:strRef>
          </c:cat>
          <c:val>
            <c:numRef>
              <c:f>Sheet1!$D$3:$D$8</c:f>
              <c:numCache>
                <c:formatCode>0.00_);[Red]\(0.00\)</c:formatCode>
                <c:ptCount val="6"/>
                <c:pt idx="0">
                  <c:v>0.33079999999999998</c:v>
                </c:pt>
                <c:pt idx="1">
                  <c:v>3.6696</c:v>
                </c:pt>
                <c:pt idx="2">
                  <c:v>2.5299999999999998</c:v>
                </c:pt>
                <c:pt idx="3">
                  <c:v>3.42</c:v>
                </c:pt>
                <c:pt idx="4">
                  <c:v>0.6885</c:v>
                </c:pt>
                <c:pt idx="5">
                  <c:v>3.5860000000000003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循环分段&amp;交换</c:v>
                </c:pt>
              </c:strCache>
            </c:strRef>
          </c:tx>
          <c:invertIfNegative val="0"/>
          <c:cat>
            <c:strRef>
              <c:f>Sheet1!$B$3:$B$8</c:f>
              <c:strCache>
                <c:ptCount val="6"/>
                <c:pt idx="0">
                  <c:v>oclMatrixMul</c:v>
                </c:pt>
                <c:pt idx="1">
                  <c:v>oclFDTD3d</c:v>
                </c:pt>
                <c:pt idx="2">
                  <c:v>Stencil2D</c:v>
                </c:pt>
                <c:pt idx="3">
                  <c:v>oclDCT8x8</c:v>
                </c:pt>
                <c:pt idx="4">
                  <c:v>oclNbody</c:v>
                </c:pt>
                <c:pt idx="5">
                  <c:v>*NaiveMatrixMul</c:v>
                </c:pt>
              </c:strCache>
            </c:strRef>
          </c:cat>
          <c:val>
            <c:numRef>
              <c:f>Sheet1!$E$3:$E$8</c:f>
              <c:numCache>
                <c:formatCode>0.00_);[Red]\(0.00\)</c:formatCode>
                <c:ptCount val="6"/>
                <c:pt idx="0">
                  <c:v>2.4750000000000001</c:v>
                </c:pt>
                <c:pt idx="1">
                  <c:v>6.02</c:v>
                </c:pt>
                <c:pt idx="4">
                  <c:v>1.2</c:v>
                </c:pt>
                <c:pt idx="5">
                  <c:v>26.679399999999998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向量寄存器重用</c:v>
                </c:pt>
              </c:strCache>
            </c:strRef>
          </c:tx>
          <c:invertIfNegative val="0"/>
          <c:cat>
            <c:strRef>
              <c:f>Sheet1!$B$3:$B$8</c:f>
              <c:strCache>
                <c:ptCount val="6"/>
                <c:pt idx="0">
                  <c:v>oclMatrixMul</c:v>
                </c:pt>
                <c:pt idx="1">
                  <c:v>oclFDTD3d</c:v>
                </c:pt>
                <c:pt idx="2">
                  <c:v>Stencil2D</c:v>
                </c:pt>
                <c:pt idx="3">
                  <c:v>oclDCT8x8</c:v>
                </c:pt>
                <c:pt idx="4">
                  <c:v>oclNbody</c:v>
                </c:pt>
                <c:pt idx="5">
                  <c:v>*NaiveMatrixMul</c:v>
                </c:pt>
              </c:strCache>
            </c:strRef>
          </c:cat>
          <c:val>
            <c:numRef>
              <c:f>Sheet1!$F$3:$F$8</c:f>
              <c:numCache>
                <c:formatCode>0.00_);[Red]\(0.00\)</c:formatCode>
                <c:ptCount val="6"/>
                <c:pt idx="0">
                  <c:v>3.02</c:v>
                </c:pt>
                <c:pt idx="5">
                  <c:v>33.880000000000003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33776"/>
        <c:axId val="147341056"/>
      </c:barChart>
      <c:catAx>
        <c:axId val="1473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341056"/>
        <c:crosses val="autoZero"/>
        <c:auto val="1"/>
        <c:lblAlgn val="ctr"/>
        <c:lblOffset val="100"/>
        <c:noMultiLvlLbl val="0"/>
      </c:catAx>
      <c:valAx>
        <c:axId val="147341056"/>
        <c:scaling>
          <c:logBase val="2"/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4733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680357</xdr:colOff>
      <xdr:row>30</xdr:row>
      <xdr:rowOff>158750</xdr:rowOff>
    </xdr:from>
    <xdr:to>
      <xdr:col>23</xdr:col>
      <xdr:colOff>18143</xdr:colOff>
      <xdr:row>50</xdr:row>
      <xdr:rowOff>117929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</xdr:colOff>
      <xdr:row>50</xdr:row>
      <xdr:rowOff>54429</xdr:rowOff>
    </xdr:from>
    <xdr:to>
      <xdr:col>23</xdr:col>
      <xdr:colOff>442232</xdr:colOff>
      <xdr:row>68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451575</xdr:colOff>
      <xdr:row>13</xdr:row>
      <xdr:rowOff>121920</xdr:rowOff>
    </xdr:from>
    <xdr:to>
      <xdr:col>18</xdr:col>
      <xdr:colOff>478064</xdr:colOff>
      <xdr:row>28</xdr:row>
      <xdr:rowOff>121921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D1" zoomScale="70" zoomScaleNormal="70" workbookViewId="0">
      <selection activeCell="I16" sqref="I16"/>
    </sheetView>
  </sheetViews>
  <sheetFormatPr defaultRowHeight="14" x14ac:dyDescent="0.25"/>
  <cols>
    <col min="2" max="2" width="25.1796875" customWidth="1"/>
    <col min="3" max="3" width="12.81640625" bestFit="1" customWidth="1"/>
    <col min="4" max="4" width="11.6328125" bestFit="1" customWidth="1"/>
    <col min="5" max="5" width="17.453125" customWidth="1"/>
    <col min="6" max="6" width="21.90625" customWidth="1"/>
    <col min="9" max="9" width="17.1796875" bestFit="1" customWidth="1"/>
    <col min="10" max="10" width="10.54296875" bestFit="1" customWidth="1"/>
    <col min="11" max="11" width="11.6328125" bestFit="1" customWidth="1"/>
    <col min="12" max="12" width="15" bestFit="1" customWidth="1"/>
    <col min="13" max="13" width="22.6328125" bestFit="1" customWidth="1"/>
  </cols>
  <sheetData>
    <row r="1" spans="1:13" ht="43.75" customHeight="1" x14ac:dyDescent="0.25"/>
    <row r="2" spans="1:13" ht="31.25" customHeight="1" x14ac:dyDescent="0.25">
      <c r="A2" s="1"/>
      <c r="B2" s="1"/>
      <c r="C2" s="1" t="s">
        <v>8</v>
      </c>
      <c r="D2" s="1" t="s">
        <v>6</v>
      </c>
      <c r="E2" s="2" t="s">
        <v>7</v>
      </c>
      <c r="F2" s="2" t="s">
        <v>9</v>
      </c>
      <c r="I2" s="1"/>
      <c r="J2" s="1" t="s">
        <v>8</v>
      </c>
      <c r="K2" s="1" t="s">
        <v>6</v>
      </c>
      <c r="L2" s="2" t="s">
        <v>7</v>
      </c>
      <c r="M2" s="2" t="s">
        <v>9</v>
      </c>
    </row>
    <row r="3" spans="1:13" x14ac:dyDescent="0.25">
      <c r="B3" t="s">
        <v>0</v>
      </c>
      <c r="C3" s="3">
        <v>0.02</v>
      </c>
      <c r="D3" s="3">
        <f>16.54*0.02</f>
        <v>0.33079999999999998</v>
      </c>
      <c r="E3" s="3">
        <f>123.75*0.02</f>
        <v>2.4750000000000001</v>
      </c>
      <c r="F3" s="3">
        <v>3.02</v>
      </c>
      <c r="I3" t="s">
        <v>0</v>
      </c>
      <c r="J3" s="3">
        <v>0.01</v>
      </c>
      <c r="K3" s="3">
        <v>0.34</v>
      </c>
      <c r="L3" s="3">
        <f>3.95/1.94</f>
        <v>2.0360824742268044</v>
      </c>
      <c r="M3" s="3"/>
    </row>
    <row r="4" spans="1:13" x14ac:dyDescent="0.25">
      <c r="B4" t="s">
        <v>1</v>
      </c>
      <c r="C4" s="3">
        <v>0.44</v>
      </c>
      <c r="D4" s="3">
        <f>8.34*0.44</f>
        <v>3.6696</v>
      </c>
      <c r="E4" s="3">
        <v>6.02</v>
      </c>
      <c r="F4" s="3"/>
      <c r="I4" t="s">
        <v>1</v>
      </c>
      <c r="J4" s="3">
        <v>0.2</v>
      </c>
      <c r="K4" s="3">
        <v>2.48</v>
      </c>
      <c r="L4" s="3">
        <f>5.88/2.22</f>
        <v>2.6486486486486482</v>
      </c>
      <c r="M4" s="3"/>
    </row>
    <row r="5" spans="1:13" x14ac:dyDescent="0.25">
      <c r="B5" t="s">
        <v>4</v>
      </c>
      <c r="C5" s="3">
        <v>1.73</v>
      </c>
      <c r="D5" s="3">
        <v>2.5299999999999998</v>
      </c>
      <c r="E5" s="3"/>
      <c r="F5" s="3"/>
      <c r="I5" t="s">
        <v>4</v>
      </c>
      <c r="J5" s="3">
        <f>11.2597/14.842</f>
        <v>0.75863764991241078</v>
      </c>
      <c r="K5" s="3">
        <f>0.76*1.74</f>
        <v>1.3224</v>
      </c>
      <c r="L5" s="3"/>
      <c r="M5" s="3"/>
    </row>
    <row r="6" spans="1:13" x14ac:dyDescent="0.25">
      <c r="B6" t="s">
        <v>2</v>
      </c>
      <c r="C6" s="3">
        <v>1.02</v>
      </c>
      <c r="D6" s="3">
        <v>3.42</v>
      </c>
      <c r="E6" s="3"/>
      <c r="F6" s="3"/>
      <c r="I6" t="s">
        <v>2</v>
      </c>
      <c r="J6" s="3">
        <v>0.51</v>
      </c>
      <c r="K6" s="3">
        <f>4.17/1.43</f>
        <v>2.9160839160839163</v>
      </c>
      <c r="L6" s="3"/>
      <c r="M6" s="3"/>
    </row>
    <row r="7" spans="1:13" x14ac:dyDescent="0.25">
      <c r="B7" t="s">
        <v>3</v>
      </c>
      <c r="C7" s="3">
        <v>0.17</v>
      </c>
      <c r="D7" s="3">
        <f>0.17*4.05</f>
        <v>0.6885</v>
      </c>
      <c r="E7" s="3">
        <v>1.2</v>
      </c>
      <c r="F7" s="3"/>
      <c r="I7" t="s">
        <v>3</v>
      </c>
      <c r="J7" s="3">
        <v>0.2</v>
      </c>
      <c r="K7" s="3">
        <v>0.86599999999999999</v>
      </c>
      <c r="L7" s="3">
        <f>1.24/1.13</f>
        <v>1.097345132743363</v>
      </c>
      <c r="M7" s="3"/>
    </row>
    <row r="8" spans="1:13" x14ac:dyDescent="0.25">
      <c r="B8" t="s">
        <v>5</v>
      </c>
      <c r="C8" s="3">
        <v>0.22</v>
      </c>
      <c r="D8" s="3">
        <f>0.22*16.3</f>
        <v>3.5860000000000003</v>
      </c>
      <c r="E8" s="3">
        <f>0.22*121.27</f>
        <v>26.679399999999998</v>
      </c>
      <c r="F8" s="3">
        <v>33.880000000000003</v>
      </c>
      <c r="I8" t="s">
        <v>5</v>
      </c>
      <c r="J8" s="3">
        <v>0.05</v>
      </c>
      <c r="K8" s="3">
        <f>0.05*31.21</f>
        <v>1.5605000000000002</v>
      </c>
      <c r="L8" s="3">
        <f>43.76/4.55</f>
        <v>9.6175824175824172</v>
      </c>
      <c r="M8" s="3"/>
    </row>
    <row r="16" spans="1:13" x14ac:dyDescent="0.25">
      <c r="I1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2017-04-12T14:02:23Z</dcterms:modified>
</cp:coreProperties>
</file>