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showInkAnnotation="0" defaultThemeVersion="124226"/>
  <mc:AlternateContent xmlns:mc="http://schemas.openxmlformats.org/markup-compatibility/2006">
    <mc:Choice Requires="x15">
      <x15ac:absPath xmlns:x15ac="http://schemas.microsoft.com/office/spreadsheetml/2010/11/ac" url="Y:\1 - Audit Academy\1a - New Staff\FY19 - WIP - Maintenance\FY19 WIP\5 - ILP Artifacts\L5\"/>
    </mc:Choice>
  </mc:AlternateContent>
  <bookViews>
    <workbookView xWindow="0" yWindow="0" windowWidth="25200" windowHeight="11670" tabRatio="938"/>
  </bookViews>
  <sheets>
    <sheet name="PM5.6 PR Approval" sheetId="9" r:id="rId1"/>
    <sheet name="PM5.7 PO" sheetId="11" r:id="rId2"/>
    <sheet name="PM5.8 CFO Approval" sheetId="15" r:id="rId3"/>
    <sheet name="PM5.9 GRN" sheetId="25" r:id="rId4"/>
    <sheet name="PM5.10 Record PP&amp;E in GL" sheetId="13" r:id="rId5"/>
    <sheet name="PM5.11 GL Entry Approval" sheetId="33" r:id="rId6"/>
    <sheet name="PM5.12 Invoice" sheetId="26" r:id="rId7"/>
    <sheet name="PM5.13 Bank Statement" sheetId="27" r:id="rId8"/>
    <sheet name="PM5.14 PP&amp;E Sub Ledger Listing" sheetId="29" r:id="rId9"/>
    <sheet name="PM5.15 Account Rec." sheetId="30" r:id="rId10"/>
    <sheet name="PM5.16 PP&amp;E Report" sheetId="14" r:id="rId11"/>
  </sheets>
  <externalReferences>
    <externalReference r:id="rId12"/>
  </externalReferences>
  <definedNames>
    <definedName name="a" localSheetId="5">#REF!</definedName>
    <definedName name="a" localSheetId="7">#REF!</definedName>
    <definedName name="a" localSheetId="8">#REF!</definedName>
    <definedName name="a" localSheetId="9">#REF!</definedName>
    <definedName name="a">#REF!</definedName>
    <definedName name="data14" localSheetId="6">'PM5.12 Invoice'!$D$20</definedName>
    <definedName name="data14" localSheetId="7">'PM5.13 Bank Statement'!$D$29</definedName>
    <definedName name="data14" localSheetId="9">'PM5.15 Account Rec.'!$D$19</definedName>
    <definedName name="data14" localSheetId="0">'PM5.6 PR Approval'!$D$27</definedName>
    <definedName name="data14" localSheetId="1">'PM5.7 PO'!$D$32</definedName>
    <definedName name="data14" localSheetId="3">'PM5.9 GRN'!$D$27</definedName>
    <definedName name="data14">#REF!</definedName>
    <definedName name="data16" localSheetId="6">'PM5.12 Invoice'!#REF!</definedName>
    <definedName name="data16" localSheetId="7">'PM5.13 Bank Statement'!#REF!</definedName>
    <definedName name="data16" localSheetId="9">'PM5.15 Account Rec.'!#REF!</definedName>
    <definedName name="data16" localSheetId="0">'PM5.6 PR Approval'!$K$27</definedName>
    <definedName name="data16" localSheetId="1">'PM5.7 PO'!$K$32</definedName>
    <definedName name="data16" localSheetId="3">'PM5.9 GRN'!#REF!</definedName>
    <definedName name="data16">#REF!</definedName>
    <definedName name="data17" localSheetId="6">'PM5.12 Invoice'!$D$21</definedName>
    <definedName name="data17" localSheetId="7">'PM5.13 Bank Statement'!$D$30</definedName>
    <definedName name="data17" localSheetId="9">'PM5.15 Account Rec.'!$D$20</definedName>
    <definedName name="data17" localSheetId="0">'PM5.6 PR Approval'!#REF!</definedName>
    <definedName name="data17" localSheetId="1">'PM5.7 PO'!#REF!</definedName>
    <definedName name="data17" localSheetId="3">'PM5.9 GRN'!$D$28</definedName>
    <definedName name="data17">#REF!</definedName>
    <definedName name="data19" localSheetId="6">'PM5.12 Invoice'!#REF!</definedName>
    <definedName name="data19" localSheetId="7">'PM5.13 Bank Statement'!#REF!</definedName>
    <definedName name="data19" localSheetId="9">'PM5.15 Account Rec.'!#REF!</definedName>
    <definedName name="data19" localSheetId="0">'PM5.6 PR Approval'!#REF!</definedName>
    <definedName name="data19" localSheetId="1">'PM5.7 PO'!#REF!</definedName>
    <definedName name="data19" localSheetId="3">'PM5.9 GRN'!#REF!</definedName>
    <definedName name="data19">#REF!</definedName>
    <definedName name="data20" localSheetId="6">'PM5.12 Invoice'!$D$22</definedName>
    <definedName name="data20" localSheetId="7">'PM5.13 Bank Statement'!$D$48</definedName>
    <definedName name="data20" localSheetId="9">'PM5.15 Account Rec.'!#REF!</definedName>
    <definedName name="data20" localSheetId="0">'PM5.6 PR Approval'!#REF!</definedName>
    <definedName name="data20" localSheetId="1">'PM5.7 PO'!#REF!</definedName>
    <definedName name="data20" localSheetId="3">'PM5.9 GRN'!$D$29</definedName>
    <definedName name="data20">#REF!</definedName>
    <definedName name="data22" localSheetId="6">'PM5.12 Invoice'!#REF!</definedName>
    <definedName name="data22" localSheetId="7">'PM5.13 Bank Statement'!#REF!</definedName>
    <definedName name="data22" localSheetId="9">'PM5.15 Account Rec.'!#REF!</definedName>
    <definedName name="data22" localSheetId="0">'PM5.6 PR Approval'!#REF!</definedName>
    <definedName name="data22" localSheetId="1">'PM5.7 PO'!#REF!</definedName>
    <definedName name="data22" localSheetId="3">'PM5.9 GRN'!#REF!</definedName>
    <definedName name="data22">#REF!</definedName>
    <definedName name="_xlnm.Print_Area" localSheetId="4">'PM5.10 Record PP&amp;E in GL'!$A$1:$L$22</definedName>
    <definedName name="_xlnm.Print_Area" localSheetId="5">'PM5.11 GL Entry Approval'!$A$1:$L$23</definedName>
    <definedName name="_xlnm.Print_Area" localSheetId="6">'PM5.12 Invoice'!$A$1:$O$33</definedName>
    <definedName name="_xlnm.Print_Area" localSheetId="7">'PM5.13 Bank Statement'!$A$1:$J$52</definedName>
    <definedName name="_xlnm.Print_Area" localSheetId="9">'PM5.15 Account Rec.'!$A$1:$M$32</definedName>
    <definedName name="_xlnm.Print_Area" localSheetId="0">'PM5.6 PR Approval'!$A$1:$N$43</definedName>
    <definedName name="_xlnm.Print_Area" localSheetId="1">'PM5.7 PO'!$A$1:$O$47</definedName>
    <definedName name="q" localSheetId="5">#REF!</definedName>
    <definedName name="q" localSheetId="7">#REF!</definedName>
    <definedName name="q" localSheetId="8">#REF!</definedName>
    <definedName name="q" localSheetId="9">#REF!</definedName>
    <definedName name="q">#REF!</definedName>
    <definedName name="TOT" localSheetId="5">#REF!</definedName>
    <definedName name="TOT" localSheetId="6">#REF!</definedName>
    <definedName name="TOT" localSheetId="7">#REF!</definedName>
    <definedName name="TOT" localSheetId="8">#REF!</definedName>
    <definedName name="TOT" localSheetId="9">#REF!</definedName>
    <definedName name="TOT" localSheetId="3">#REF!</definedName>
    <definedName name="TOT">#REF!</definedName>
  </definedNames>
  <calcPr calcId="171027"/>
</workbook>
</file>

<file path=xl/calcChain.xml><?xml version="1.0" encoding="utf-8"?>
<calcChain xmlns="http://schemas.openxmlformats.org/spreadsheetml/2006/main">
  <c r="M28" i="14" l="1"/>
  <c r="M22" i="14"/>
  <c r="L20" i="14"/>
  <c r="I20" i="14"/>
  <c r="M19" i="14"/>
  <c r="K18" i="14"/>
  <c r="K20" i="14" s="1"/>
  <c r="H18" i="14"/>
  <c r="H20" i="14" s="1"/>
  <c r="G18" i="14"/>
  <c r="G20" i="14" s="1"/>
  <c r="L16" i="14"/>
  <c r="K16" i="14"/>
  <c r="J16" i="14"/>
  <c r="I16" i="14"/>
  <c r="H16" i="14"/>
  <c r="G16" i="14"/>
  <c r="M15" i="14"/>
  <c r="M14" i="14"/>
  <c r="M16" i="14" s="1"/>
  <c r="K23" i="30"/>
  <c r="K28" i="30" s="1"/>
  <c r="M18" i="14" l="1"/>
  <c r="M20" i="14" s="1"/>
  <c r="J30" i="14"/>
  <c r="J12" i="14"/>
  <c r="H12" i="14"/>
  <c r="I12" i="14"/>
  <c r="K12" i="14"/>
  <c r="L12" i="14"/>
  <c r="G12" i="14"/>
  <c r="M11" i="14"/>
  <c r="M10" i="14"/>
  <c r="M9" i="14"/>
  <c r="M8" i="14"/>
  <c r="G26" i="14" l="1"/>
  <c r="H26" i="14"/>
  <c r="M12" i="14"/>
  <c r="I26" i="14"/>
  <c r="K26" i="14"/>
  <c r="L26" i="14"/>
  <c r="M26" i="14" l="1"/>
  <c r="M30" i="14" s="1"/>
  <c r="H30" i="14"/>
  <c r="I30" i="14"/>
  <c r="K30" i="14"/>
  <c r="L30" i="14"/>
  <c r="G30" i="14"/>
  <c r="K14" i="30" l="1"/>
  <c r="K16" i="30" s="1"/>
  <c r="I30" i="27" l="1"/>
  <c r="I31" i="27" s="1"/>
  <c r="I15" i="27"/>
  <c r="I14" i="27"/>
  <c r="I13" i="27"/>
  <c r="I16" i="27" l="1"/>
  <c r="I32" i="27"/>
  <c r="I33" i="27" s="1"/>
  <c r="I34" i="27" s="1"/>
  <c r="I35" i="27" s="1"/>
  <c r="I36" i="27" s="1"/>
  <c r="I37" i="27" s="1"/>
  <c r="I38" i="27" s="1"/>
  <c r="I39" i="27" s="1"/>
  <c r="I40" i="27" s="1"/>
  <c r="I41" i="27" s="1"/>
  <c r="I42" i="27" s="1"/>
  <c r="I43" i="27" s="1"/>
  <c r="I44" i="27" s="1"/>
  <c r="I45" i="27" s="1"/>
  <c r="I46" i="27" s="1"/>
  <c r="I47" i="27" s="1"/>
  <c r="I48" i="27" s="1"/>
  <c r="I49" i="27" s="1"/>
  <c r="L20" i="26"/>
  <c r="L25" i="26" s="1"/>
  <c r="L27" i="26" s="1"/>
  <c r="L32" i="11" l="1"/>
  <c r="L34" i="9"/>
  <c r="L33" i="9"/>
  <c r="L32" i="9"/>
  <c r="L31" i="9"/>
  <c r="L30" i="9"/>
  <c r="L27" i="9"/>
  <c r="L36" i="9" l="1"/>
  <c r="L38" i="9" s="1"/>
  <c r="L43" i="11"/>
  <c r="L45" i="11" s="1"/>
</calcChain>
</file>

<file path=xl/sharedStrings.xml><?xml version="1.0" encoding="utf-8"?>
<sst xmlns="http://schemas.openxmlformats.org/spreadsheetml/2006/main" count="534" uniqueCount="289">
  <si>
    <t>Name</t>
  </si>
  <si>
    <t>Address</t>
  </si>
  <si>
    <t>Date</t>
  </si>
  <si>
    <t>Location</t>
  </si>
  <si>
    <t xml:space="preserve">Cust.No. </t>
  </si>
  <si>
    <t>Qty</t>
  </si>
  <si>
    <t>Description</t>
  </si>
  <si>
    <t>Item Number</t>
  </si>
  <si>
    <t>Unit Price</t>
  </si>
  <si>
    <t>TOTAL</t>
  </si>
  <si>
    <t xml:space="preserve"> </t>
  </si>
  <si>
    <t xml:space="preserve">TOTAL  </t>
  </si>
  <si>
    <t>Shipping and Handling</t>
  </si>
  <si>
    <t>Summit Equipment</t>
  </si>
  <si>
    <t>Purchase Requisition Form</t>
  </si>
  <si>
    <t>Requisition No.</t>
  </si>
  <si>
    <t>Requestor's Name</t>
  </si>
  <si>
    <t>Department</t>
  </si>
  <si>
    <t>Phone</t>
  </si>
  <si>
    <t>Email</t>
  </si>
  <si>
    <t>Est. Unit Price</t>
  </si>
  <si>
    <t>Sub-Total</t>
  </si>
  <si>
    <t>Total</t>
  </si>
  <si>
    <t>Preferred Vendor (if known)</t>
  </si>
  <si>
    <t>SAP Vendor # (if known)</t>
  </si>
  <si>
    <t>Purpose</t>
  </si>
  <si>
    <t>Department Manager</t>
  </si>
  <si>
    <t>Expenditure Type</t>
  </si>
  <si>
    <t>□</t>
  </si>
  <si>
    <t>Capital</t>
  </si>
  <si>
    <t>Operating</t>
  </si>
  <si>
    <t>GL Account Code Allocation</t>
  </si>
  <si>
    <t>Summit Logo</t>
  </si>
  <si>
    <t>Purchase Order #</t>
  </si>
  <si>
    <t>Purchase Order Date</t>
  </si>
  <si>
    <t>Purchase Order</t>
  </si>
  <si>
    <t>Vendor</t>
  </si>
  <si>
    <t>Ship To</t>
  </si>
  <si>
    <t xml:space="preserve">SAP Vendor # </t>
  </si>
  <si>
    <t>Company Code</t>
  </si>
  <si>
    <t>#98374</t>
  </si>
  <si>
    <t>Adam Davies</t>
  </si>
  <si>
    <t>adam.davies1@summitequipment.com</t>
  </si>
  <si>
    <t>ABX Manufacturing</t>
  </si>
  <si>
    <t>Machinery required for food supplement production.</t>
  </si>
  <si>
    <t>0002004000</t>
  </si>
  <si>
    <t>Kerri Stephens</t>
  </si>
  <si>
    <t>Thanks and kind regards,</t>
  </si>
  <si>
    <t>XX01</t>
  </si>
  <si>
    <t>ABX001</t>
  </si>
  <si>
    <t>Bill To</t>
  </si>
  <si>
    <t>Terms &amp; Conditions</t>
  </si>
  <si>
    <t>1. Purchase Order: This Purchase Order represents the entire and integrated agreement between Summit Equipment and Vendor and supersedes all other offers, purchase order forms, acknowledgements, correspondence, negotiations, representations or agreements, either written or oral.</t>
  </si>
  <si>
    <t>AUTHORIZED BY</t>
  </si>
  <si>
    <t>APPROVED BY</t>
  </si>
  <si>
    <t>Peg chain indexing conveyor system</t>
  </si>
  <si>
    <t>Belt Width: 100mm (4”)</t>
  </si>
  <si>
    <t>Bolt on Fixtures</t>
  </si>
  <si>
    <t>Sealed Bearings/Variable Speed</t>
  </si>
  <si>
    <t>00410</t>
  </si>
  <si>
    <t>Terms of Payment</t>
  </si>
  <si>
    <t>Ship</t>
  </si>
  <si>
    <t>Best Way</t>
  </si>
  <si>
    <t>CREATED BY</t>
  </si>
  <si>
    <t>George Yates</t>
  </si>
  <si>
    <t>Hi George,</t>
  </si>
  <si>
    <r>
      <t>To:</t>
    </r>
    <r>
      <rPr>
        <sz val="10"/>
        <rFont val="EYInterstate Light"/>
      </rPr>
      <t xml:space="preserve"> George Yates &lt;george.yates1@summitequipment.com&gt;</t>
    </r>
  </si>
  <si>
    <r>
      <t>From:</t>
    </r>
    <r>
      <rPr>
        <sz val="10"/>
        <rFont val="EYInterstate Light"/>
      </rPr>
      <t xml:space="preserve"> Warren Evans</t>
    </r>
  </si>
  <si>
    <t>Website: http://www.summitequipment.com</t>
  </si>
  <si>
    <t>ABX Logo</t>
  </si>
  <si>
    <t>PO Number</t>
  </si>
  <si>
    <t>Purchase Order #4078315.</t>
  </si>
  <si>
    <t>Peg chain indexing conveyor system.</t>
  </si>
  <si>
    <t>SE01</t>
  </si>
  <si>
    <t>Warren Evans</t>
  </si>
  <si>
    <t>GL Account</t>
  </si>
  <si>
    <t>Display Document: General Ledger View</t>
  </si>
  <si>
    <t>Data Entry View</t>
  </si>
  <si>
    <t>Document Number</t>
  </si>
  <si>
    <t>Currency</t>
  </si>
  <si>
    <t>Posting Date</t>
  </si>
  <si>
    <t>Fiscal Year</t>
  </si>
  <si>
    <t>Period</t>
  </si>
  <si>
    <t>Line Item</t>
  </si>
  <si>
    <t>Amount</t>
  </si>
  <si>
    <t>Linked to PO</t>
  </si>
  <si>
    <t>Date Shipped</t>
  </si>
  <si>
    <t>Food &amp; Beverages</t>
  </si>
  <si>
    <t>+1 123 123 1234</t>
  </si>
  <si>
    <t>Germany</t>
  </si>
  <si>
    <t>Within 30 days</t>
  </si>
  <si>
    <t>100 Main Avenue</t>
  </si>
  <si>
    <t>Switzerland</t>
  </si>
  <si>
    <r>
      <t>From:</t>
    </r>
    <r>
      <rPr>
        <sz val="10"/>
        <rFont val="EYInterstate Light"/>
      </rPr>
      <t xml:space="preserve"> George Yates</t>
    </r>
  </si>
  <si>
    <r>
      <t>To:</t>
    </r>
    <r>
      <rPr>
        <sz val="10"/>
        <rFont val="EYInterstate Light"/>
      </rPr>
      <t xml:space="preserve"> Warren Evans &lt;warren.evans1@summitequipment.com&gt;</t>
    </r>
  </si>
  <si>
    <r>
      <t>Subject:</t>
    </r>
    <r>
      <rPr>
        <sz val="10"/>
        <rFont val="EYInterstate Light"/>
      </rPr>
      <t xml:space="preserve"> PO Request Approval #4078315</t>
    </r>
  </si>
  <si>
    <r>
      <t>Subject:</t>
    </r>
    <r>
      <rPr>
        <sz val="10"/>
        <rFont val="EYInterstate Light"/>
      </rPr>
      <t xml:space="preserve"> RE: PO Request Approval #4078315</t>
    </r>
  </si>
  <si>
    <r>
      <t>George Yates</t>
    </r>
    <r>
      <rPr>
        <sz val="10"/>
        <rFont val="EYInterstate Light"/>
      </rPr>
      <t xml:space="preserve"> | Purchasing Manager | Summit Equipment</t>
    </r>
  </si>
  <si>
    <t>Hi Warren,</t>
  </si>
  <si>
    <t>SIGNATURE OF CARRIER</t>
  </si>
  <si>
    <t xml:space="preserve">Andreas Destefan                        </t>
  </si>
  <si>
    <t>SIGNATURE OF WAREHOUSE EMPLOYEE</t>
  </si>
  <si>
    <t>The following goods have been delivered:</t>
  </si>
  <si>
    <t>GOODS DELIVERED ON</t>
  </si>
  <si>
    <t>GOODS LOADED</t>
  </si>
  <si>
    <t>Mario Singh</t>
  </si>
  <si>
    <t>GRN Number</t>
  </si>
  <si>
    <t>General Plant</t>
  </si>
  <si>
    <t>DR</t>
  </si>
  <si>
    <t>CR</t>
  </si>
  <si>
    <t>Invoices to be received</t>
  </si>
  <si>
    <t>Your Statement</t>
  </si>
  <si>
    <t>Opening Balance</t>
  </si>
  <si>
    <t>Current Account Statement</t>
  </si>
  <si>
    <t>Account Name</t>
  </si>
  <si>
    <t>Account Number</t>
  </si>
  <si>
    <t>Payments In</t>
  </si>
  <si>
    <t>Payments Out</t>
  </si>
  <si>
    <t>Closing Balance</t>
  </si>
  <si>
    <t>Account Type</t>
  </si>
  <si>
    <t>Transactions</t>
  </si>
  <si>
    <t>Details</t>
  </si>
  <si>
    <t>Money Out</t>
  </si>
  <si>
    <t>Money In</t>
  </si>
  <si>
    <t>Balance</t>
  </si>
  <si>
    <t>Debit</t>
  </si>
  <si>
    <t>Credit</t>
  </si>
  <si>
    <t>see reverse for call times</t>
  </si>
  <si>
    <t>Balance B/F</t>
  </si>
  <si>
    <t>Wire transfer from Customer xxx</t>
  </si>
  <si>
    <t>Wire transfer to Supplier XX</t>
  </si>
  <si>
    <t>▪</t>
  </si>
  <si>
    <t>47 Village Street</t>
  </si>
  <si>
    <t>Hanover, 30000</t>
  </si>
  <si>
    <t>488 Station Street</t>
  </si>
  <si>
    <t>Zurich, 8000</t>
  </si>
  <si>
    <t>Zürcher Unterland, 8100</t>
  </si>
  <si>
    <t>100 Main Avenue, Zurich, 8000, Switzerland</t>
  </si>
  <si>
    <r>
      <t>Warren Evans</t>
    </r>
    <r>
      <rPr>
        <sz val="10"/>
        <rFont val="EYInterstate Light"/>
      </rPr>
      <t xml:space="preserve"> | Chief Financial Officer | Summit Equipment</t>
    </r>
  </si>
  <si>
    <t xml:space="preserve">Here is our quote for the conveyer system. </t>
  </si>
  <si>
    <t>Let me know if you need anything else.</t>
  </si>
  <si>
    <t>Kind regards,</t>
  </si>
  <si>
    <t>Zurich, 8000, Switzerland</t>
  </si>
  <si>
    <t>ROAD</t>
  </si>
  <si>
    <t>RAIL</t>
  </si>
  <si>
    <t>AIR</t>
  </si>
  <si>
    <t>SEA</t>
  </si>
  <si>
    <t>We appreciate your business.</t>
  </si>
  <si>
    <t>Invoice due 30 days from invoice.</t>
  </si>
  <si>
    <t>Item #</t>
  </si>
  <si>
    <t>0003000013</t>
  </si>
  <si>
    <t>Statement for GL Account 0002004000</t>
  </si>
  <si>
    <t xml:space="preserve">GL Account Number </t>
  </si>
  <si>
    <t>Account Description</t>
  </si>
  <si>
    <t>Prepared by</t>
  </si>
  <si>
    <t>Reviewed By</t>
  </si>
  <si>
    <t>Balance per Reconciliation</t>
  </si>
  <si>
    <t>Variance</t>
  </si>
  <si>
    <t>Linda Parker (PP&amp;E Accountant)</t>
  </si>
  <si>
    <t>Office: +41 321 456 987</t>
  </si>
  <si>
    <t>Current Account</t>
  </si>
  <si>
    <t>100 Main Avenue, Zurich, 8000</t>
  </si>
  <si>
    <t>Page 1 of 1</t>
  </si>
  <si>
    <t>Summit Equipment Current Account</t>
  </si>
  <si>
    <t>000001010</t>
  </si>
  <si>
    <t>Content Tel: +44 843289 0000</t>
  </si>
  <si>
    <t>Movement Summary</t>
  </si>
  <si>
    <t>Industrial and commercial equipment</t>
  </si>
  <si>
    <t>Land &amp; Buildings</t>
  </si>
  <si>
    <t>Plant &amp; Machinery</t>
  </si>
  <si>
    <t>Work in Progress</t>
  </si>
  <si>
    <t>Opening WDV</t>
  </si>
  <si>
    <t>Additions</t>
  </si>
  <si>
    <t>Disposals</t>
  </si>
  <si>
    <t>Depreciation</t>
  </si>
  <si>
    <t>Impairment</t>
  </si>
  <si>
    <t>SUB-TOTAL</t>
  </si>
  <si>
    <t>PP&amp;E Category</t>
  </si>
  <si>
    <t>GL Account #</t>
  </si>
  <si>
    <t>GL Account Name</t>
  </si>
  <si>
    <t>TOTAL PER GL</t>
  </si>
  <si>
    <t>PROOF</t>
  </si>
  <si>
    <t>Closing NBV</t>
  </si>
  <si>
    <t>Rex Teh (PP&amp;E Accounting Manager)</t>
  </si>
  <si>
    <t>Approval</t>
  </si>
  <si>
    <t>TEHREX</t>
  </si>
  <si>
    <t>VOUCHER APPROVAL</t>
  </si>
  <si>
    <t>Amount in Presentation Currency</t>
  </si>
  <si>
    <t>00400</t>
  </si>
  <si>
    <t>00390</t>
  </si>
  <si>
    <t>00380</t>
  </si>
  <si>
    <t>00370</t>
  </si>
  <si>
    <t>00360</t>
  </si>
  <si>
    <t>00350</t>
  </si>
  <si>
    <t>00340</t>
  </si>
  <si>
    <t>00330</t>
  </si>
  <si>
    <t>00320</t>
  </si>
  <si>
    <t>00310</t>
  </si>
  <si>
    <t>00300</t>
  </si>
  <si>
    <t>00290</t>
  </si>
  <si>
    <t>00280</t>
  </si>
  <si>
    <t>00270</t>
  </si>
  <si>
    <t>00260</t>
  </si>
  <si>
    <t>00250</t>
  </si>
  <si>
    <t>00240</t>
  </si>
  <si>
    <t>00230</t>
  </si>
  <si>
    <t>00220</t>
  </si>
  <si>
    <t>00210</t>
  </si>
  <si>
    <t>00200</t>
  </si>
  <si>
    <t>00190</t>
  </si>
  <si>
    <t>00180</t>
  </si>
  <si>
    <t>00170</t>
  </si>
  <si>
    <t>00160</t>
  </si>
  <si>
    <t>00150</t>
  </si>
  <si>
    <t>00140</t>
  </si>
  <si>
    <t>00130</t>
  </si>
  <si>
    <t>00120</t>
  </si>
  <si>
    <t>00110</t>
  </si>
  <si>
    <t>00100</t>
  </si>
  <si>
    <t>00090</t>
  </si>
  <si>
    <t>00080</t>
  </si>
  <si>
    <t>00070</t>
  </si>
  <si>
    <t>00060</t>
  </si>
  <si>
    <t>00050</t>
  </si>
  <si>
    <t>00040</t>
  </si>
  <si>
    <t>To record the purchase of machinery from ABX Manufacturing.</t>
  </si>
  <si>
    <t>201X-4000-3200044385</t>
  </si>
  <si>
    <t>JE Description</t>
  </si>
  <si>
    <t>June Monthly PP&amp;E Report</t>
  </si>
  <si>
    <t>VOUCHER PREPARED</t>
  </si>
  <si>
    <t>PARKELI</t>
  </si>
  <si>
    <t xml:space="preserve">In accordance with the Global Authorization Policy, all PO's greater than fr.500,000 require CFO approval. </t>
  </si>
  <si>
    <t>CHF</t>
  </si>
  <si>
    <t>30 June 201X</t>
  </si>
  <si>
    <t>GL Code Allocation: 0002004000.</t>
  </si>
  <si>
    <t>I approve purchase order #4078315. The GL Coding and classification of the asset is appropriate.</t>
  </si>
  <si>
    <t>Transfers In/(Out)</t>
  </si>
  <si>
    <t>Equipment</t>
  </si>
  <si>
    <t>Electronic machines</t>
  </si>
  <si>
    <t>Furniture and fixtures</t>
  </si>
  <si>
    <t>Office machines</t>
  </si>
  <si>
    <t>Industrial land</t>
  </si>
  <si>
    <t>Industrial buildings</t>
  </si>
  <si>
    <t>Specific Plant &amp; Machinery</t>
  </si>
  <si>
    <t>Assets in Progress</t>
  </si>
  <si>
    <t>14 July 20X6</t>
  </si>
  <si>
    <t>8 April 20X6</t>
  </si>
  <si>
    <t>14 April 20X6</t>
  </si>
  <si>
    <r>
      <t>Sent:</t>
    </r>
    <r>
      <rPr>
        <sz val="10"/>
        <rFont val="EYInterstate Light"/>
      </rPr>
      <t xml:space="preserve"> Monday, April 19, 20X6 4:29 PM</t>
    </r>
  </si>
  <si>
    <r>
      <t>Sent:</t>
    </r>
    <r>
      <rPr>
        <sz val="10"/>
        <rFont val="EYInterstate Light"/>
      </rPr>
      <t xml:space="preserve"> Monday, April 19, 20X6 1:29 PM</t>
    </r>
  </si>
  <si>
    <t>27 May 20X6</t>
  </si>
  <si>
    <t>29 May 20X6</t>
  </si>
  <si>
    <t>20X6</t>
  </si>
  <si>
    <t>1 June 20X6</t>
  </si>
  <si>
    <t>30 June 20X6</t>
  </si>
  <si>
    <t>30 June 20X6 Balance Sheet Account Reconciliation</t>
  </si>
  <si>
    <t>1/6/20X6</t>
  </si>
  <si>
    <t>7/6/20X6</t>
  </si>
  <si>
    <t>8/6/20X6</t>
  </si>
  <si>
    <t>19/6/20X6</t>
  </si>
  <si>
    <t>20/6/20X6</t>
  </si>
  <si>
    <t>21/6/20X6</t>
  </si>
  <si>
    <t>27/6/20X6</t>
  </si>
  <si>
    <t>28/6/20X6</t>
  </si>
  <si>
    <t>29/6/20X6</t>
  </si>
  <si>
    <t>30/6/20X6</t>
  </si>
  <si>
    <t>20X6-4000-3200044385</t>
  </si>
  <si>
    <t>20X6-4000-3200045105</t>
  </si>
  <si>
    <t>20X6-4000-3200044637</t>
  </si>
  <si>
    <t>20X6-4000-3200044644</t>
  </si>
  <si>
    <t>20X6-4000-3200049977</t>
  </si>
  <si>
    <t>20X6-4000-3200040123</t>
  </si>
  <si>
    <t>20X6-4000-3200041536</t>
  </si>
  <si>
    <t>20X6-4000-3200041975</t>
  </si>
  <si>
    <t>20X6-4000-3200041816</t>
  </si>
  <si>
    <t>20X6-4000-3200049974</t>
  </si>
  <si>
    <t>20X6-4000-3200048728</t>
  </si>
  <si>
    <t>20X6-4000-3200044819</t>
  </si>
  <si>
    <t>20X6-4000-3200023436</t>
  </si>
  <si>
    <t>20X6-4000-3200041253</t>
  </si>
  <si>
    <t>20X6-4000-3200044929</t>
  </si>
  <si>
    <t>20X6-4000-3200049960</t>
  </si>
  <si>
    <t>20X6-4000-3200043970</t>
  </si>
  <si>
    <t>20X6-4000-3200044160</t>
  </si>
  <si>
    <t>20X6-4000-3200044818</t>
  </si>
  <si>
    <t>20X6-4000-3200050101</t>
  </si>
  <si>
    <t>20X6-4000-3200044911</t>
  </si>
  <si>
    <t>Balance per General Ledger</t>
  </si>
  <si>
    <t>Hilltop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</si>
</sst>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3" formatCode="_(* #,##0.00_);_(* \(#,##0.00\);_(* &quot;-&quot;??_);_(@_)"/>
    <numFmt numFmtId="164" formatCode="_ [$fr.-100C]\ * #,##0.00_ ;_ [$fr.-100C]\ * \-#,##0.00_ ;_ [$fr.-100C]\ * &quot;-&quot;??_ ;_ @_ "/>
  </numFmts>
  <fonts count="24">
    <font>
      <sz val="10"/>
      <name val="Arial"/>
    </font>
    <font>
      <sz val="10"/>
      <name val="Arial"/>
      <family val="2"/>
    </font>
    <font>
      <sz val="10"/>
      <name val="EYInterstate Light"/>
    </font>
    <font>
      <b/>
      <sz val="10"/>
      <name val="EYInterstate Light"/>
    </font>
    <font>
      <b/>
      <sz val="10"/>
      <color indexed="10"/>
      <name val="EYInterstate Light"/>
    </font>
    <font>
      <b/>
      <i/>
      <sz val="14"/>
      <name val="EYInterstate Light"/>
    </font>
    <font>
      <sz val="10"/>
      <color indexed="10"/>
      <name val="EYInterstate Light"/>
    </font>
    <font>
      <sz val="10"/>
      <color indexed="8"/>
      <name val="EYInterstate Light"/>
    </font>
    <font>
      <b/>
      <sz val="10"/>
      <color indexed="8"/>
      <name val="EYInterstate Light"/>
    </font>
    <font>
      <sz val="18"/>
      <name val="EYInterstate Light"/>
    </font>
    <font>
      <sz val="8"/>
      <color rgb="FF000000"/>
      <name val="EYInterstate Light"/>
    </font>
    <font>
      <b/>
      <sz val="10"/>
      <color rgb="FFFF0000"/>
      <name val="EYInterstate Light"/>
    </font>
    <font>
      <i/>
      <sz val="18"/>
      <name val="EYInterstate Light"/>
    </font>
    <font>
      <sz val="8"/>
      <name val="EYInterstate Light"/>
    </font>
    <font>
      <sz val="10"/>
      <name val="Arial"/>
      <family val="2"/>
    </font>
    <font>
      <sz val="10"/>
      <color rgb="FF111111"/>
      <name val="EYInterstate Light"/>
    </font>
    <font>
      <sz val="10"/>
      <color rgb="FF000000"/>
      <name val="Courier New"/>
      <family val="3"/>
    </font>
    <font>
      <sz val="10"/>
      <color rgb="FF000000"/>
      <name val="EYInterstate Light"/>
    </font>
    <font>
      <sz val="14"/>
      <name val="EYInterstate Light"/>
    </font>
    <font>
      <sz val="18"/>
      <name val="Calibri"/>
      <family val="2"/>
    </font>
    <font>
      <b/>
      <i/>
      <sz val="10"/>
      <name val="EYInterstate Light"/>
    </font>
    <font>
      <i/>
      <sz val="14"/>
      <name val="EYInterstate Light"/>
    </font>
    <font>
      <sz val="10"/>
      <name val="Monotype Sorts"/>
      <charset val="2"/>
    </font>
    <font>
      <sz val="11"/>
      <name val="Rage Italic"/>
      <family val="4"/>
    </font>
  </fonts>
  <fills count="5">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s>
  <borders count="55">
    <border>
      <left/>
      <right/>
      <top/>
      <bottom/>
      <diagonal/>
    </border>
    <border>
      <left/>
      <right/>
      <top/>
      <bottom style="thick">
        <color indexed="22"/>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right/>
      <top style="thick">
        <color indexed="48"/>
      </top>
      <bottom style="thin">
        <color indexed="32"/>
      </bottom>
      <diagonal/>
    </border>
    <border>
      <left/>
      <right/>
      <top/>
      <bottom style="hair">
        <color indexed="22"/>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style="hair">
        <color indexed="64"/>
      </left>
      <right style="hair">
        <color indexed="64"/>
      </right>
      <top/>
      <bottom/>
      <diagonal/>
    </border>
    <border>
      <left style="hair">
        <color indexed="64"/>
      </left>
      <right/>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ck">
        <color indexed="22"/>
      </left>
      <right/>
      <top/>
      <bottom style="thick">
        <color indexed="22"/>
      </bottom>
      <diagonal/>
    </border>
    <border>
      <left/>
      <right style="thick">
        <color indexed="22"/>
      </right>
      <top/>
      <bottom style="thick">
        <color indexed="22"/>
      </bottom>
      <diagonal/>
    </border>
    <border>
      <left/>
      <right style="hair">
        <color indexed="64"/>
      </right>
      <top/>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dashed">
        <color auto="1"/>
      </top>
      <bottom style="dashed">
        <color auto="1"/>
      </bottom>
      <diagonal/>
    </border>
    <border>
      <left/>
      <right/>
      <top style="medium">
        <color indexed="64"/>
      </top>
      <bottom style="hair">
        <color indexed="64"/>
      </bottom>
      <diagonal/>
    </border>
    <border>
      <left/>
      <right/>
      <top style="thin">
        <color indexed="64"/>
      </top>
      <bottom style="double">
        <color indexed="64"/>
      </bottom>
      <diagonal/>
    </border>
    <border>
      <left/>
      <right/>
      <top style="hair">
        <color indexed="22"/>
      </top>
      <bottom style="hair">
        <color indexed="22"/>
      </bottom>
      <diagonal/>
    </border>
  </borders>
  <cellStyleXfs count="4">
    <xf numFmtId="0" fontId="0" fillId="0" borderId="0"/>
    <xf numFmtId="0" fontId="1" fillId="0" borderId="0"/>
    <xf numFmtId="43" fontId="1" fillId="0" borderId="0" applyFont="0" applyFill="0" applyBorder="0" applyAlignment="0" applyProtection="0"/>
    <xf numFmtId="43" fontId="14" fillId="0" borderId="0" applyFont="0" applyFill="0" applyBorder="0" applyAlignment="0" applyProtection="0"/>
  </cellStyleXfs>
  <cellXfs count="297">
    <xf numFmtId="0" fontId="0" fillId="0" borderId="0" xfId="0"/>
    <xf numFmtId="0" fontId="2" fillId="0" borderId="0" xfId="0" applyFont="1"/>
    <xf numFmtId="0" fontId="2" fillId="2" borderId="2" xfId="0" applyFont="1" applyFill="1" applyBorder="1"/>
    <xf numFmtId="0" fontId="2" fillId="2" borderId="3" xfId="0" applyFont="1" applyFill="1" applyBorder="1"/>
    <xf numFmtId="0" fontId="2" fillId="2" borderId="4" xfId="0" applyFont="1" applyFill="1" applyBorder="1"/>
    <xf numFmtId="0" fontId="2" fillId="2" borderId="5" xfId="0" applyFont="1" applyFill="1" applyBorder="1"/>
    <xf numFmtId="0" fontId="2" fillId="2" borderId="0" xfId="0" applyFont="1" applyFill="1" applyBorder="1"/>
    <xf numFmtId="0" fontId="2" fillId="2" borderId="6" xfId="0" applyFont="1" applyFill="1" applyBorder="1"/>
    <xf numFmtId="0" fontId="3" fillId="2" borderId="0" xfId="0" applyFont="1" applyFill="1" applyBorder="1"/>
    <xf numFmtId="0" fontId="3" fillId="0" borderId="0" xfId="0" applyFont="1" applyFill="1" applyBorder="1" applyAlignment="1">
      <alignment horizontal="left"/>
    </xf>
    <xf numFmtId="1" fontId="4" fillId="0" borderId="0" xfId="0" applyNumberFormat="1" applyFont="1" applyFill="1" applyBorder="1"/>
    <xf numFmtId="0" fontId="2" fillId="0" borderId="0" xfId="0" applyFont="1" applyFill="1" applyBorder="1"/>
    <xf numFmtId="0" fontId="2" fillId="2" borderId="7" xfId="0" applyFont="1" applyFill="1" applyBorder="1"/>
    <xf numFmtId="0" fontId="5" fillId="2" borderId="7" xfId="0" applyFont="1" applyFill="1" applyBorder="1"/>
    <xf numFmtId="0" fontId="5" fillId="2" borderId="0" xfId="0" applyFont="1" applyFill="1" applyBorder="1"/>
    <xf numFmtId="49" fontId="2" fillId="2" borderId="8" xfId="0" applyNumberFormat="1" applyFont="1" applyFill="1" applyBorder="1" applyAlignment="1">
      <alignment horizontal="left"/>
    </xf>
    <xf numFmtId="14" fontId="2" fillId="2" borderId="0" xfId="0" quotePrefix="1" applyNumberFormat="1" applyFont="1" applyFill="1" applyBorder="1" applyAlignment="1">
      <alignment horizontal="left"/>
    </xf>
    <xf numFmtId="49" fontId="2" fillId="2" borderId="0" xfId="0" applyNumberFormat="1" applyFont="1" applyFill="1" applyBorder="1"/>
    <xf numFmtId="0" fontId="3" fillId="2" borderId="9" xfId="0" applyFont="1" applyFill="1" applyBorder="1" applyAlignment="1">
      <alignment horizontal="center"/>
    </xf>
    <xf numFmtId="0" fontId="3" fillId="2" borderId="11" xfId="0" applyFont="1" applyFill="1" applyBorder="1" applyAlignment="1">
      <alignment horizontal="center"/>
    </xf>
    <xf numFmtId="0" fontId="2" fillId="2" borderId="0" xfId="0" applyNumberFormat="1" applyFont="1" applyFill="1" applyBorder="1" applyAlignment="1"/>
    <xf numFmtId="0" fontId="2" fillId="2" borderId="12" xfId="0" applyFont="1" applyFill="1" applyBorder="1" applyAlignment="1">
      <alignment horizontal="left"/>
    </xf>
    <xf numFmtId="49" fontId="2" fillId="2" borderId="13" xfId="0" applyNumberFormat="1" applyFont="1" applyFill="1" applyBorder="1" applyAlignment="1">
      <alignment horizontal="left"/>
    </xf>
    <xf numFmtId="49" fontId="2" fillId="2" borderId="14" xfId="0" applyNumberFormat="1" applyFont="1" applyFill="1" applyBorder="1" applyAlignment="1">
      <alignment horizontal="left"/>
    </xf>
    <xf numFmtId="8" fontId="2" fillId="2" borderId="12" xfId="0" applyNumberFormat="1" applyFont="1" applyFill="1" applyBorder="1" applyAlignment="1"/>
    <xf numFmtId="8" fontId="2" fillId="0" borderId="12" xfId="0" applyNumberFormat="1" applyFont="1" applyFill="1" applyBorder="1"/>
    <xf numFmtId="3" fontId="2" fillId="2" borderId="15" xfId="0" applyNumberFormat="1" applyFont="1" applyFill="1" applyBorder="1" applyAlignment="1">
      <alignment horizontal="center"/>
    </xf>
    <xf numFmtId="49" fontId="2" fillId="2" borderId="16" xfId="0" applyNumberFormat="1" applyFont="1" applyFill="1" applyBorder="1" applyAlignment="1">
      <alignment horizontal="left"/>
    </xf>
    <xf numFmtId="49" fontId="2" fillId="2" borderId="0" xfId="0" applyNumberFormat="1" applyFont="1" applyFill="1" applyBorder="1" applyAlignment="1">
      <alignment horizontal="left"/>
    </xf>
    <xf numFmtId="40" fontId="2" fillId="0" borderId="15" xfId="0" applyNumberFormat="1" applyFont="1" applyFill="1" applyBorder="1"/>
    <xf numFmtId="0" fontId="6" fillId="2" borderId="0" xfId="0" applyNumberFormat="1" applyFont="1" applyFill="1" applyBorder="1" applyAlignment="1"/>
    <xf numFmtId="40" fontId="2" fillId="2" borderId="15" xfId="0" applyNumberFormat="1" applyFont="1" applyFill="1" applyBorder="1" applyAlignment="1"/>
    <xf numFmtId="0" fontId="2" fillId="2" borderId="15" xfId="0" applyFont="1" applyFill="1" applyBorder="1" applyAlignment="1">
      <alignment horizontal="left"/>
    </xf>
    <xf numFmtId="0" fontId="2" fillId="2" borderId="15" xfId="0" applyFont="1" applyFill="1" applyBorder="1" applyAlignment="1">
      <alignment horizontal="center"/>
    </xf>
    <xf numFmtId="8" fontId="2" fillId="2" borderId="15" xfId="0" applyNumberFormat="1" applyFont="1" applyFill="1" applyBorder="1" applyAlignment="1"/>
    <xf numFmtId="8" fontId="2" fillId="0" borderId="15" xfId="0" applyNumberFormat="1" applyFont="1" applyFill="1" applyBorder="1"/>
    <xf numFmtId="49" fontId="2" fillId="2" borderId="16" xfId="0" quotePrefix="1" applyNumberFormat="1" applyFont="1" applyFill="1" applyBorder="1" applyAlignment="1">
      <alignment horizontal="left"/>
    </xf>
    <xf numFmtId="49" fontId="2" fillId="2" borderId="0" xfId="0" quotePrefix="1" applyNumberFormat="1" applyFont="1" applyFill="1" applyBorder="1" applyAlignment="1">
      <alignment horizontal="left"/>
    </xf>
    <xf numFmtId="0" fontId="2" fillId="2" borderId="17" xfId="0" applyFont="1" applyFill="1" applyBorder="1" applyAlignment="1">
      <alignment horizontal="center"/>
    </xf>
    <xf numFmtId="49" fontId="2" fillId="2" borderId="18" xfId="0" applyNumberFormat="1" applyFont="1" applyFill="1" applyBorder="1" applyAlignment="1">
      <alignment horizontal="left"/>
    </xf>
    <xf numFmtId="49" fontId="2" fillId="2" borderId="19" xfId="0" applyNumberFormat="1" applyFont="1" applyFill="1" applyBorder="1" applyAlignment="1">
      <alignment horizontal="left"/>
    </xf>
    <xf numFmtId="8" fontId="2" fillId="2" borderId="17" xfId="0" applyNumberFormat="1" applyFont="1" applyFill="1" applyBorder="1" applyAlignment="1"/>
    <xf numFmtId="8" fontId="2" fillId="0" borderId="17" xfId="0" applyNumberFormat="1" applyFont="1" applyFill="1" applyBorder="1"/>
    <xf numFmtId="0" fontId="2" fillId="2" borderId="0" xfId="0" applyFont="1" applyFill="1" applyBorder="1" applyProtection="1">
      <protection locked="0" hidden="1"/>
    </xf>
    <xf numFmtId="0" fontId="2" fillId="2" borderId="0" xfId="0" applyNumberFormat="1" applyFont="1" applyFill="1" applyBorder="1"/>
    <xf numFmtId="0" fontId="2" fillId="2" borderId="0" xfId="0" quotePrefix="1" applyFont="1" applyFill="1" applyBorder="1"/>
    <xf numFmtId="0" fontId="3" fillId="2" borderId="0" xfId="0" applyFont="1" applyFill="1" applyBorder="1" applyAlignment="1">
      <alignment horizontal="right"/>
    </xf>
    <xf numFmtId="0" fontId="2" fillId="2" borderId="0" xfId="0" applyFont="1" applyFill="1" applyBorder="1" applyAlignment="1">
      <alignment horizontal="right"/>
    </xf>
    <xf numFmtId="0" fontId="3" fillId="0" borderId="0" xfId="0" applyFont="1" applyFill="1" applyBorder="1" applyAlignment="1">
      <alignment horizontal="right"/>
    </xf>
    <xf numFmtId="0" fontId="2" fillId="0" borderId="0" xfId="0" applyFont="1" applyBorder="1"/>
    <xf numFmtId="0" fontId="2" fillId="2" borderId="21" xfId="0" applyFont="1" applyFill="1" applyBorder="1"/>
    <xf numFmtId="0" fontId="2" fillId="2" borderId="1" xfId="0" applyFont="1" applyFill="1" applyBorder="1"/>
    <xf numFmtId="0" fontId="2" fillId="2" borderId="1" xfId="0" applyNumberFormat="1" applyFont="1" applyFill="1" applyBorder="1" applyAlignment="1"/>
    <xf numFmtId="0" fontId="2" fillId="2" borderId="22" xfId="0" applyFont="1" applyFill="1" applyBorder="1"/>
    <xf numFmtId="0" fontId="9" fillId="2" borderId="0" xfId="0" applyFont="1" applyFill="1" applyBorder="1" applyAlignment="1">
      <alignment vertical="top"/>
    </xf>
    <xf numFmtId="0" fontId="2" fillId="2" borderId="0" xfId="0" applyFont="1" applyFill="1" applyBorder="1" applyAlignment="1">
      <alignment horizontal="center"/>
    </xf>
    <xf numFmtId="8" fontId="2" fillId="2" borderId="0" xfId="0" applyNumberFormat="1" applyFont="1" applyFill="1" applyBorder="1" applyAlignment="1"/>
    <xf numFmtId="8" fontId="2" fillId="0" borderId="0" xfId="0" applyNumberFormat="1" applyFont="1" applyFill="1" applyBorder="1"/>
    <xf numFmtId="0" fontId="10" fillId="0" borderId="0" xfId="0" applyFont="1" applyAlignment="1">
      <alignment vertical="center" wrapText="1"/>
    </xf>
    <xf numFmtId="0" fontId="3" fillId="0" borderId="0" xfId="0" applyFont="1" applyAlignment="1">
      <alignment vertical="center"/>
    </xf>
    <xf numFmtId="49" fontId="2" fillId="0" borderId="19" xfId="0" applyNumberFormat="1" applyFont="1" applyFill="1" applyBorder="1" applyAlignment="1">
      <alignment horizontal="left"/>
    </xf>
    <xf numFmtId="49" fontId="2" fillId="0" borderId="0" xfId="0" applyNumberFormat="1" applyFont="1" applyFill="1" applyBorder="1" applyAlignment="1">
      <alignment horizontal="left"/>
    </xf>
    <xf numFmtId="0" fontId="2" fillId="0" borderId="0" xfId="0" applyFont="1" applyAlignment="1">
      <alignment vertical="center"/>
    </xf>
    <xf numFmtId="0" fontId="2" fillId="2" borderId="27" xfId="0" applyFont="1" applyFill="1" applyBorder="1"/>
    <xf numFmtId="0" fontId="12" fillId="2" borderId="0" xfId="0" applyFont="1" applyFill="1" applyBorder="1" applyAlignment="1">
      <alignment vertical="top"/>
    </xf>
    <xf numFmtId="1" fontId="3" fillId="0" borderId="0" xfId="0" applyNumberFormat="1" applyFont="1" applyFill="1" applyBorder="1" applyAlignment="1" applyProtection="1">
      <alignment horizontal="right"/>
    </xf>
    <xf numFmtId="0" fontId="2" fillId="0" borderId="0" xfId="0" applyFont="1" applyFill="1"/>
    <xf numFmtId="0" fontId="2" fillId="0" borderId="5" xfId="0" applyFont="1" applyFill="1" applyBorder="1"/>
    <xf numFmtId="0" fontId="2" fillId="0" borderId="6" xfId="0" applyFont="1" applyFill="1" applyBorder="1"/>
    <xf numFmtId="0" fontId="3" fillId="2" borderId="0" xfId="0" applyFont="1" applyFill="1" applyBorder="1" applyAlignment="1">
      <alignment horizontal="left"/>
    </xf>
    <xf numFmtId="0" fontId="3" fillId="2" borderId="0" xfId="0" applyFont="1" applyFill="1" applyBorder="1" applyProtection="1">
      <protection locked="0" hidden="1"/>
    </xf>
    <xf numFmtId="49" fontId="2" fillId="0" borderId="16" xfId="0" quotePrefix="1" applyNumberFormat="1" applyFont="1" applyFill="1" applyBorder="1" applyAlignment="1">
      <alignment horizontal="center"/>
    </xf>
    <xf numFmtId="49" fontId="2" fillId="0" borderId="0" xfId="0" quotePrefix="1" applyNumberFormat="1" applyFont="1" applyFill="1" applyBorder="1" applyAlignment="1">
      <alignment horizontal="center"/>
    </xf>
    <xf numFmtId="40" fontId="2" fillId="0" borderId="15" xfId="0" applyNumberFormat="1" applyFont="1" applyFill="1" applyBorder="1" applyAlignment="1">
      <alignment horizontal="right"/>
    </xf>
    <xf numFmtId="0" fontId="3" fillId="0" borderId="0" xfId="0" applyFont="1" applyAlignment="1">
      <alignment vertical="center" wrapText="1"/>
    </xf>
    <xf numFmtId="0" fontId="2" fillId="0" borderId="0" xfId="0" applyFont="1" applyFill="1" applyBorder="1" applyAlignment="1">
      <alignment horizontal="right"/>
    </xf>
    <xf numFmtId="0" fontId="13" fillId="0" borderId="0" xfId="0" applyFont="1" applyAlignment="1">
      <alignment vertical="center" wrapText="1"/>
    </xf>
    <xf numFmtId="49" fontId="2" fillId="0" borderId="8" xfId="0" applyNumberFormat="1" applyFont="1" applyFill="1" applyBorder="1" applyAlignment="1">
      <alignment horizontal="left"/>
    </xf>
    <xf numFmtId="0" fontId="9" fillId="2" borderId="0" xfId="0" applyFont="1" applyFill="1" applyBorder="1"/>
    <xf numFmtId="0" fontId="2" fillId="0" borderId="8" xfId="0" applyFont="1" applyFill="1" applyBorder="1" applyAlignment="1">
      <alignment horizontal="right"/>
    </xf>
    <xf numFmtId="0" fontId="3" fillId="2" borderId="9" xfId="0" applyFont="1" applyFill="1" applyBorder="1" applyAlignment="1">
      <alignment horizontal="center"/>
    </xf>
    <xf numFmtId="49" fontId="2" fillId="0" borderId="16" xfId="0" applyNumberFormat="1" applyFont="1" applyFill="1" applyBorder="1" applyAlignment="1">
      <alignment horizontal="left"/>
    </xf>
    <xf numFmtId="49" fontId="2" fillId="0" borderId="0" xfId="0" applyNumberFormat="1" applyFont="1" applyFill="1" applyBorder="1" applyAlignment="1">
      <alignment horizontal="left"/>
    </xf>
    <xf numFmtId="0" fontId="2" fillId="0" borderId="43" xfId="0" applyFont="1" applyFill="1" applyBorder="1"/>
    <xf numFmtId="0" fontId="2" fillId="0" borderId="44" xfId="0" applyFont="1" applyFill="1" applyBorder="1"/>
    <xf numFmtId="0" fontId="2" fillId="2" borderId="45" xfId="0" applyFont="1" applyFill="1" applyBorder="1"/>
    <xf numFmtId="0" fontId="5" fillId="2" borderId="46" xfId="0" applyFont="1" applyFill="1" applyBorder="1"/>
    <xf numFmtId="0" fontId="2" fillId="2" borderId="47" xfId="0" applyFont="1" applyFill="1" applyBorder="1"/>
    <xf numFmtId="0" fontId="2" fillId="2" borderId="49" xfId="0" applyFont="1" applyFill="1" applyBorder="1"/>
    <xf numFmtId="0" fontId="3" fillId="0" borderId="31" xfId="0" applyFont="1" applyBorder="1" applyAlignment="1">
      <alignment horizontal="center" vertical="center"/>
    </xf>
    <xf numFmtId="0" fontId="3" fillId="0" borderId="32" xfId="0" applyFont="1" applyFill="1" applyBorder="1" applyAlignment="1">
      <alignment horizontal="center"/>
    </xf>
    <xf numFmtId="0" fontId="3" fillId="0" borderId="33" xfId="0" applyFont="1" applyFill="1" applyBorder="1" applyAlignment="1">
      <alignment horizontal="center"/>
    </xf>
    <xf numFmtId="49" fontId="3" fillId="3" borderId="27" xfId="0" applyNumberFormat="1" applyFont="1" applyFill="1" applyBorder="1" applyAlignment="1">
      <alignment horizontal="center"/>
    </xf>
    <xf numFmtId="0" fontId="2" fillId="0" borderId="36" xfId="0" applyFont="1" applyBorder="1"/>
    <xf numFmtId="0" fontId="2" fillId="0" borderId="0" xfId="0" applyFont="1" applyFill="1" applyBorder="1" applyAlignment="1">
      <alignment horizontal="right" vertical="center"/>
    </xf>
    <xf numFmtId="0" fontId="2" fillId="0" borderId="27" xfId="0" applyFont="1" applyFill="1" applyBorder="1" applyAlignment="1">
      <alignment horizontal="right"/>
    </xf>
    <xf numFmtId="0" fontId="2" fillId="0" borderId="37" xfId="0" applyFont="1" applyBorder="1"/>
    <xf numFmtId="0" fontId="2" fillId="0" borderId="38" xfId="0" applyFont="1" applyBorder="1"/>
    <xf numFmtId="0" fontId="2" fillId="0" borderId="41" xfId="0" applyFont="1" applyBorder="1"/>
    <xf numFmtId="0" fontId="2" fillId="0" borderId="39" xfId="0" applyFont="1" applyBorder="1"/>
    <xf numFmtId="0" fontId="3" fillId="0" borderId="32" xfId="0" applyFont="1" applyBorder="1"/>
    <xf numFmtId="0" fontId="3" fillId="0" borderId="33" xfId="0" applyFont="1" applyBorder="1"/>
    <xf numFmtId="49" fontId="2" fillId="0" borderId="0" xfId="0" applyNumberFormat="1" applyFont="1" applyFill="1" applyBorder="1" applyAlignment="1">
      <alignment horizontal="left"/>
    </xf>
    <xf numFmtId="0" fontId="15" fillId="0" borderId="0" xfId="0" applyFont="1"/>
    <xf numFmtId="40" fontId="8" fillId="0" borderId="0" xfId="0" applyNumberFormat="1" applyFont="1" applyFill="1" applyBorder="1"/>
    <xf numFmtId="0" fontId="16" fillId="0" borderId="0" xfId="0" applyFont="1" applyAlignment="1">
      <alignment horizontal="left" vertical="center" readingOrder="1"/>
    </xf>
    <xf numFmtId="0" fontId="2" fillId="2" borderId="18" xfId="0" applyFont="1" applyFill="1" applyBorder="1" applyAlignment="1">
      <alignment horizontal="center"/>
    </xf>
    <xf numFmtId="0" fontId="2" fillId="2" borderId="26" xfId="0" applyFont="1" applyFill="1" applyBorder="1" applyAlignment="1">
      <alignment horizontal="center"/>
    </xf>
    <xf numFmtId="0" fontId="2" fillId="0" borderId="43" xfId="0" applyFont="1" applyFill="1" applyBorder="1" applyAlignment="1">
      <alignment horizontal="center"/>
    </xf>
    <xf numFmtId="49" fontId="2" fillId="2" borderId="8" xfId="0" applyNumberFormat="1" applyFont="1" applyFill="1" applyBorder="1" applyAlignment="1">
      <alignment horizontal="right"/>
    </xf>
    <xf numFmtId="0" fontId="3" fillId="0" borderId="9" xfId="0" applyFont="1" applyFill="1" applyBorder="1" applyAlignment="1">
      <alignment horizontal="center"/>
    </xf>
    <xf numFmtId="0" fontId="3" fillId="0" borderId="9" xfId="0" applyFont="1" applyFill="1" applyBorder="1" applyAlignment="1">
      <alignment horizontal="centerContinuous"/>
    </xf>
    <xf numFmtId="0" fontId="2" fillId="0" borderId="10" xfId="0" applyFont="1" applyFill="1" applyBorder="1" applyAlignment="1">
      <alignment horizontal="centerContinuous"/>
    </xf>
    <xf numFmtId="0" fontId="3" fillId="0" borderId="11" xfId="0" applyFont="1" applyFill="1" applyBorder="1" applyAlignment="1">
      <alignment horizontal="center"/>
    </xf>
    <xf numFmtId="0" fontId="2" fillId="0" borderId="12" xfId="0" applyFont="1" applyFill="1" applyBorder="1" applyAlignment="1">
      <alignment horizontal="left"/>
    </xf>
    <xf numFmtId="49" fontId="2" fillId="0" borderId="13" xfId="0" applyNumberFormat="1" applyFont="1" applyFill="1" applyBorder="1" applyAlignment="1">
      <alignment horizontal="left"/>
    </xf>
    <xf numFmtId="49" fontId="2" fillId="0" borderId="14" xfId="0" applyNumberFormat="1" applyFont="1" applyFill="1" applyBorder="1" applyAlignment="1">
      <alignment horizontal="left"/>
    </xf>
    <xf numFmtId="0" fontId="17" fillId="0" borderId="0" xfId="0" applyFont="1" applyAlignment="1">
      <alignment horizontal="left" vertical="center" readingOrder="1"/>
    </xf>
    <xf numFmtId="0" fontId="2" fillId="0" borderId="13" xfId="0" applyFont="1" applyFill="1" applyBorder="1" applyAlignment="1">
      <alignment horizontal="left"/>
    </xf>
    <xf numFmtId="3" fontId="2" fillId="2" borderId="16" xfId="0" applyNumberFormat="1" applyFont="1" applyFill="1" applyBorder="1" applyAlignment="1">
      <alignment horizontal="center"/>
    </xf>
    <xf numFmtId="0" fontId="2" fillId="2" borderId="16" xfId="0" applyFont="1" applyFill="1" applyBorder="1" applyAlignment="1">
      <alignment horizontal="center"/>
    </xf>
    <xf numFmtId="0" fontId="2" fillId="0" borderId="25" xfId="0" applyFont="1" applyFill="1" applyBorder="1" applyAlignment="1">
      <alignment horizontal="left"/>
    </xf>
    <xf numFmtId="3" fontId="2" fillId="2" borderId="23" xfId="0" applyNumberFormat="1" applyFont="1" applyFill="1" applyBorder="1" applyAlignment="1">
      <alignment horizontal="center"/>
    </xf>
    <xf numFmtId="0" fontId="2" fillId="2" borderId="23" xfId="0" applyFont="1" applyFill="1" applyBorder="1" applyAlignment="1">
      <alignment horizontal="center"/>
    </xf>
    <xf numFmtId="49" fontId="2" fillId="2" borderId="23" xfId="0" applyNumberFormat="1" applyFont="1" applyFill="1" applyBorder="1" applyAlignment="1"/>
    <xf numFmtId="43" fontId="2" fillId="0" borderId="43" xfId="3" applyFont="1" applyFill="1" applyBorder="1"/>
    <xf numFmtId="0" fontId="2" fillId="0" borderId="20" xfId="0" applyFont="1" applyFill="1" applyBorder="1"/>
    <xf numFmtId="0" fontId="2" fillId="0" borderId="20" xfId="0" applyFont="1" applyFill="1" applyBorder="1" applyAlignment="1">
      <alignment horizontal="center"/>
    </xf>
    <xf numFmtId="43" fontId="2" fillId="0" borderId="50" xfId="3" applyFont="1" applyFill="1" applyBorder="1"/>
    <xf numFmtId="0" fontId="2" fillId="0" borderId="48" xfId="0" applyFont="1" applyFill="1" applyBorder="1"/>
    <xf numFmtId="0" fontId="2" fillId="0" borderId="48" xfId="0" applyFont="1" applyFill="1" applyBorder="1" applyAlignment="1">
      <alignment horizontal="center"/>
    </xf>
    <xf numFmtId="0" fontId="2" fillId="0" borderId="42" xfId="0" quotePrefix="1" applyFont="1" applyFill="1" applyBorder="1" applyAlignment="1">
      <alignment horizontal="center" vertical="center"/>
    </xf>
    <xf numFmtId="0" fontId="18" fillId="0" borderId="0" xfId="0" applyFont="1" applyFill="1" applyBorder="1"/>
    <xf numFmtId="0" fontId="18" fillId="2" borderId="52" xfId="0" applyFont="1" applyFill="1" applyBorder="1"/>
    <xf numFmtId="0" fontId="2" fillId="2" borderId="52" xfId="0" applyFont="1" applyFill="1" applyBorder="1"/>
    <xf numFmtId="0" fontId="2" fillId="0" borderId="52" xfId="0" applyFont="1" applyFill="1" applyBorder="1" applyAlignment="1">
      <alignment horizontal="right"/>
    </xf>
    <xf numFmtId="49" fontId="2" fillId="4" borderId="10" xfId="0" applyNumberFormat="1" applyFont="1" applyFill="1" applyBorder="1" applyAlignment="1">
      <alignment horizontal="left"/>
    </xf>
    <xf numFmtId="49" fontId="2" fillId="4" borderId="10" xfId="0" applyNumberFormat="1" applyFont="1" applyFill="1" applyBorder="1" applyAlignment="1">
      <alignment horizontal="center"/>
    </xf>
    <xf numFmtId="43" fontId="2" fillId="4" borderId="10" xfId="0" applyNumberFormat="1" applyFont="1" applyFill="1" applyBorder="1"/>
    <xf numFmtId="43" fontId="2" fillId="4" borderId="10" xfId="3" applyFont="1" applyFill="1" applyBorder="1" applyAlignment="1">
      <alignment horizontal="left"/>
    </xf>
    <xf numFmtId="0" fontId="2" fillId="4" borderId="0" xfId="0" applyFont="1" applyFill="1"/>
    <xf numFmtId="43" fontId="2" fillId="4" borderId="24" xfId="3" applyFont="1" applyFill="1" applyBorder="1" applyAlignment="1"/>
    <xf numFmtId="49" fontId="3" fillId="4" borderId="10" xfId="0" applyNumberFormat="1" applyFont="1" applyFill="1" applyBorder="1" applyAlignment="1">
      <alignment horizontal="left"/>
    </xf>
    <xf numFmtId="49" fontId="3" fillId="4" borderId="10" xfId="0" applyNumberFormat="1" applyFont="1" applyFill="1" applyBorder="1" applyAlignment="1">
      <alignment horizontal="center"/>
    </xf>
    <xf numFmtId="43" fontId="3" fillId="4" borderId="10" xfId="0" applyNumberFormat="1" applyFont="1" applyFill="1" applyBorder="1"/>
    <xf numFmtId="43" fontId="3" fillId="4" borderId="10" xfId="3" applyFont="1" applyFill="1" applyBorder="1" applyAlignment="1">
      <alignment horizontal="left"/>
    </xf>
    <xf numFmtId="43" fontId="3" fillId="4" borderId="24" xfId="3" applyFont="1" applyFill="1" applyBorder="1" applyAlignment="1"/>
    <xf numFmtId="0" fontId="19" fillId="2" borderId="0" xfId="0" applyFont="1" applyFill="1" applyBorder="1"/>
    <xf numFmtId="0" fontId="2" fillId="0" borderId="0" xfId="0" applyNumberFormat="1" applyFont="1" applyFill="1" applyBorder="1" applyAlignment="1"/>
    <xf numFmtId="0" fontId="2" fillId="0" borderId="0" xfId="0" applyFont="1" applyFill="1" applyBorder="1" applyProtection="1">
      <protection locked="0" hidden="1"/>
    </xf>
    <xf numFmtId="0" fontId="2" fillId="0" borderId="0" xfId="0" applyNumberFormat="1" applyFont="1" applyFill="1" applyBorder="1"/>
    <xf numFmtId="0" fontId="2" fillId="0" borderId="0" xfId="0" quotePrefix="1" applyFont="1" applyFill="1" applyBorder="1"/>
    <xf numFmtId="0" fontId="3" fillId="0" borderId="0" xfId="0" applyFont="1" applyFill="1" applyBorder="1" applyProtection="1">
      <protection locked="0" hidden="1"/>
    </xf>
    <xf numFmtId="0" fontId="2" fillId="0" borderId="1" xfId="0" applyFont="1" applyFill="1" applyBorder="1"/>
    <xf numFmtId="0" fontId="2" fillId="0" borderId="1" xfId="0" applyNumberFormat="1" applyFont="1" applyFill="1" applyBorder="1" applyAlignment="1"/>
    <xf numFmtId="0" fontId="2" fillId="0" borderId="43" xfId="0" quotePrefix="1" applyFont="1" applyFill="1" applyBorder="1" applyAlignment="1">
      <alignment horizontal="center"/>
    </xf>
    <xf numFmtId="0" fontId="2" fillId="0" borderId="45" xfId="0" quotePrefix="1" applyFont="1" applyFill="1" applyBorder="1" applyAlignment="1">
      <alignment horizontal="center"/>
    </xf>
    <xf numFmtId="0" fontId="2" fillId="0" borderId="47" xfId="0" applyFont="1" applyFill="1" applyBorder="1"/>
    <xf numFmtId="49" fontId="2" fillId="2" borderId="0" xfId="0" applyNumberFormat="1" applyFont="1" applyFill="1" applyBorder="1" applyAlignment="1">
      <alignment horizontal="right"/>
    </xf>
    <xf numFmtId="0" fontId="3" fillId="0" borderId="0" xfId="0" applyFont="1" applyFill="1" applyBorder="1" applyAlignment="1">
      <alignment horizontal="center"/>
    </xf>
    <xf numFmtId="0" fontId="2" fillId="0" borderId="0" xfId="0" applyFont="1" applyFill="1" applyBorder="1" applyAlignment="1">
      <alignment horizontal="left"/>
    </xf>
    <xf numFmtId="3" fontId="2" fillId="2" borderId="0" xfId="0" applyNumberFormat="1" applyFont="1" applyFill="1" applyBorder="1" applyAlignment="1">
      <alignment horizontal="center"/>
    </xf>
    <xf numFmtId="40" fontId="2" fillId="0" borderId="0" xfId="0" applyNumberFormat="1" applyFont="1" applyFill="1" applyBorder="1"/>
    <xf numFmtId="49" fontId="2" fillId="2" borderId="0" xfId="0" applyNumberFormat="1" applyFont="1" applyFill="1" applyBorder="1" applyAlignment="1"/>
    <xf numFmtId="0" fontId="2" fillId="0" borderId="0" xfId="0" applyFont="1" applyFill="1" applyBorder="1" applyAlignment="1">
      <alignment horizontal="center"/>
    </xf>
    <xf numFmtId="0" fontId="3" fillId="0" borderId="0" xfId="0" applyFont="1" applyFill="1" applyBorder="1" applyAlignment="1"/>
    <xf numFmtId="49" fontId="2" fillId="0" borderId="0" xfId="0" applyNumberFormat="1" applyFont="1" applyFill="1" applyBorder="1" applyAlignment="1"/>
    <xf numFmtId="3" fontId="2" fillId="2" borderId="0" xfId="0" applyNumberFormat="1" applyFont="1" applyFill="1" applyBorder="1" applyAlignment="1"/>
    <xf numFmtId="0" fontId="2" fillId="2" borderId="42" xfId="0" applyFont="1" applyFill="1" applyBorder="1"/>
    <xf numFmtId="0" fontId="2" fillId="0" borderId="0" xfId="0" quotePrefix="1" applyFont="1" applyFill="1" applyBorder="1" applyAlignment="1">
      <alignment horizontal="left"/>
    </xf>
    <xf numFmtId="49" fontId="2" fillId="0" borderId="0" xfId="0" applyNumberFormat="1" applyFont="1" applyFill="1" applyBorder="1" applyAlignment="1">
      <alignment horizontal="left"/>
    </xf>
    <xf numFmtId="0" fontId="3" fillId="2" borderId="0" xfId="0" applyFont="1" applyFill="1" applyBorder="1" applyAlignment="1">
      <alignment horizontal="center" vertical="center"/>
    </xf>
    <xf numFmtId="49" fontId="2" fillId="2" borderId="54" xfId="0" applyNumberFormat="1" applyFont="1" applyFill="1" applyBorder="1" applyAlignment="1">
      <alignment horizontal="left"/>
    </xf>
    <xf numFmtId="43" fontId="3" fillId="0" borderId="24" xfId="3" applyFont="1" applyFill="1" applyBorder="1"/>
    <xf numFmtId="43" fontId="2" fillId="0" borderId="51" xfId="0" applyNumberFormat="1" applyFont="1" applyFill="1" applyBorder="1" applyAlignment="1">
      <alignment horizontal="right"/>
    </xf>
    <xf numFmtId="0" fontId="2" fillId="0" borderId="51" xfId="0" applyFont="1" applyFill="1" applyBorder="1" applyAlignment="1">
      <alignment horizontal="right"/>
    </xf>
    <xf numFmtId="0" fontId="13" fillId="0" borderId="0" xfId="0" applyFont="1" applyAlignment="1">
      <alignment vertical="center"/>
    </xf>
    <xf numFmtId="3" fontId="2" fillId="0" borderId="9" xfId="0" applyNumberFormat="1" applyFont="1" applyFill="1" applyBorder="1" applyAlignment="1">
      <alignment horizontal="center"/>
    </xf>
    <xf numFmtId="14" fontId="2" fillId="0" borderId="9" xfId="0" applyNumberFormat="1" applyFont="1" applyFill="1" applyBorder="1" applyAlignment="1">
      <alignment horizontal="center"/>
    </xf>
    <xf numFmtId="0" fontId="20" fillId="0" borderId="0" xfId="0" applyFont="1" applyFill="1" applyBorder="1" applyAlignment="1">
      <alignment horizontal="right"/>
    </xf>
    <xf numFmtId="0" fontId="5" fillId="0" borderId="0" xfId="0" applyFont="1" applyFill="1" applyBorder="1"/>
    <xf numFmtId="0" fontId="3" fillId="2" borderId="51" xfId="0" applyFont="1" applyFill="1" applyBorder="1"/>
    <xf numFmtId="0" fontId="20" fillId="2" borderId="0" xfId="0" applyFont="1" applyFill="1" applyBorder="1"/>
    <xf numFmtId="49" fontId="3" fillId="0" borderId="8" xfId="0" applyNumberFormat="1" applyFont="1" applyFill="1" applyBorder="1" applyAlignment="1">
      <alignment horizontal="left"/>
    </xf>
    <xf numFmtId="3" fontId="3" fillId="2" borderId="0" xfId="0" applyNumberFormat="1" applyFont="1" applyFill="1" applyBorder="1" applyAlignment="1">
      <alignment horizontal="left" vertical="top"/>
    </xf>
    <xf numFmtId="0" fontId="2" fillId="2" borderId="0" xfId="0" applyFont="1" applyFill="1" applyBorder="1" applyAlignment="1">
      <alignment vertical="center" wrapText="1"/>
    </xf>
    <xf numFmtId="0" fontId="2" fillId="2" borderId="0" xfId="0" applyFont="1" applyFill="1" applyBorder="1" applyAlignment="1">
      <alignment vertical="center"/>
    </xf>
    <xf numFmtId="0" fontId="3" fillId="2" borderId="0" xfId="0" applyFont="1" applyFill="1" applyBorder="1" applyAlignment="1">
      <alignment horizontal="center" vertical="center" wrapText="1"/>
    </xf>
    <xf numFmtId="0" fontId="3" fillId="2" borderId="0" xfId="0" applyFont="1" applyFill="1" applyBorder="1" applyAlignment="1">
      <alignment vertical="center"/>
    </xf>
    <xf numFmtId="0" fontId="3" fillId="2" borderId="0" xfId="0" applyNumberFormat="1"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3" fillId="0" borderId="0" xfId="0" applyNumberFormat="1" applyFont="1" applyFill="1" applyBorder="1"/>
    <xf numFmtId="0" fontId="21" fillId="2" borderId="0" xfId="0" applyFont="1" applyFill="1" applyBorder="1"/>
    <xf numFmtId="0" fontId="20" fillId="2" borderId="0" xfId="0" applyFont="1" applyFill="1" applyBorder="1" applyAlignment="1">
      <alignment horizontal="left" vertical="center"/>
    </xf>
    <xf numFmtId="0" fontId="3" fillId="0" borderId="32" xfId="0" applyFont="1" applyBorder="1" applyAlignment="1">
      <alignment horizontal="center"/>
    </xf>
    <xf numFmtId="49" fontId="3" fillId="0" borderId="27" xfId="0" applyNumberFormat="1" applyFont="1" applyFill="1" applyBorder="1" applyAlignment="1">
      <alignment horizontal="center"/>
    </xf>
    <xf numFmtId="0" fontId="2" fillId="0" borderId="11" xfId="0" applyFont="1" applyBorder="1" applyAlignment="1">
      <alignment horizontal="right"/>
    </xf>
    <xf numFmtId="0" fontId="19" fillId="2" borderId="0" xfId="0" applyFont="1" applyFill="1" applyBorder="1" applyAlignment="1">
      <alignment horizontal="center"/>
    </xf>
    <xf numFmtId="0" fontId="3" fillId="0" borderId="32"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wrapText="1"/>
    </xf>
    <xf numFmtId="0" fontId="2" fillId="0" borderId="20" xfId="0" quotePrefix="1" applyFont="1" applyFill="1" applyBorder="1" applyAlignment="1">
      <alignment horizontal="center"/>
    </xf>
    <xf numFmtId="0" fontId="2" fillId="0" borderId="48" xfId="0" quotePrefix="1" applyFont="1" applyFill="1" applyBorder="1" applyAlignment="1">
      <alignment horizontal="center"/>
    </xf>
    <xf numFmtId="0" fontId="22" fillId="0" borderId="0" xfId="0" applyFont="1"/>
    <xf numFmtId="0" fontId="2" fillId="4" borderId="5" xfId="0" applyFont="1" applyFill="1" applyBorder="1"/>
    <xf numFmtId="0" fontId="2" fillId="4" borderId="0" xfId="0" applyFont="1" applyFill="1" applyBorder="1"/>
    <xf numFmtId="0" fontId="2" fillId="4" borderId="0" xfId="0" applyFont="1" applyFill="1" applyBorder="1" applyProtection="1">
      <protection locked="0" hidden="1"/>
    </xf>
    <xf numFmtId="0" fontId="3" fillId="4" borderId="0" xfId="0" applyNumberFormat="1" applyFont="1" applyFill="1" applyBorder="1"/>
    <xf numFmtId="0" fontId="3" fillId="4" borderId="0" xfId="0" applyFont="1" applyFill="1" applyBorder="1"/>
    <xf numFmtId="0" fontId="3" fillId="4" borderId="0" xfId="0" quotePrefix="1" applyFont="1" applyFill="1" applyBorder="1"/>
    <xf numFmtId="0" fontId="2" fillId="4" borderId="0" xfId="0" applyNumberFormat="1" applyFont="1" applyFill="1" applyBorder="1" applyAlignment="1"/>
    <xf numFmtId="0" fontId="2" fillId="4" borderId="6" xfId="0" applyFont="1" applyFill="1" applyBorder="1"/>
    <xf numFmtId="0" fontId="23" fillId="0" borderId="0" xfId="0" applyFont="1" applyFill="1" applyBorder="1" applyProtection="1">
      <protection locked="0" hidden="1"/>
    </xf>
    <xf numFmtId="164" fontId="7" fillId="0" borderId="20" xfId="0" applyNumberFormat="1" applyFont="1" applyFill="1" applyBorder="1"/>
    <xf numFmtId="164" fontId="8" fillId="0" borderId="20" xfId="0" applyNumberFormat="1" applyFont="1" applyFill="1" applyBorder="1" applyAlignment="1"/>
    <xf numFmtId="164" fontId="2" fillId="0" borderId="15" xfId="0" applyNumberFormat="1" applyFont="1" applyFill="1" applyBorder="1"/>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center"/>
    </xf>
    <xf numFmtId="0" fontId="3" fillId="0" borderId="0" xfId="0" applyFont="1" applyFill="1" applyBorder="1"/>
    <xf numFmtId="43" fontId="2" fillId="2" borderId="46" xfId="2" applyFont="1" applyFill="1" applyBorder="1"/>
    <xf numFmtId="40" fontId="2" fillId="4" borderId="53" xfId="0" applyNumberFormat="1" applyFont="1" applyFill="1" applyBorder="1" applyAlignment="1">
      <alignment horizontal="right"/>
    </xf>
    <xf numFmtId="0" fontId="2" fillId="4" borderId="0" xfId="0" applyFont="1" applyFill="1" applyBorder="1" applyAlignment="1">
      <alignment horizontal="right"/>
    </xf>
    <xf numFmtId="40" fontId="2" fillId="4" borderId="53" xfId="0" applyNumberFormat="1" applyFont="1" applyFill="1" applyBorder="1"/>
    <xf numFmtId="0" fontId="3" fillId="4" borderId="0" xfId="0" applyFont="1" applyFill="1" applyBorder="1" applyAlignment="1">
      <alignment horizontal="center"/>
    </xf>
    <xf numFmtId="40" fontId="8" fillId="4" borderId="53" xfId="0" applyNumberFormat="1" applyFont="1" applyFill="1" applyBorder="1"/>
    <xf numFmtId="43" fontId="2" fillId="0" borderId="0" xfId="2" applyNumberFormat="1" applyFont="1" applyFill="1" applyBorder="1" applyAlignment="1">
      <alignment horizontal="center"/>
    </xf>
    <xf numFmtId="40" fontId="7" fillId="4" borderId="0" xfId="0" applyNumberFormat="1" applyFont="1" applyFill="1" applyBorder="1"/>
    <xf numFmtId="43" fontId="2" fillId="0" borderId="35" xfId="0" applyNumberFormat="1" applyFont="1" applyFill="1" applyBorder="1"/>
    <xf numFmtId="43" fontId="2" fillId="2" borderId="49" xfId="2" applyFont="1" applyFill="1" applyBorder="1"/>
    <xf numFmtId="0" fontId="3" fillId="0" borderId="0" xfId="0" applyFont="1" applyAlignment="1">
      <alignment horizontal="center" vertical="center"/>
    </xf>
    <xf numFmtId="0" fontId="2" fillId="2" borderId="0" xfId="0" applyNumberFormat="1" applyFont="1" applyFill="1" applyBorder="1" applyAlignment="1">
      <alignment horizontal="center"/>
    </xf>
    <xf numFmtId="0" fontId="2" fillId="2" borderId="0" xfId="0" applyNumberFormat="1" applyFont="1" applyFill="1" applyBorder="1" applyAlignment="1">
      <alignment horizontal="left"/>
    </xf>
    <xf numFmtId="0" fontId="2" fillId="0" borderId="0" xfId="0" applyNumberFormat="1" applyFont="1" applyFill="1" applyBorder="1" applyAlignment="1">
      <alignment horizontal="left"/>
    </xf>
    <xf numFmtId="0" fontId="2" fillId="0" borderId="0" xfId="0" quotePrefix="1" applyNumberFormat="1" applyFont="1" applyFill="1" applyBorder="1"/>
    <xf numFmtId="43" fontId="3" fillId="4" borderId="53" xfId="0" applyNumberFormat="1" applyFont="1" applyFill="1" applyBorder="1"/>
    <xf numFmtId="0" fontId="3" fillId="2" borderId="0" xfId="0" applyFont="1" applyFill="1" applyBorder="1" applyAlignment="1">
      <alignment horizontal="center" vertical="center"/>
    </xf>
    <xf numFmtId="43" fontId="2" fillId="4" borderId="0" xfId="2" applyFont="1" applyFill="1" applyBorder="1" applyAlignment="1">
      <alignment horizontal="center"/>
    </xf>
    <xf numFmtId="43" fontId="2" fillId="4" borderId="0" xfId="2" applyFont="1" applyFill="1" applyBorder="1"/>
    <xf numFmtId="43" fontId="2" fillId="4" borderId="0" xfId="2" applyFont="1" applyFill="1" applyBorder="1" applyAlignment="1"/>
    <xf numFmtId="43" fontId="3" fillId="4" borderId="53" xfId="2" applyFont="1" applyFill="1" applyBorder="1" applyAlignment="1">
      <alignment horizontal="center"/>
    </xf>
    <xf numFmtId="0" fontId="11" fillId="2" borderId="0" xfId="0" applyFont="1" applyFill="1" applyBorder="1" applyAlignment="1">
      <alignment horizontal="right"/>
    </xf>
    <xf numFmtId="0" fontId="3" fillId="2" borderId="0" xfId="0" applyNumberFormat="1" applyFont="1" applyFill="1" applyBorder="1" applyAlignment="1">
      <alignment horizontal="left"/>
    </xf>
    <xf numFmtId="0" fontId="3" fillId="4" borderId="0" xfId="0" applyNumberFormat="1" applyFont="1" applyFill="1" applyBorder="1" applyAlignment="1">
      <alignment horizontal="left"/>
    </xf>
    <xf numFmtId="0" fontId="3" fillId="4" borderId="53" xfId="0" applyNumberFormat="1" applyFont="1" applyFill="1" applyBorder="1"/>
    <xf numFmtId="43" fontId="3" fillId="4" borderId="53" xfId="0" quotePrefix="1" applyNumberFormat="1" applyFont="1" applyFill="1" applyBorder="1"/>
    <xf numFmtId="43" fontId="2" fillId="4" borderId="0" xfId="3" applyFont="1" applyFill="1" applyBorder="1" applyAlignment="1">
      <alignment horizontal="center"/>
    </xf>
    <xf numFmtId="43" fontId="2" fillId="4" borderId="0" xfId="3" applyFont="1" applyFill="1" applyBorder="1"/>
    <xf numFmtId="43" fontId="2" fillId="2" borderId="0" xfId="0" applyNumberFormat="1" applyFont="1" applyFill="1" applyBorder="1"/>
    <xf numFmtId="0" fontId="2" fillId="4" borderId="0" xfId="0" applyNumberFormat="1" applyFont="1" applyFill="1" applyBorder="1" applyAlignment="1">
      <alignment horizontal="center"/>
    </xf>
    <xf numFmtId="43" fontId="3" fillId="4" borderId="53" xfId="3" applyFont="1" applyFill="1" applyBorder="1" applyAlignment="1">
      <alignment horizontal="center"/>
    </xf>
    <xf numFmtId="0" fontId="3" fillId="0" borderId="28" xfId="0" applyFont="1" applyBorder="1" applyAlignment="1">
      <alignment horizontal="center" vertical="center" wrapText="1"/>
    </xf>
    <xf numFmtId="0" fontId="3" fillId="0" borderId="30" xfId="0" applyFont="1" applyBorder="1" applyAlignment="1">
      <alignment horizontal="center" vertical="center" wrapText="1"/>
    </xf>
    <xf numFmtId="49" fontId="2" fillId="2" borderId="16" xfId="0" quotePrefix="1" applyNumberFormat="1" applyFont="1" applyFill="1" applyBorder="1" applyAlignment="1">
      <alignment horizontal="center"/>
    </xf>
    <xf numFmtId="49" fontId="2" fillId="2" borderId="23" xfId="0" quotePrefix="1" applyNumberFormat="1"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2" borderId="24" xfId="0" applyFont="1" applyFill="1" applyBorder="1" applyAlignment="1">
      <alignment horizontal="center"/>
    </xf>
    <xf numFmtId="49" fontId="2" fillId="2" borderId="13" xfId="0" applyNumberFormat="1" applyFont="1" applyFill="1" applyBorder="1" applyAlignment="1">
      <alignment horizontal="center"/>
    </xf>
    <xf numFmtId="49" fontId="2" fillId="2" borderId="25" xfId="0" applyNumberFormat="1" applyFont="1" applyFill="1" applyBorder="1" applyAlignment="1">
      <alignment horizontal="center"/>
    </xf>
    <xf numFmtId="49" fontId="2" fillId="0" borderId="16" xfId="0" applyNumberFormat="1" applyFont="1" applyFill="1" applyBorder="1" applyAlignment="1">
      <alignment horizontal="left"/>
    </xf>
    <xf numFmtId="49" fontId="2" fillId="0" borderId="0" xfId="0" applyNumberFormat="1" applyFont="1" applyFill="1" applyBorder="1" applyAlignment="1">
      <alignment horizontal="left"/>
    </xf>
    <xf numFmtId="49" fontId="2" fillId="0" borderId="23" xfId="0" applyNumberFormat="1" applyFont="1" applyFill="1" applyBorder="1" applyAlignment="1">
      <alignment horizontal="left"/>
    </xf>
    <xf numFmtId="49" fontId="2" fillId="0" borderId="16" xfId="0" quotePrefix="1" applyNumberFormat="1" applyFont="1" applyFill="1" applyBorder="1" applyAlignment="1">
      <alignment horizontal="center"/>
    </xf>
    <xf numFmtId="49" fontId="2" fillId="0" borderId="23" xfId="0" quotePrefix="1" applyNumberFormat="1" applyFont="1" applyFill="1" applyBorder="1" applyAlignment="1">
      <alignment horizontal="center"/>
    </xf>
    <xf numFmtId="0" fontId="2" fillId="2" borderId="0" xfId="0" applyFont="1" applyFill="1" applyBorder="1" applyAlignment="1">
      <alignment horizontal="left" vertical="top" wrapText="1"/>
    </xf>
    <xf numFmtId="0" fontId="3" fillId="2" borderId="28" xfId="0" applyFont="1" applyFill="1" applyBorder="1" applyAlignment="1" applyProtection="1">
      <alignment horizontal="center" vertical="center"/>
      <protection locked="0" hidden="1"/>
    </xf>
    <xf numFmtId="0" fontId="3" fillId="2" borderId="29" xfId="0" applyFont="1" applyFill="1" applyBorder="1" applyAlignment="1" applyProtection="1">
      <alignment horizontal="center" vertical="center"/>
      <protection locked="0" hidden="1"/>
    </xf>
    <xf numFmtId="0" fontId="3" fillId="2" borderId="30" xfId="0" applyFont="1" applyFill="1" applyBorder="1" applyAlignment="1" applyProtection="1">
      <alignment horizontal="center" vertical="center"/>
      <protection locked="0" hidden="1"/>
    </xf>
    <xf numFmtId="0" fontId="2" fillId="0" borderId="0" xfId="0" applyFont="1" applyFill="1" applyBorder="1" applyAlignment="1">
      <alignment horizontal="left" vertical="top" wrapText="1"/>
    </xf>
    <xf numFmtId="49" fontId="2" fillId="2" borderId="16" xfId="0" applyNumberFormat="1" applyFont="1" applyFill="1" applyBorder="1" applyAlignment="1">
      <alignment horizontal="center"/>
    </xf>
    <xf numFmtId="49" fontId="2" fillId="2" borderId="23" xfId="0" applyNumberFormat="1" applyFont="1" applyFill="1" applyBorder="1" applyAlignment="1">
      <alignment horizontal="center"/>
    </xf>
    <xf numFmtId="0" fontId="3" fillId="2" borderId="34"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3" fillId="0" borderId="9" xfId="0" applyFont="1" applyFill="1" applyBorder="1" applyAlignment="1">
      <alignment horizontal="center"/>
    </xf>
    <xf numFmtId="0" fontId="3" fillId="0" borderId="24" xfId="0" applyFont="1" applyFill="1" applyBorder="1" applyAlignment="1">
      <alignment horizontal="center"/>
    </xf>
    <xf numFmtId="3" fontId="2" fillId="2" borderId="16" xfId="0" applyNumberFormat="1" applyFont="1" applyFill="1" applyBorder="1" applyAlignment="1">
      <alignment horizontal="center"/>
    </xf>
    <xf numFmtId="3" fontId="2" fillId="2" borderId="23" xfId="0" applyNumberFormat="1" applyFont="1" applyFill="1" applyBorder="1" applyAlignment="1">
      <alignment horizontal="center"/>
    </xf>
    <xf numFmtId="0" fontId="3" fillId="0" borderId="25" xfId="0" applyFont="1" applyFill="1" applyBorder="1" applyAlignment="1">
      <alignment horizontal="center" vertical="center"/>
    </xf>
    <xf numFmtId="0" fontId="3" fillId="0" borderId="26" xfId="0" applyFont="1" applyFill="1" applyBorder="1" applyAlignment="1">
      <alignment horizontal="center" vertical="center"/>
    </xf>
    <xf numFmtId="0" fontId="3" fillId="2" borderId="40"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41"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9" xfId="0" applyFont="1" applyFill="1" applyBorder="1" applyAlignment="1">
      <alignment horizontal="center" vertical="center"/>
    </xf>
    <xf numFmtId="0" fontId="2" fillId="2" borderId="0" xfId="0" applyFont="1" applyFill="1" applyBorder="1" applyAlignment="1">
      <alignment horizontal="left"/>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cellXfs>
  <cellStyles count="4">
    <cellStyle name="Comma" xfId="3" builtinId="3"/>
    <cellStyle name="Comma 2" xfId="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161924</xdr:colOff>
      <xdr:row>9</xdr:row>
      <xdr:rowOff>66675</xdr:rowOff>
    </xdr:from>
    <xdr:to>
      <xdr:col>12</xdr:col>
      <xdr:colOff>28574</xdr:colOff>
      <xdr:row>15</xdr:row>
      <xdr:rowOff>57150</xdr:rowOff>
    </xdr:to>
    <xdr:sp macro="" textlink="">
      <xdr:nvSpPr>
        <xdr:cNvPr id="2" name="INVB1">
          <a:extLst>
            <a:ext uri="{FF2B5EF4-FFF2-40B4-BE49-F238E27FC236}">
              <a16:creationId xmlns:a16="http://schemas.microsoft.com/office/drawing/2014/main" id="{00000000-0008-0000-0000-000002000000}"/>
            </a:ext>
          </a:extLst>
        </xdr:cNvPr>
        <xdr:cNvSpPr>
          <a:spLocks noChangeArrowheads="1"/>
        </xdr:cNvSpPr>
      </xdr:nvSpPr>
      <xdr:spPr bwMode="auto">
        <a:xfrm>
          <a:off x="276224" y="2085975"/>
          <a:ext cx="5991225" cy="1257300"/>
        </a:xfrm>
        <a:prstGeom prst="roundRect">
          <a:avLst>
            <a:gd name="adj" fmla="val 16667"/>
          </a:avLst>
        </a:prstGeom>
        <a:noFill/>
        <a:ln w="9525">
          <a:solidFill>
            <a:srgbClr val="000080"/>
          </a:solidFill>
          <a:round/>
          <a:headEnd/>
          <a:tailEnd/>
        </a:ln>
      </xdr:spPr>
    </xdr:sp>
    <xdr:clientData/>
  </xdr:twoCellAnchor>
  <xdr:twoCellAnchor>
    <xdr:from>
      <xdr:col>2</xdr:col>
      <xdr:colOff>142875</xdr:colOff>
      <xdr:row>15</xdr:row>
      <xdr:rowOff>161925</xdr:rowOff>
    </xdr:from>
    <xdr:to>
      <xdr:col>12</xdr:col>
      <xdr:colOff>9525</xdr:colOff>
      <xdr:row>22</xdr:row>
      <xdr:rowOff>152400</xdr:rowOff>
    </xdr:to>
    <xdr:sp macro="" textlink="">
      <xdr:nvSpPr>
        <xdr:cNvPr id="3" name="INVB1">
          <a:extLst>
            <a:ext uri="{FF2B5EF4-FFF2-40B4-BE49-F238E27FC236}">
              <a16:creationId xmlns:a16="http://schemas.microsoft.com/office/drawing/2014/main" id="{00000000-0008-0000-0000-000003000000}"/>
            </a:ext>
          </a:extLst>
        </xdr:cNvPr>
        <xdr:cNvSpPr>
          <a:spLocks noChangeArrowheads="1"/>
        </xdr:cNvSpPr>
      </xdr:nvSpPr>
      <xdr:spPr bwMode="auto">
        <a:xfrm>
          <a:off x="257175" y="3448050"/>
          <a:ext cx="5991225" cy="1257300"/>
        </a:xfrm>
        <a:prstGeom prst="roundRect">
          <a:avLst>
            <a:gd name="adj" fmla="val 16667"/>
          </a:avLst>
        </a:prstGeom>
        <a:noFill/>
        <a:ln w="9525">
          <a:solidFill>
            <a:srgbClr val="00008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8</xdr:row>
      <xdr:rowOff>66675</xdr:rowOff>
    </xdr:from>
    <xdr:to>
      <xdr:col>12</xdr:col>
      <xdr:colOff>28574</xdr:colOff>
      <xdr:row>14</xdr:row>
      <xdr:rowOff>57150</xdr:rowOff>
    </xdr:to>
    <xdr:sp macro="" textlink="">
      <xdr:nvSpPr>
        <xdr:cNvPr id="2" name="INVB1">
          <a:extLst>
            <a:ext uri="{FF2B5EF4-FFF2-40B4-BE49-F238E27FC236}">
              <a16:creationId xmlns:a16="http://schemas.microsoft.com/office/drawing/2014/main" id="{00000000-0008-0000-0100-000002000000}"/>
            </a:ext>
          </a:extLst>
        </xdr:cNvPr>
        <xdr:cNvSpPr>
          <a:spLocks noChangeArrowheads="1"/>
        </xdr:cNvSpPr>
      </xdr:nvSpPr>
      <xdr:spPr bwMode="auto">
        <a:xfrm>
          <a:off x="276224" y="2085975"/>
          <a:ext cx="5991225" cy="1257300"/>
        </a:xfrm>
        <a:prstGeom prst="roundRect">
          <a:avLst>
            <a:gd name="adj" fmla="val 16667"/>
          </a:avLst>
        </a:prstGeom>
        <a:noFill/>
        <a:ln w="9525">
          <a:solidFill>
            <a:srgbClr val="000080"/>
          </a:solidFill>
          <a:round/>
          <a:headEnd/>
          <a:tailEnd/>
        </a:ln>
      </xdr:spPr>
    </xdr:sp>
    <xdr:clientData/>
  </xdr:twoCellAnchor>
  <xdr:twoCellAnchor>
    <xdr:from>
      <xdr:col>2</xdr:col>
      <xdr:colOff>123825</xdr:colOff>
      <xdr:row>14</xdr:row>
      <xdr:rowOff>114300</xdr:rowOff>
    </xdr:from>
    <xdr:to>
      <xdr:col>11</xdr:col>
      <xdr:colOff>1038225</xdr:colOff>
      <xdr:row>27</xdr:row>
      <xdr:rowOff>104775</xdr:rowOff>
    </xdr:to>
    <xdr:sp macro="" textlink="">
      <xdr:nvSpPr>
        <xdr:cNvPr id="3" name="INVB1">
          <a:extLst>
            <a:ext uri="{FF2B5EF4-FFF2-40B4-BE49-F238E27FC236}">
              <a16:creationId xmlns:a16="http://schemas.microsoft.com/office/drawing/2014/main" id="{00000000-0008-0000-0100-000003000000}"/>
            </a:ext>
          </a:extLst>
        </xdr:cNvPr>
        <xdr:cNvSpPr>
          <a:spLocks noChangeArrowheads="1"/>
        </xdr:cNvSpPr>
      </xdr:nvSpPr>
      <xdr:spPr bwMode="auto">
        <a:xfrm>
          <a:off x="238125" y="3419475"/>
          <a:ext cx="6343650" cy="2524125"/>
        </a:xfrm>
        <a:prstGeom prst="roundRect">
          <a:avLst>
            <a:gd name="adj" fmla="val 16667"/>
          </a:avLst>
        </a:prstGeom>
        <a:noFill/>
        <a:ln w="9525">
          <a:solidFill>
            <a:srgbClr val="00008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161925</xdr:colOff>
      <xdr:row>10</xdr:row>
      <xdr:rowOff>66675</xdr:rowOff>
    </xdr:from>
    <xdr:to>
      <xdr:col>9</xdr:col>
      <xdr:colOff>76200</xdr:colOff>
      <xdr:row>15</xdr:row>
      <xdr:rowOff>57150</xdr:rowOff>
    </xdr:to>
    <xdr:sp macro="" textlink="">
      <xdr:nvSpPr>
        <xdr:cNvPr id="2" name="INVB1">
          <a:extLst>
            <a:ext uri="{FF2B5EF4-FFF2-40B4-BE49-F238E27FC236}">
              <a16:creationId xmlns:a16="http://schemas.microsoft.com/office/drawing/2014/main" id="{00000000-0008-0000-0300-000002000000}"/>
            </a:ext>
          </a:extLst>
        </xdr:cNvPr>
        <xdr:cNvSpPr>
          <a:spLocks noChangeArrowheads="1"/>
        </xdr:cNvSpPr>
      </xdr:nvSpPr>
      <xdr:spPr bwMode="auto">
        <a:xfrm>
          <a:off x="276225" y="2152650"/>
          <a:ext cx="3886200" cy="895350"/>
        </a:xfrm>
        <a:prstGeom prst="roundRect">
          <a:avLst>
            <a:gd name="adj" fmla="val 16667"/>
          </a:avLst>
        </a:prstGeom>
        <a:noFill/>
        <a:ln w="9525">
          <a:solidFill>
            <a:srgbClr val="000080"/>
          </a:solidFill>
          <a:round/>
          <a:headEnd/>
          <a:tailEnd/>
        </a:ln>
      </xdr:spPr>
    </xdr:sp>
    <xdr:clientData/>
  </xdr:twoCellAnchor>
  <xdr:twoCellAnchor>
    <xdr:from>
      <xdr:col>2</xdr:col>
      <xdr:colOff>104775</xdr:colOff>
      <xdr:row>6</xdr:row>
      <xdr:rowOff>161925</xdr:rowOff>
    </xdr:from>
    <xdr:to>
      <xdr:col>5</xdr:col>
      <xdr:colOff>561974</xdr:colOff>
      <xdr:row>9</xdr:row>
      <xdr:rowOff>95250</xdr:rowOff>
    </xdr:to>
    <xdr:sp macro="" textlink="">
      <xdr:nvSpPr>
        <xdr:cNvPr id="3" name="LBL">
          <a:extLst>
            <a:ext uri="{FF2B5EF4-FFF2-40B4-BE49-F238E27FC236}">
              <a16:creationId xmlns:a16="http://schemas.microsoft.com/office/drawing/2014/main" id="{00000000-0008-0000-0300-000003000000}"/>
            </a:ext>
          </a:extLst>
        </xdr:cNvPr>
        <xdr:cNvSpPr txBox="1">
          <a:spLocks noChangeArrowheads="1"/>
        </xdr:cNvSpPr>
      </xdr:nvSpPr>
      <xdr:spPr bwMode="auto">
        <a:xfrm>
          <a:off x="219075" y="1666875"/>
          <a:ext cx="2362199" cy="342900"/>
        </a:xfrm>
        <a:prstGeom prst="rect">
          <a:avLst/>
        </a:prstGeom>
        <a:solidFill>
          <a:srgbClr val="FFFFFF"/>
        </a:solidFill>
        <a:ln w="1">
          <a:noFill/>
          <a:miter lim="800000"/>
          <a:headEnd/>
          <a:tailEnd/>
        </a:ln>
      </xdr:spPr>
      <xdr:txBody>
        <a:bodyPr vertOverflow="clip" wrap="square" lIns="45720" tIns="36576" rIns="45720" bIns="36576" anchor="ctr" upright="1"/>
        <a:lstStyle/>
        <a:p>
          <a:pPr algn="ctr" rtl="0">
            <a:defRPr sz="1000"/>
          </a:pPr>
          <a:r>
            <a:rPr lang="en-US" sz="1800" b="1" i="0" u="none" strike="noStrike" baseline="0">
              <a:solidFill>
                <a:srgbClr val="000000"/>
              </a:solidFill>
              <a:latin typeface="EYInterstate Light" panose="02000506000000020004" pitchFamily="2" charset="0"/>
              <a:cs typeface="Arial"/>
            </a:rPr>
            <a:t>Goods Received Note</a:t>
          </a:r>
        </a:p>
      </xdr:txBody>
    </xdr:sp>
    <xdr:clientData/>
  </xdr:twoCellAnchor>
  <xdr:twoCellAnchor>
    <xdr:from>
      <xdr:col>9</xdr:col>
      <xdr:colOff>180975</xdr:colOff>
      <xdr:row>10</xdr:row>
      <xdr:rowOff>66675</xdr:rowOff>
    </xdr:from>
    <xdr:to>
      <xdr:col>12</xdr:col>
      <xdr:colOff>114300</xdr:colOff>
      <xdr:row>15</xdr:row>
      <xdr:rowOff>57150</xdr:rowOff>
    </xdr:to>
    <xdr:sp macro="" textlink="">
      <xdr:nvSpPr>
        <xdr:cNvPr id="4" name="INVB2">
          <a:extLst>
            <a:ext uri="{FF2B5EF4-FFF2-40B4-BE49-F238E27FC236}">
              <a16:creationId xmlns:a16="http://schemas.microsoft.com/office/drawing/2014/main" id="{00000000-0008-0000-0300-000004000000}"/>
            </a:ext>
          </a:extLst>
        </xdr:cNvPr>
        <xdr:cNvSpPr>
          <a:spLocks noChangeArrowheads="1"/>
        </xdr:cNvSpPr>
      </xdr:nvSpPr>
      <xdr:spPr bwMode="auto">
        <a:xfrm>
          <a:off x="4267200" y="2152650"/>
          <a:ext cx="2047875" cy="895350"/>
        </a:xfrm>
        <a:prstGeom prst="roundRect">
          <a:avLst>
            <a:gd name="adj" fmla="val 16667"/>
          </a:avLst>
        </a:prstGeom>
        <a:noFill/>
        <a:ln w="9525">
          <a:solidFill>
            <a:srgbClr val="000080"/>
          </a:solidFill>
          <a:round/>
          <a:headEnd/>
          <a:tailEnd/>
        </a:ln>
      </xdr:spPr>
    </xdr:sp>
    <xdr:clientData/>
  </xdr:twoCellAnchor>
  <xdr:twoCellAnchor>
    <xdr:from>
      <xdr:col>3</xdr:col>
      <xdr:colOff>85725</xdr:colOff>
      <xdr:row>9</xdr:row>
      <xdr:rowOff>152400</xdr:rowOff>
    </xdr:from>
    <xdr:to>
      <xdr:col>4</xdr:col>
      <xdr:colOff>552450</xdr:colOff>
      <xdr:row>11</xdr:row>
      <xdr:rowOff>0</xdr:rowOff>
    </xdr:to>
    <xdr:sp macro="" textlink="">
      <xdr:nvSpPr>
        <xdr:cNvPr id="5" name="INV1">
          <a:extLst>
            <a:ext uri="{FF2B5EF4-FFF2-40B4-BE49-F238E27FC236}">
              <a16:creationId xmlns:a16="http://schemas.microsoft.com/office/drawing/2014/main" id="{00000000-0008-0000-0300-000005000000}"/>
            </a:ext>
          </a:extLst>
        </xdr:cNvPr>
        <xdr:cNvSpPr txBox="1">
          <a:spLocks noChangeArrowheads="1"/>
        </xdr:cNvSpPr>
      </xdr:nvSpPr>
      <xdr:spPr bwMode="auto">
        <a:xfrm>
          <a:off x="447675" y="2066925"/>
          <a:ext cx="1076325" cy="200025"/>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EYInterstate Light" panose="02000506000000020004" pitchFamily="2" charset="0"/>
              <a:cs typeface="Arial"/>
            </a:rPr>
            <a:t>Customer</a:t>
          </a:r>
        </a:p>
      </xdr:txBody>
    </xdr:sp>
    <xdr:clientData/>
  </xdr:twoCellAnchor>
  <xdr:twoCellAnchor>
    <xdr:from>
      <xdr:col>8</xdr:col>
      <xdr:colOff>695101</xdr:colOff>
      <xdr:row>27</xdr:row>
      <xdr:rowOff>86503</xdr:rowOff>
    </xdr:from>
    <xdr:to>
      <xdr:col>11</xdr:col>
      <xdr:colOff>155186</xdr:colOff>
      <xdr:row>33</xdr:row>
      <xdr:rowOff>21622</xdr:rowOff>
    </xdr:to>
    <xdr:pic>
      <xdr:nvPicPr>
        <xdr:cNvPr id="6" name="Picture 16">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rot="489174">
          <a:off x="4000276" y="5249053"/>
          <a:ext cx="1307935" cy="1020969"/>
        </a:xfrm>
        <a:prstGeom prst="rect">
          <a:avLst/>
        </a:prstGeom>
        <a:noFill/>
        <a:ln w="9525">
          <a:noFill/>
          <a:miter lim="800000"/>
          <a:headEnd/>
          <a:tailEnd/>
        </a:ln>
      </xdr:spPr>
    </xdr:pic>
    <xdr:clientData/>
  </xdr:twoCellAnchor>
  <xdr:twoCellAnchor>
    <xdr:from>
      <xdr:col>9</xdr:col>
      <xdr:colOff>66674</xdr:colOff>
      <xdr:row>34</xdr:row>
      <xdr:rowOff>0</xdr:rowOff>
    </xdr:from>
    <xdr:to>
      <xdr:col>12</xdr:col>
      <xdr:colOff>53937</xdr:colOff>
      <xdr:row>40</xdr:row>
      <xdr:rowOff>25615</xdr:rowOff>
    </xdr:to>
    <xdr:pic>
      <xdr:nvPicPr>
        <xdr:cNvPr id="7" name="Picture 5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rot="-1205714">
          <a:off x="4152899" y="6429375"/>
          <a:ext cx="2101813" cy="1111465"/>
        </a:xfrm>
        <a:prstGeom prst="rect">
          <a:avLst/>
        </a:prstGeom>
        <a:noFill/>
        <a:ln w="9525">
          <a:noFill/>
          <a:miter lim="800000"/>
          <a:headEnd/>
          <a:tailEnd/>
        </a:ln>
      </xdr:spPr>
    </xdr:pic>
    <xdr:clientData/>
  </xdr:twoCellAnchor>
  <xdr:twoCellAnchor>
    <xdr:from>
      <xdr:col>2</xdr:col>
      <xdr:colOff>161925</xdr:colOff>
      <xdr:row>16</xdr:row>
      <xdr:rowOff>66675</xdr:rowOff>
    </xdr:from>
    <xdr:to>
      <xdr:col>9</xdr:col>
      <xdr:colOff>76200</xdr:colOff>
      <xdr:row>21</xdr:row>
      <xdr:rowOff>57150</xdr:rowOff>
    </xdr:to>
    <xdr:sp macro="" textlink="">
      <xdr:nvSpPr>
        <xdr:cNvPr id="9" name="INVB1">
          <a:extLst>
            <a:ext uri="{FF2B5EF4-FFF2-40B4-BE49-F238E27FC236}">
              <a16:creationId xmlns:a16="http://schemas.microsoft.com/office/drawing/2014/main" id="{00000000-0008-0000-0300-000009000000}"/>
            </a:ext>
          </a:extLst>
        </xdr:cNvPr>
        <xdr:cNvSpPr>
          <a:spLocks noChangeArrowheads="1"/>
        </xdr:cNvSpPr>
      </xdr:nvSpPr>
      <xdr:spPr bwMode="auto">
        <a:xfrm>
          <a:off x="276225" y="2152650"/>
          <a:ext cx="3886200" cy="895350"/>
        </a:xfrm>
        <a:prstGeom prst="roundRect">
          <a:avLst>
            <a:gd name="adj" fmla="val 16667"/>
          </a:avLst>
        </a:prstGeom>
        <a:noFill/>
        <a:ln w="9525">
          <a:solidFill>
            <a:srgbClr val="000080"/>
          </a:solidFill>
          <a:round/>
          <a:headEnd/>
          <a:tailEnd/>
        </a:ln>
      </xdr:spPr>
    </xdr:sp>
    <xdr:clientData/>
  </xdr:twoCellAnchor>
  <xdr:twoCellAnchor>
    <xdr:from>
      <xdr:col>3</xdr:col>
      <xdr:colOff>123825</xdr:colOff>
      <xdr:row>15</xdr:row>
      <xdr:rowOff>161925</xdr:rowOff>
    </xdr:from>
    <xdr:to>
      <xdr:col>4</xdr:col>
      <xdr:colOff>1000125</xdr:colOff>
      <xdr:row>17</xdr:row>
      <xdr:rowOff>0</xdr:rowOff>
    </xdr:to>
    <xdr:sp macro="" textlink="">
      <xdr:nvSpPr>
        <xdr:cNvPr id="11" name="INV1">
          <a:extLst>
            <a:ext uri="{FF2B5EF4-FFF2-40B4-BE49-F238E27FC236}">
              <a16:creationId xmlns:a16="http://schemas.microsoft.com/office/drawing/2014/main" id="{00000000-0008-0000-0300-00000B000000}"/>
            </a:ext>
          </a:extLst>
        </xdr:cNvPr>
        <xdr:cNvSpPr txBox="1">
          <a:spLocks noChangeArrowheads="1"/>
        </xdr:cNvSpPr>
      </xdr:nvSpPr>
      <xdr:spPr bwMode="auto">
        <a:xfrm>
          <a:off x="485775" y="3152775"/>
          <a:ext cx="1485900" cy="200025"/>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EYInterstate Light" panose="02000506000000020004" pitchFamily="2" charset="0"/>
              <a:cs typeface="Arial"/>
            </a:rPr>
            <a:t>Means of Transport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161925</xdr:colOff>
      <xdr:row>10</xdr:row>
      <xdr:rowOff>66675</xdr:rowOff>
    </xdr:from>
    <xdr:to>
      <xdr:col>9</xdr:col>
      <xdr:colOff>76200</xdr:colOff>
      <xdr:row>15</xdr:row>
      <xdr:rowOff>57150</xdr:rowOff>
    </xdr:to>
    <xdr:sp macro="" textlink="">
      <xdr:nvSpPr>
        <xdr:cNvPr id="2" name="INVB1">
          <a:extLst>
            <a:ext uri="{FF2B5EF4-FFF2-40B4-BE49-F238E27FC236}">
              <a16:creationId xmlns:a16="http://schemas.microsoft.com/office/drawing/2014/main" id="{00000000-0008-0000-0600-000002000000}"/>
            </a:ext>
          </a:extLst>
        </xdr:cNvPr>
        <xdr:cNvSpPr>
          <a:spLocks noChangeArrowheads="1"/>
        </xdr:cNvSpPr>
      </xdr:nvSpPr>
      <xdr:spPr bwMode="auto">
        <a:xfrm>
          <a:off x="276225" y="2152650"/>
          <a:ext cx="3886200" cy="895350"/>
        </a:xfrm>
        <a:prstGeom prst="roundRect">
          <a:avLst>
            <a:gd name="adj" fmla="val 16667"/>
          </a:avLst>
        </a:prstGeom>
        <a:noFill/>
        <a:ln w="9525">
          <a:solidFill>
            <a:srgbClr val="000080"/>
          </a:solidFill>
          <a:round/>
          <a:headEnd/>
          <a:tailEnd/>
        </a:ln>
      </xdr:spPr>
    </xdr:sp>
    <xdr:clientData/>
  </xdr:twoCellAnchor>
  <xdr:twoCellAnchor>
    <xdr:from>
      <xdr:col>2</xdr:col>
      <xdr:colOff>104775</xdr:colOff>
      <xdr:row>6</xdr:row>
      <xdr:rowOff>161925</xdr:rowOff>
    </xdr:from>
    <xdr:to>
      <xdr:col>5</xdr:col>
      <xdr:colOff>561974</xdr:colOff>
      <xdr:row>9</xdr:row>
      <xdr:rowOff>95250</xdr:rowOff>
    </xdr:to>
    <xdr:sp macro="" textlink="">
      <xdr:nvSpPr>
        <xdr:cNvPr id="3" name="LBL">
          <a:extLst>
            <a:ext uri="{FF2B5EF4-FFF2-40B4-BE49-F238E27FC236}">
              <a16:creationId xmlns:a16="http://schemas.microsoft.com/office/drawing/2014/main" id="{00000000-0008-0000-0600-000003000000}"/>
            </a:ext>
          </a:extLst>
        </xdr:cNvPr>
        <xdr:cNvSpPr txBox="1">
          <a:spLocks noChangeArrowheads="1"/>
        </xdr:cNvSpPr>
      </xdr:nvSpPr>
      <xdr:spPr bwMode="auto">
        <a:xfrm>
          <a:off x="219075" y="1666875"/>
          <a:ext cx="2362199" cy="342900"/>
        </a:xfrm>
        <a:prstGeom prst="rect">
          <a:avLst/>
        </a:prstGeom>
        <a:solidFill>
          <a:srgbClr val="FFFFFF"/>
        </a:solidFill>
        <a:ln w="1">
          <a:noFill/>
          <a:miter lim="800000"/>
          <a:headEnd/>
          <a:tailEnd/>
        </a:ln>
      </xdr:spPr>
      <xdr:txBody>
        <a:bodyPr vertOverflow="clip" wrap="square" lIns="45720" tIns="36576" rIns="45720" bIns="36576" anchor="ctr" upright="1"/>
        <a:lstStyle/>
        <a:p>
          <a:pPr algn="l" rtl="0">
            <a:defRPr sz="1000"/>
          </a:pPr>
          <a:r>
            <a:rPr lang="en-US" sz="1800" b="1" i="0" u="none" strike="noStrike" baseline="0">
              <a:solidFill>
                <a:srgbClr val="000000"/>
              </a:solidFill>
              <a:latin typeface="EYInterstate Light" panose="02000506000000020004" pitchFamily="2" charset="0"/>
              <a:cs typeface="Arial"/>
            </a:rPr>
            <a:t>Invoice 66464</a:t>
          </a:r>
        </a:p>
      </xdr:txBody>
    </xdr:sp>
    <xdr:clientData/>
  </xdr:twoCellAnchor>
  <xdr:twoCellAnchor>
    <xdr:from>
      <xdr:col>9</xdr:col>
      <xdr:colOff>180975</xdr:colOff>
      <xdr:row>10</xdr:row>
      <xdr:rowOff>66675</xdr:rowOff>
    </xdr:from>
    <xdr:to>
      <xdr:col>12</xdr:col>
      <xdr:colOff>114300</xdr:colOff>
      <xdr:row>15</xdr:row>
      <xdr:rowOff>57150</xdr:rowOff>
    </xdr:to>
    <xdr:sp macro="" textlink="">
      <xdr:nvSpPr>
        <xdr:cNvPr id="4" name="INVB2">
          <a:extLst>
            <a:ext uri="{FF2B5EF4-FFF2-40B4-BE49-F238E27FC236}">
              <a16:creationId xmlns:a16="http://schemas.microsoft.com/office/drawing/2014/main" id="{00000000-0008-0000-0600-000004000000}"/>
            </a:ext>
          </a:extLst>
        </xdr:cNvPr>
        <xdr:cNvSpPr>
          <a:spLocks noChangeArrowheads="1"/>
        </xdr:cNvSpPr>
      </xdr:nvSpPr>
      <xdr:spPr bwMode="auto">
        <a:xfrm>
          <a:off x="4267200" y="2152650"/>
          <a:ext cx="2047875" cy="895350"/>
        </a:xfrm>
        <a:prstGeom prst="roundRect">
          <a:avLst>
            <a:gd name="adj" fmla="val 16667"/>
          </a:avLst>
        </a:prstGeom>
        <a:noFill/>
        <a:ln w="9525">
          <a:solidFill>
            <a:srgbClr val="000080"/>
          </a:solidFill>
          <a:round/>
          <a:headEnd/>
          <a:tailEnd/>
        </a:ln>
      </xdr:spPr>
    </xdr:sp>
    <xdr:clientData/>
  </xdr:twoCellAnchor>
  <xdr:twoCellAnchor>
    <xdr:from>
      <xdr:col>3</xdr:col>
      <xdr:colOff>85725</xdr:colOff>
      <xdr:row>9</xdr:row>
      <xdr:rowOff>152400</xdr:rowOff>
    </xdr:from>
    <xdr:to>
      <xdr:col>4</xdr:col>
      <xdr:colOff>552450</xdr:colOff>
      <xdr:row>11</xdr:row>
      <xdr:rowOff>0</xdr:rowOff>
    </xdr:to>
    <xdr:sp macro="" textlink="">
      <xdr:nvSpPr>
        <xdr:cNvPr id="5" name="INV1">
          <a:extLst>
            <a:ext uri="{FF2B5EF4-FFF2-40B4-BE49-F238E27FC236}">
              <a16:creationId xmlns:a16="http://schemas.microsoft.com/office/drawing/2014/main" id="{00000000-0008-0000-0600-000005000000}"/>
            </a:ext>
          </a:extLst>
        </xdr:cNvPr>
        <xdr:cNvSpPr txBox="1">
          <a:spLocks noChangeArrowheads="1"/>
        </xdr:cNvSpPr>
      </xdr:nvSpPr>
      <xdr:spPr bwMode="auto">
        <a:xfrm>
          <a:off x="447675" y="2066925"/>
          <a:ext cx="1076325" cy="200025"/>
        </a:xfrm>
        <a:prstGeom prst="rect">
          <a:avLst/>
        </a:prstGeom>
        <a:solidFill>
          <a:srgbClr val="FFFFFF"/>
        </a:solidFill>
        <a:ln w="1">
          <a:no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EYInterstate Light" panose="02000506000000020004" pitchFamily="2" charset="0"/>
              <a:cs typeface="Arial"/>
            </a:rPr>
            <a:t>Customer</a:t>
          </a:r>
        </a:p>
      </xdr:txBody>
    </xdr:sp>
    <xdr:clientData/>
  </xdr:twoCellAnchor>
  <xdr:twoCellAnchor>
    <xdr:from>
      <xdr:col>5</xdr:col>
      <xdr:colOff>409351</xdr:colOff>
      <xdr:row>24</xdr:row>
      <xdr:rowOff>153181</xdr:rowOff>
    </xdr:from>
    <xdr:to>
      <xdr:col>8</xdr:col>
      <xdr:colOff>431411</xdr:colOff>
      <xdr:row>29</xdr:row>
      <xdr:rowOff>133353</xdr:rowOff>
    </xdr:to>
    <xdr:pic>
      <xdr:nvPicPr>
        <xdr:cNvPr id="6" name="Picture 16">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rot="489174">
          <a:off x="2428651" y="4772806"/>
          <a:ext cx="1307935" cy="885047"/>
        </a:xfrm>
        <a:prstGeom prst="rect">
          <a:avLst/>
        </a:prstGeom>
        <a:noFill/>
        <a:ln w="9525">
          <a:noFill/>
          <a:miter lim="800000"/>
          <a:headEnd/>
          <a:tailEnd/>
        </a:ln>
        <a:scene3d>
          <a:camera prst="orthographicFront">
            <a:rot lat="0" lon="0" rev="900000"/>
          </a:camera>
          <a:lightRig rig="threePt" dir="t"/>
        </a:scene3d>
      </xdr:spPr>
    </xdr:pic>
    <xdr:clientData/>
  </xdr:twoCellAnchor>
  <xdr:twoCellAnchor editAs="oneCell">
    <xdr:from>
      <xdr:col>8</xdr:col>
      <xdr:colOff>457200</xdr:colOff>
      <xdr:row>29</xdr:row>
      <xdr:rowOff>47624</xdr:rowOff>
    </xdr:from>
    <xdr:to>
      <xdr:col>10</xdr:col>
      <xdr:colOff>739263</xdr:colOff>
      <xdr:row>31</xdr:row>
      <xdr:rowOff>38099</xdr:rowOff>
    </xdr:to>
    <xdr:pic>
      <xdr:nvPicPr>
        <xdr:cNvPr id="10" name="Picture 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62375" y="5572124"/>
          <a:ext cx="1282188" cy="371475"/>
        </a:xfrm>
        <a:prstGeom prst="rect">
          <a:avLst/>
        </a:prstGeom>
        <a:noFill/>
        <a:scene3d>
          <a:camera prst="orthographicFront">
            <a:rot lat="0" lon="0" rev="21000000"/>
          </a:camera>
          <a:lightRig rig="threePt" dir="t"/>
        </a:scene3d>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20</xdr:row>
      <xdr:rowOff>270</xdr:rowOff>
    </xdr:from>
    <xdr:to>
      <xdr:col>11</xdr:col>
      <xdr:colOff>85725</xdr:colOff>
      <xdr:row>23</xdr:row>
      <xdr:rowOff>145194</xdr:rowOff>
    </xdr:to>
    <xdr:pic>
      <xdr:nvPicPr>
        <xdr:cNvPr id="9" name="Picture 8">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00525" y="3895995"/>
          <a:ext cx="1190625" cy="6878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830311</xdr:colOff>
      <xdr:row>25</xdr:row>
      <xdr:rowOff>38100</xdr:rowOff>
    </xdr:from>
    <xdr:to>
      <xdr:col>7</xdr:col>
      <xdr:colOff>314085</xdr:colOff>
      <xdr:row>28</xdr:row>
      <xdr:rowOff>163926</xdr:rowOff>
    </xdr:to>
    <xdr:pic>
      <xdr:nvPicPr>
        <xdr:cNvPr id="9" name="Picture 8">
          <a:extLst>
            <a:ext uri="{FF2B5EF4-FFF2-40B4-BE49-F238E27FC236}">
              <a16:creationId xmlns:a16="http://schemas.microsoft.com/office/drawing/2014/main" id="{00000000-0008-0000-09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6418" y="5385707"/>
          <a:ext cx="2327667" cy="670112"/>
        </a:xfrm>
        <a:prstGeom prst="rect">
          <a:avLst/>
        </a:prstGeom>
        <a:noFill/>
        <a:scene3d>
          <a:camera prst="orthographicFront">
            <a:rot lat="0" lon="0" rev="180000"/>
          </a:camera>
          <a:lightRig rig="threePt" dir="t"/>
        </a:scene3d>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13607</xdr:colOff>
      <xdr:row>10</xdr:row>
      <xdr:rowOff>167546</xdr:rowOff>
    </xdr:from>
    <xdr:to>
      <xdr:col>11</xdr:col>
      <xdr:colOff>244928</xdr:colOff>
      <xdr:row>12</xdr:row>
      <xdr:rowOff>1513</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08321" y="2752903"/>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11</xdr:col>
      <xdr:colOff>231321</xdr:colOff>
      <xdr:row>14</xdr:row>
      <xdr:rowOff>6626</xdr:rowOff>
    </xdr:to>
    <xdr:pic>
      <xdr:nvPicPr>
        <xdr:cNvPr id="4" name="Picture 3">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4714" y="3143250"/>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11</xdr:col>
      <xdr:colOff>231321</xdr:colOff>
      <xdr:row>16</xdr:row>
      <xdr:rowOff>6626</xdr:rowOff>
    </xdr:to>
    <xdr:pic>
      <xdr:nvPicPr>
        <xdr:cNvPr id="5" name="Picture 4">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4714" y="3524250"/>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20</xdr:row>
      <xdr:rowOff>0</xdr:rowOff>
    </xdr:from>
    <xdr:to>
      <xdr:col>11</xdr:col>
      <xdr:colOff>231321</xdr:colOff>
      <xdr:row>21</xdr:row>
      <xdr:rowOff>6626</xdr:rowOff>
    </xdr:to>
    <xdr:pic>
      <xdr:nvPicPr>
        <xdr:cNvPr id="6" name="Picture 5">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4714" y="4435929"/>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131107</xdr:colOff>
      <xdr:row>24</xdr:row>
      <xdr:rowOff>5604</xdr:rowOff>
    </xdr:from>
    <xdr:to>
      <xdr:col>4</xdr:col>
      <xdr:colOff>433867</xdr:colOff>
      <xdr:row>28</xdr:row>
      <xdr:rowOff>44788</xdr:rowOff>
    </xdr:to>
    <xdr:pic>
      <xdr:nvPicPr>
        <xdr:cNvPr id="4" name="Picture 3">
          <a:extLst>
            <a:ext uri="{FF2B5EF4-FFF2-40B4-BE49-F238E27FC236}">
              <a16:creationId xmlns:a16="http://schemas.microsoft.com/office/drawing/2014/main" id="{00000000-0008-0000-0A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901" y="8029016"/>
          <a:ext cx="2458571" cy="820271"/>
        </a:xfrm>
        <a:prstGeom prst="rect">
          <a:avLst/>
        </a:prstGeom>
        <a:noFill/>
        <a:scene3d>
          <a:camera prst="orthographicFront">
            <a:rot lat="0" lon="0" rev="21000000"/>
          </a:camera>
          <a:lightRig rig="threePt" dir="t"/>
        </a:scene3d>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11</xdr:row>
      <xdr:rowOff>0</xdr:rowOff>
    </xdr:from>
    <xdr:to>
      <xdr:col>14</xdr:col>
      <xdr:colOff>9943</xdr:colOff>
      <xdr:row>12</xdr:row>
      <xdr:rowOff>6626</xdr:rowOff>
    </xdr:to>
    <xdr:pic>
      <xdr:nvPicPr>
        <xdr:cNvPr id="3" name="Picture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18794" y="4459941"/>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15</xdr:row>
      <xdr:rowOff>0</xdr:rowOff>
    </xdr:from>
    <xdr:to>
      <xdr:col>14</xdr:col>
      <xdr:colOff>9943</xdr:colOff>
      <xdr:row>16</xdr:row>
      <xdr:rowOff>6626</xdr:rowOff>
    </xdr:to>
    <xdr:pic>
      <xdr:nvPicPr>
        <xdr:cNvPr id="5" name="Picture 4">
          <a:extLst>
            <a:ext uri="{FF2B5EF4-FFF2-40B4-BE49-F238E27FC236}">
              <a16:creationId xmlns:a16="http://schemas.microsoft.com/office/drawing/2014/main" id="{00000000-0008-0000-0A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18794" y="5378824"/>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19</xdr:row>
      <xdr:rowOff>0</xdr:rowOff>
    </xdr:from>
    <xdr:to>
      <xdr:col>14</xdr:col>
      <xdr:colOff>9943</xdr:colOff>
      <xdr:row>20</xdr:row>
      <xdr:rowOff>6626</xdr:rowOff>
    </xdr:to>
    <xdr:pic>
      <xdr:nvPicPr>
        <xdr:cNvPr id="6" name="Picture 5">
          <a:extLst>
            <a:ext uri="{FF2B5EF4-FFF2-40B4-BE49-F238E27FC236}">
              <a16:creationId xmlns:a16="http://schemas.microsoft.com/office/drawing/2014/main" id="{00000000-0008-0000-0A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18794" y="7194176"/>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21</xdr:row>
      <xdr:rowOff>0</xdr:rowOff>
    </xdr:from>
    <xdr:to>
      <xdr:col>14</xdr:col>
      <xdr:colOff>9943</xdr:colOff>
      <xdr:row>22</xdr:row>
      <xdr:rowOff>29325</xdr:rowOff>
    </xdr:to>
    <xdr:pic>
      <xdr:nvPicPr>
        <xdr:cNvPr id="7" name="Picture 6">
          <a:extLst>
            <a:ext uri="{FF2B5EF4-FFF2-40B4-BE49-F238E27FC236}">
              <a16:creationId xmlns:a16="http://schemas.microsoft.com/office/drawing/2014/main" id="{00000000-0008-0000-0A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18794" y="7575176"/>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25</xdr:row>
      <xdr:rowOff>0</xdr:rowOff>
    </xdr:from>
    <xdr:to>
      <xdr:col>14</xdr:col>
      <xdr:colOff>9943</xdr:colOff>
      <xdr:row>26</xdr:row>
      <xdr:rowOff>6626</xdr:rowOff>
    </xdr:to>
    <xdr:pic>
      <xdr:nvPicPr>
        <xdr:cNvPr id="8" name="Picture 7">
          <a:extLst>
            <a:ext uri="{FF2B5EF4-FFF2-40B4-BE49-F238E27FC236}">
              <a16:creationId xmlns:a16="http://schemas.microsoft.com/office/drawing/2014/main" id="{00000000-0008-0000-0A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18794" y="8258735"/>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27</xdr:row>
      <xdr:rowOff>0</xdr:rowOff>
    </xdr:from>
    <xdr:to>
      <xdr:col>14</xdr:col>
      <xdr:colOff>9943</xdr:colOff>
      <xdr:row>28</xdr:row>
      <xdr:rowOff>6626</xdr:rowOff>
    </xdr:to>
    <xdr:pic>
      <xdr:nvPicPr>
        <xdr:cNvPr id="9" name="Picture 8">
          <a:extLst>
            <a:ext uri="{FF2B5EF4-FFF2-40B4-BE49-F238E27FC236}">
              <a16:creationId xmlns:a16="http://schemas.microsoft.com/office/drawing/2014/main" id="{00000000-0008-0000-0A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18794" y="8639735"/>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29</xdr:row>
      <xdr:rowOff>0</xdr:rowOff>
    </xdr:from>
    <xdr:to>
      <xdr:col>14</xdr:col>
      <xdr:colOff>9943</xdr:colOff>
      <xdr:row>30</xdr:row>
      <xdr:rowOff>365</xdr:rowOff>
    </xdr:to>
    <xdr:pic>
      <xdr:nvPicPr>
        <xdr:cNvPr id="10" name="Picture 9">
          <a:extLst>
            <a:ext uri="{FF2B5EF4-FFF2-40B4-BE49-F238E27FC236}">
              <a16:creationId xmlns:a16="http://schemas.microsoft.com/office/drawing/2014/main" id="{00000000-0008-0000-0A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18794" y="9020735"/>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xdr:row>
      <xdr:rowOff>89647</xdr:rowOff>
    </xdr:from>
    <xdr:to>
      <xdr:col>6</xdr:col>
      <xdr:colOff>231321</xdr:colOff>
      <xdr:row>31</xdr:row>
      <xdr:rowOff>81461</xdr:rowOff>
    </xdr:to>
    <xdr:pic>
      <xdr:nvPicPr>
        <xdr:cNvPr id="11" name="Picture 10">
          <a:extLst>
            <a:ext uri="{FF2B5EF4-FFF2-40B4-BE49-F238E27FC236}">
              <a16:creationId xmlns:a16="http://schemas.microsoft.com/office/drawing/2014/main" id="{00000000-0008-0000-0A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66764" y="9312088"/>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xdr:row>
      <xdr:rowOff>78442</xdr:rowOff>
    </xdr:from>
    <xdr:to>
      <xdr:col>6</xdr:col>
      <xdr:colOff>231321</xdr:colOff>
      <xdr:row>31</xdr:row>
      <xdr:rowOff>70256</xdr:rowOff>
    </xdr:to>
    <xdr:pic>
      <xdr:nvPicPr>
        <xdr:cNvPr id="12" name="Picture 11">
          <a:extLst>
            <a:ext uri="{FF2B5EF4-FFF2-40B4-BE49-F238E27FC236}">
              <a16:creationId xmlns:a16="http://schemas.microsoft.com/office/drawing/2014/main" id="{00000000-0008-0000-0A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20118" y="9300883"/>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123265</xdr:colOff>
      <xdr:row>30</xdr:row>
      <xdr:rowOff>112059</xdr:rowOff>
    </xdr:from>
    <xdr:to>
      <xdr:col>7</xdr:col>
      <xdr:colOff>354586</xdr:colOff>
      <xdr:row>31</xdr:row>
      <xdr:rowOff>103873</xdr:rowOff>
    </xdr:to>
    <xdr:pic>
      <xdr:nvPicPr>
        <xdr:cNvPr id="14" name="Picture 13">
          <a:extLst>
            <a:ext uri="{FF2B5EF4-FFF2-40B4-BE49-F238E27FC236}">
              <a16:creationId xmlns:a16="http://schemas.microsoft.com/office/drawing/2014/main" id="{00000000-0008-0000-0A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67383" y="9334500"/>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51548</xdr:colOff>
      <xdr:row>30</xdr:row>
      <xdr:rowOff>85165</xdr:rowOff>
    </xdr:from>
    <xdr:to>
      <xdr:col>8</xdr:col>
      <xdr:colOff>282869</xdr:colOff>
      <xdr:row>31</xdr:row>
      <xdr:rowOff>76979</xdr:rowOff>
    </xdr:to>
    <xdr:pic>
      <xdr:nvPicPr>
        <xdr:cNvPr id="15" name="Picture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24048" y="9307606"/>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181536</xdr:colOff>
      <xdr:row>30</xdr:row>
      <xdr:rowOff>35859</xdr:rowOff>
    </xdr:from>
    <xdr:to>
      <xdr:col>10</xdr:col>
      <xdr:colOff>412857</xdr:colOff>
      <xdr:row>31</xdr:row>
      <xdr:rowOff>27673</xdr:rowOff>
    </xdr:to>
    <xdr:pic>
      <xdr:nvPicPr>
        <xdr:cNvPr id="16" name="Picture 15">
          <a:extLst>
            <a:ext uri="{FF2B5EF4-FFF2-40B4-BE49-F238E27FC236}">
              <a16:creationId xmlns:a16="http://schemas.microsoft.com/office/drawing/2014/main" id="{00000000-0008-0000-0A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47948" y="9258300"/>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266701</xdr:colOff>
      <xdr:row>30</xdr:row>
      <xdr:rowOff>143436</xdr:rowOff>
    </xdr:from>
    <xdr:to>
      <xdr:col>11</xdr:col>
      <xdr:colOff>498022</xdr:colOff>
      <xdr:row>31</xdr:row>
      <xdr:rowOff>135250</xdr:rowOff>
    </xdr:to>
    <xdr:pic>
      <xdr:nvPicPr>
        <xdr:cNvPr id="17" name="Picture 16">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06319" y="9365877"/>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396690</xdr:colOff>
      <xdr:row>30</xdr:row>
      <xdr:rowOff>60513</xdr:rowOff>
    </xdr:from>
    <xdr:to>
      <xdr:col>12</xdr:col>
      <xdr:colOff>628011</xdr:colOff>
      <xdr:row>31</xdr:row>
      <xdr:rowOff>52327</xdr:rowOff>
    </xdr:to>
    <xdr:pic>
      <xdr:nvPicPr>
        <xdr:cNvPr id="18" name="Picture 17">
          <a:extLst>
            <a:ext uri="{FF2B5EF4-FFF2-40B4-BE49-F238E27FC236}">
              <a16:creationId xmlns:a16="http://schemas.microsoft.com/office/drawing/2014/main" id="{00000000-0008-0000-0A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42278" y="9282954"/>
          <a:ext cx="231321" cy="1971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Bootcamp\Development\Artifacts\Section%205_Confirm%20Understanding\V5%20Post%20Tech%20Review%20Note%20Closure\ASSR%20AA%20STF%20New%20L5%20HO5.4%20Walkthrough%20Documents-Answers%20v1.2%20w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amp;E1 PR Request"/>
      <sheetName val="PP&amp;E2 PR Approval"/>
      <sheetName val="PP&amp;E3 PR Email"/>
      <sheetName val="PP&amp;E4 Vendor Details"/>
      <sheetName val="PP&amp;E5 Restricted SAP Access"/>
      <sheetName val="PP&amp;E6 PO"/>
      <sheetName val="PP&amp;E7 CFO Approval"/>
      <sheetName val="PP&amp;E8 Order Confirmation"/>
      <sheetName val="PP&amp;E9 PO Confirmed in SAP"/>
      <sheetName val="PP&amp;E10 GRN"/>
      <sheetName val="PP&amp;E11 PO Delivered in SAP"/>
      <sheetName val="PP&amp;E12 Record PP&amp;E in GL"/>
      <sheetName val="PP&amp;E 13 GL Entry Approval"/>
      <sheetName val="PP&amp;E14 Invoice"/>
      <sheetName val="PP&amp;E15 Record Invoice in GL"/>
      <sheetName val="PP&amp;E16 Bank Statement"/>
      <sheetName val="PP&amp;17 PP&amp;E Sub Ledger Listing"/>
      <sheetName val="PP&amp;E18 Account Rec."/>
      <sheetName val="PP&amp;E19 Monthly Repor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48">
          <cell r="H48">
            <v>952879.84000000008</v>
          </cell>
        </row>
      </sheetData>
      <sheetData sheetId="17">
        <row r="24">
          <cell r="K24">
            <v>5422407.21</v>
          </cell>
        </row>
        <row r="26">
          <cell r="K26">
            <v>952879.84000000008</v>
          </cell>
        </row>
        <row r="28">
          <cell r="K28">
            <v>-317027.40999999997</v>
          </cell>
        </row>
      </sheetData>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4"/>
  <sheetViews>
    <sheetView showGridLines="0" tabSelected="1" topLeftCell="A16" zoomScaleNormal="100" zoomScaleSheetLayoutView="100" zoomScalePageLayoutView="112" workbookViewId="0">
      <selection activeCell="G16" sqref="G16"/>
    </sheetView>
  </sheetViews>
  <sheetFormatPr defaultColWidth="9.1796875" defaultRowHeight="14"/>
  <cols>
    <col min="1" max="1" width="1.26953125" style="1" customWidth="1"/>
    <col min="2" max="2" width="0.453125" style="1" customWidth="1"/>
    <col min="3" max="3" width="3.7265625" style="1" customWidth="1"/>
    <col min="4" max="4" width="9.1796875" style="1"/>
    <col min="5" max="5" width="15.7265625" style="1" customWidth="1"/>
    <col min="6" max="6" width="9.1796875" style="1"/>
    <col min="7" max="7" width="5.81640625" style="1" customWidth="1"/>
    <col min="8" max="8" width="4.26953125" style="1" customWidth="1"/>
    <col min="9" max="9" width="11.7265625" style="1" customWidth="1"/>
    <col min="10" max="10" width="3.26953125" style="1" customWidth="1"/>
    <col min="11" max="11" width="14.81640625" style="1" customWidth="1"/>
    <col min="12" max="12" width="15.7265625" style="1" customWidth="1"/>
    <col min="13" max="13" width="3.7265625" style="1" customWidth="1"/>
    <col min="14" max="14" width="0.453125" style="1" customWidth="1"/>
    <col min="15" max="15" width="1.7265625" style="1" customWidth="1"/>
    <col min="16" max="16384" width="9.1796875" style="1"/>
  </cols>
  <sheetData>
    <row r="1" spans="2:16" ht="14.5" thickBot="1"/>
    <row r="2" spans="2:16" ht="14.5" thickTop="1">
      <c r="B2" s="2"/>
      <c r="C2" s="3"/>
      <c r="D2" s="3"/>
      <c r="E2" s="3"/>
      <c r="F2" s="3"/>
      <c r="G2" s="3"/>
      <c r="H2" s="3"/>
      <c r="I2" s="3"/>
      <c r="J2" s="3"/>
      <c r="K2" s="3"/>
      <c r="L2" s="3"/>
      <c r="M2" s="3"/>
      <c r="N2" s="4"/>
    </row>
    <row r="3" spans="2:16" ht="14.5" thickBot="1">
      <c r="B3" s="5"/>
      <c r="C3" s="6"/>
      <c r="D3" s="6"/>
      <c r="E3" s="6"/>
      <c r="F3" s="6"/>
      <c r="G3" s="6"/>
      <c r="H3" s="6"/>
      <c r="I3" s="6"/>
      <c r="J3" s="6"/>
      <c r="K3" s="6"/>
      <c r="L3" s="6"/>
      <c r="M3" s="6"/>
      <c r="N3" s="7"/>
    </row>
    <row r="4" spans="2:16" ht="25">
      <c r="B4" s="5"/>
      <c r="C4" s="6"/>
      <c r="D4" s="252" t="s">
        <v>32</v>
      </c>
      <c r="E4" s="54" t="s">
        <v>13</v>
      </c>
      <c r="F4" s="6"/>
      <c r="G4" s="6"/>
      <c r="H4" s="6"/>
      <c r="I4" s="6"/>
      <c r="J4" s="8"/>
      <c r="K4" s="9" t="s">
        <v>15</v>
      </c>
      <c r="L4" s="65" t="s">
        <v>40</v>
      </c>
      <c r="M4" s="10"/>
      <c r="N4" s="7"/>
    </row>
    <row r="5" spans="2:16" ht="25.5" thickBot="1">
      <c r="B5" s="5"/>
      <c r="C5" s="6"/>
      <c r="D5" s="253"/>
      <c r="E5" s="54" t="s">
        <v>14</v>
      </c>
      <c r="F5" s="6"/>
      <c r="G5" s="6"/>
      <c r="H5" s="6"/>
      <c r="I5" s="6"/>
      <c r="J5" s="6"/>
      <c r="K5" s="11"/>
      <c r="L5" s="11"/>
      <c r="M5" s="11"/>
      <c r="N5" s="7"/>
    </row>
    <row r="6" spans="2:16">
      <c r="B6" s="5"/>
      <c r="C6" s="6"/>
      <c r="D6" s="6"/>
      <c r="E6" s="6"/>
      <c r="F6" s="6"/>
      <c r="G6" s="6"/>
      <c r="H6" s="6"/>
      <c r="I6" s="6"/>
      <c r="J6" s="6"/>
      <c r="K6" s="11"/>
      <c r="L6" s="11"/>
      <c r="M6" s="11"/>
      <c r="N6" s="7"/>
    </row>
    <row r="7" spans="2:16" ht="14.5" thickBot="1">
      <c r="B7" s="5"/>
      <c r="C7" s="6"/>
      <c r="D7" s="6"/>
      <c r="E7" s="6"/>
      <c r="F7" s="6"/>
      <c r="G7" s="6"/>
      <c r="H7" s="6"/>
      <c r="I7" s="6"/>
      <c r="J7" s="6"/>
      <c r="K7" s="6"/>
      <c r="L7" s="6"/>
      <c r="M7" s="6"/>
      <c r="N7" s="7"/>
    </row>
    <row r="8" spans="2:16" ht="3" customHeight="1" thickTop="1">
      <c r="B8" s="5"/>
      <c r="C8" s="6"/>
      <c r="D8" s="12"/>
      <c r="E8" s="12"/>
      <c r="F8" s="12"/>
      <c r="G8" s="12"/>
      <c r="H8" s="12"/>
      <c r="I8" s="13"/>
      <c r="J8" s="13"/>
      <c r="K8" s="12"/>
      <c r="L8" s="13"/>
      <c r="M8" s="14"/>
      <c r="N8" s="7"/>
    </row>
    <row r="9" spans="2:16" ht="14.15" customHeight="1">
      <c r="B9" s="5"/>
      <c r="C9" s="6"/>
      <c r="D9" s="6"/>
      <c r="E9" s="6"/>
      <c r="F9" s="6"/>
      <c r="G9" s="6"/>
      <c r="H9" s="6"/>
      <c r="I9" s="6"/>
      <c r="J9" s="6"/>
      <c r="K9" s="6"/>
      <c r="L9" s="6"/>
      <c r="M9" s="6"/>
      <c r="N9" s="7"/>
    </row>
    <row r="10" spans="2:16">
      <c r="B10" s="5"/>
      <c r="C10" s="6"/>
      <c r="D10" s="6"/>
      <c r="E10" s="6"/>
      <c r="F10" s="6"/>
      <c r="G10" s="6"/>
      <c r="H10" s="6"/>
      <c r="I10" s="6"/>
      <c r="J10" s="6"/>
      <c r="K10" s="6"/>
      <c r="L10" s="6" t="s">
        <v>10</v>
      </c>
      <c r="M10" s="6"/>
      <c r="N10" s="7"/>
    </row>
    <row r="11" spans="2:16">
      <c r="B11" s="5"/>
      <c r="C11" s="6"/>
      <c r="D11" s="6" t="s">
        <v>2</v>
      </c>
      <c r="E11" s="6"/>
      <c r="F11" s="15" t="s">
        <v>246</v>
      </c>
      <c r="G11" s="15"/>
      <c r="H11" s="15"/>
      <c r="I11" s="15"/>
      <c r="J11" s="15"/>
      <c r="K11" s="15"/>
      <c r="L11" s="15"/>
      <c r="M11" s="6"/>
      <c r="N11" s="7"/>
    </row>
    <row r="12" spans="2:16">
      <c r="B12" s="5"/>
      <c r="C12" s="6"/>
      <c r="D12" s="6" t="s">
        <v>16</v>
      </c>
      <c r="E12" s="6"/>
      <c r="F12" s="15" t="s">
        <v>41</v>
      </c>
      <c r="G12" s="15"/>
      <c r="H12" s="15"/>
      <c r="I12" s="15"/>
      <c r="J12" s="15"/>
      <c r="K12" s="15"/>
      <c r="L12" s="15"/>
      <c r="M12" s="16"/>
      <c r="N12" s="7"/>
    </row>
    <row r="13" spans="2:16">
      <c r="B13" s="5"/>
      <c r="C13" s="6"/>
      <c r="D13" s="1" t="s">
        <v>17</v>
      </c>
      <c r="E13" s="6"/>
      <c r="F13" s="15" t="s">
        <v>87</v>
      </c>
      <c r="G13" s="15"/>
      <c r="H13" s="15"/>
      <c r="I13" s="15"/>
      <c r="J13" s="15"/>
      <c r="K13" s="15"/>
      <c r="L13" s="15"/>
      <c r="M13" s="17"/>
      <c r="N13" s="7"/>
    </row>
    <row r="14" spans="2:16">
      <c r="B14" s="5"/>
      <c r="C14" s="6"/>
      <c r="D14" s="6" t="s">
        <v>18</v>
      </c>
      <c r="E14" s="6"/>
      <c r="F14" s="15" t="s">
        <v>88</v>
      </c>
      <c r="G14" s="15"/>
      <c r="H14" s="15"/>
      <c r="I14" s="15"/>
      <c r="J14" s="15"/>
      <c r="K14" s="15"/>
      <c r="L14" s="15"/>
      <c r="M14" s="6"/>
      <c r="N14" s="7"/>
    </row>
    <row r="15" spans="2:16">
      <c r="B15" s="5"/>
      <c r="C15" s="6"/>
      <c r="D15" s="6" t="s">
        <v>19</v>
      </c>
      <c r="E15" s="6"/>
      <c r="F15" s="15" t="s">
        <v>42</v>
      </c>
      <c r="G15" s="15"/>
      <c r="H15" s="15"/>
      <c r="I15" s="15"/>
      <c r="J15" s="15"/>
      <c r="K15" s="15"/>
      <c r="L15" s="15"/>
      <c r="M15" s="6"/>
      <c r="N15" s="7"/>
    </row>
    <row r="16" spans="2:16">
      <c r="B16" s="5"/>
      <c r="C16" s="6"/>
      <c r="D16" s="6"/>
      <c r="E16" s="6"/>
      <c r="F16" s="6"/>
      <c r="G16" s="6"/>
      <c r="H16" s="6"/>
      <c r="I16" s="6"/>
      <c r="J16" s="6"/>
      <c r="K16" s="6"/>
      <c r="L16" s="6"/>
      <c r="M16" s="6"/>
      <c r="N16" s="7"/>
      <c r="P16" s="1" t="s">
        <v>10</v>
      </c>
    </row>
    <row r="17" spans="2:14">
      <c r="B17" s="5"/>
      <c r="C17" s="6"/>
      <c r="D17" s="6" t="s">
        <v>23</v>
      </c>
      <c r="E17" s="6"/>
      <c r="F17" s="15" t="s">
        <v>43</v>
      </c>
      <c r="G17" s="15"/>
      <c r="H17" s="15"/>
      <c r="I17" s="15"/>
      <c r="J17" s="15"/>
      <c r="K17" s="15"/>
      <c r="L17" s="15"/>
      <c r="M17" s="6"/>
      <c r="N17" s="7"/>
    </row>
    <row r="18" spans="2:14">
      <c r="B18" s="5"/>
      <c r="C18" s="6"/>
      <c r="D18" s="6" t="s">
        <v>24</v>
      </c>
      <c r="E18" s="6"/>
      <c r="F18" s="15" t="s">
        <v>49</v>
      </c>
      <c r="G18" s="15"/>
      <c r="H18" s="15"/>
      <c r="I18" s="15"/>
      <c r="J18" s="15"/>
      <c r="K18" s="15"/>
      <c r="L18" s="15"/>
      <c r="M18" s="6"/>
      <c r="N18" s="7"/>
    </row>
    <row r="19" spans="2:14">
      <c r="B19" s="5"/>
      <c r="C19" s="6"/>
      <c r="D19" s="6"/>
      <c r="E19" s="6"/>
      <c r="F19" s="28"/>
      <c r="G19" s="28"/>
      <c r="H19" s="28"/>
      <c r="I19" s="28"/>
      <c r="J19" s="28"/>
      <c r="K19" s="28"/>
      <c r="L19" s="28"/>
      <c r="M19" s="6"/>
      <c r="N19" s="7"/>
    </row>
    <row r="20" spans="2:14">
      <c r="B20" s="5"/>
      <c r="C20" s="6"/>
      <c r="D20" s="6" t="s">
        <v>25</v>
      </c>
      <c r="E20" s="6"/>
      <c r="F20" s="15" t="s">
        <v>44</v>
      </c>
      <c r="G20" s="15"/>
      <c r="H20" s="15"/>
      <c r="I20" s="15"/>
      <c r="J20" s="15"/>
      <c r="K20" s="15"/>
      <c r="L20" s="15"/>
      <c r="M20" s="6"/>
      <c r="N20" s="7"/>
    </row>
    <row r="21" spans="2:14">
      <c r="B21" s="5"/>
      <c r="C21" s="6"/>
      <c r="D21" s="6"/>
      <c r="E21" s="6"/>
      <c r="F21" s="15"/>
      <c r="G21" s="15"/>
      <c r="H21" s="15"/>
      <c r="I21" s="15"/>
      <c r="J21" s="15"/>
      <c r="K21" s="15"/>
      <c r="L21" s="15"/>
      <c r="M21" s="6"/>
      <c r="N21" s="7"/>
    </row>
    <row r="22" spans="2:14">
      <c r="B22" s="5"/>
      <c r="C22" s="6"/>
      <c r="D22" s="6"/>
      <c r="E22" s="6"/>
      <c r="F22" s="15"/>
      <c r="G22" s="15"/>
      <c r="H22" s="15"/>
      <c r="I22" s="15"/>
      <c r="J22" s="15"/>
      <c r="K22" s="15"/>
      <c r="L22" s="15"/>
      <c r="M22" s="6"/>
      <c r="N22" s="7"/>
    </row>
    <row r="23" spans="2:14">
      <c r="B23" s="5"/>
      <c r="C23" s="6"/>
      <c r="D23" s="6"/>
      <c r="E23" s="6"/>
      <c r="F23" s="6"/>
      <c r="G23" s="6"/>
      <c r="H23" s="6"/>
      <c r="I23" s="6"/>
      <c r="J23" s="6"/>
      <c r="K23" s="6"/>
      <c r="L23" s="6"/>
      <c r="M23" s="6"/>
      <c r="N23" s="7"/>
    </row>
    <row r="24" spans="2:14">
      <c r="B24" s="5"/>
      <c r="C24" s="6"/>
      <c r="D24" s="6"/>
      <c r="E24" s="6"/>
      <c r="F24" s="6"/>
      <c r="G24" s="6"/>
      <c r="H24" s="6"/>
      <c r="I24" s="6"/>
      <c r="J24" s="6"/>
      <c r="K24" s="6"/>
      <c r="L24" s="6"/>
      <c r="M24" s="6"/>
      <c r="N24" s="7"/>
    </row>
    <row r="25" spans="2:14">
      <c r="B25" s="5"/>
      <c r="C25" s="6"/>
      <c r="D25" s="18" t="s">
        <v>5</v>
      </c>
      <c r="E25" s="256" t="s">
        <v>6</v>
      </c>
      <c r="F25" s="257"/>
      <c r="G25" s="257"/>
      <c r="H25" s="258"/>
      <c r="I25" s="256" t="s">
        <v>7</v>
      </c>
      <c r="J25" s="258"/>
      <c r="K25" s="18" t="s">
        <v>20</v>
      </c>
      <c r="L25" s="19" t="s">
        <v>9</v>
      </c>
      <c r="M25" s="20"/>
      <c r="N25" s="7"/>
    </row>
    <row r="26" spans="2:14">
      <c r="B26" s="5"/>
      <c r="C26" s="6"/>
      <c r="D26" s="21"/>
      <c r="E26" s="22"/>
      <c r="F26" s="23"/>
      <c r="G26" s="23"/>
      <c r="H26" s="23"/>
      <c r="I26" s="259"/>
      <c r="J26" s="260"/>
      <c r="K26" s="24" t="s">
        <v>10</v>
      </c>
      <c r="L26" s="25" t="s">
        <v>10</v>
      </c>
      <c r="M26" s="20"/>
      <c r="N26" s="7"/>
    </row>
    <row r="27" spans="2:14">
      <c r="B27" s="5"/>
      <c r="C27" s="6"/>
      <c r="D27" s="26">
        <v>1</v>
      </c>
      <c r="E27" s="261" t="s">
        <v>55</v>
      </c>
      <c r="F27" s="262"/>
      <c r="G27" s="262"/>
      <c r="H27" s="263"/>
      <c r="I27" s="264" t="s">
        <v>59</v>
      </c>
      <c r="J27" s="265"/>
      <c r="K27" s="218">
        <v>500000</v>
      </c>
      <c r="L27" s="217">
        <f>data14*data16</f>
        <v>500000</v>
      </c>
      <c r="M27" s="30"/>
      <c r="N27" s="7"/>
    </row>
    <row r="28" spans="2:14">
      <c r="B28" s="5"/>
      <c r="C28" s="6"/>
      <c r="D28" s="32"/>
      <c r="E28" s="27"/>
      <c r="F28" s="28"/>
      <c r="G28" s="28"/>
      <c r="H28" s="28"/>
      <c r="I28" s="254"/>
      <c r="J28" s="255"/>
      <c r="K28" s="31"/>
      <c r="L28" s="29"/>
      <c r="M28" s="20"/>
      <c r="N28" s="7"/>
    </row>
    <row r="29" spans="2:14">
      <c r="B29" s="5"/>
      <c r="C29" s="6"/>
      <c r="D29" s="32"/>
      <c r="E29" s="27"/>
      <c r="F29" s="28"/>
      <c r="G29" s="28"/>
      <c r="H29" s="28"/>
      <c r="I29" s="254"/>
      <c r="J29" s="255"/>
      <c r="K29" s="31"/>
      <c r="L29" s="29"/>
      <c r="M29" s="20"/>
      <c r="N29" s="7"/>
    </row>
    <row r="30" spans="2:14">
      <c r="B30" s="5"/>
      <c r="C30" s="6"/>
      <c r="D30" s="33"/>
      <c r="E30" s="27"/>
      <c r="F30" s="28"/>
      <c r="G30" s="28"/>
      <c r="H30" s="28"/>
      <c r="I30" s="27"/>
      <c r="J30" s="28"/>
      <c r="K30" s="34"/>
      <c r="L30" s="35" t="str">
        <f t="shared" ref="L30:L34" si="0">IF(D30&lt;&gt;"",D30*K30,"")</f>
        <v/>
      </c>
      <c r="M30" s="20"/>
      <c r="N30" s="7"/>
    </row>
    <row r="31" spans="2:14">
      <c r="B31" s="5"/>
      <c r="C31" s="6"/>
      <c r="D31" s="33"/>
      <c r="E31" s="36"/>
      <c r="F31" s="28"/>
      <c r="G31" s="28"/>
      <c r="H31" s="28"/>
      <c r="I31" s="36"/>
      <c r="J31" s="37"/>
      <c r="K31" s="34"/>
      <c r="L31" s="35" t="str">
        <f t="shared" si="0"/>
        <v/>
      </c>
      <c r="M31" s="20"/>
      <c r="N31" s="7"/>
    </row>
    <row r="32" spans="2:14">
      <c r="B32" s="5"/>
      <c r="C32" s="6"/>
      <c r="D32" s="33"/>
      <c r="E32" s="36"/>
      <c r="F32" s="28"/>
      <c r="G32" s="28"/>
      <c r="H32" s="28"/>
      <c r="I32" s="36"/>
      <c r="J32" s="37"/>
      <c r="K32" s="34"/>
      <c r="L32" s="35" t="str">
        <f t="shared" si="0"/>
        <v/>
      </c>
      <c r="M32" s="20"/>
      <c r="N32" s="7"/>
    </row>
    <row r="33" spans="2:14">
      <c r="B33" s="5"/>
      <c r="C33" s="6"/>
      <c r="D33" s="33"/>
      <c r="E33" s="36"/>
      <c r="F33" s="28"/>
      <c r="G33" s="28"/>
      <c r="H33" s="28"/>
      <c r="I33" s="36"/>
      <c r="J33" s="37"/>
      <c r="K33" s="34"/>
      <c r="L33" s="35" t="str">
        <f t="shared" si="0"/>
        <v/>
      </c>
      <c r="M33" s="20"/>
      <c r="N33" s="7"/>
    </row>
    <row r="34" spans="2:14">
      <c r="B34" s="5"/>
      <c r="C34" s="6"/>
      <c r="D34" s="38"/>
      <c r="E34" s="39"/>
      <c r="F34" s="40"/>
      <c r="G34" s="40"/>
      <c r="H34" s="40"/>
      <c r="I34" s="39"/>
      <c r="J34" s="40"/>
      <c r="K34" s="41"/>
      <c r="L34" s="42" t="str">
        <f t="shared" si="0"/>
        <v/>
      </c>
      <c r="M34" s="20"/>
      <c r="N34" s="7"/>
    </row>
    <row r="35" spans="2:14">
      <c r="B35" s="5"/>
      <c r="C35" s="6"/>
      <c r="D35" s="55"/>
      <c r="E35" s="28"/>
      <c r="F35" s="28"/>
      <c r="G35" s="28"/>
      <c r="H35" s="28"/>
      <c r="I35" s="28"/>
      <c r="J35" s="28"/>
      <c r="K35" s="56"/>
      <c r="L35" s="57"/>
      <c r="M35" s="20"/>
      <c r="N35" s="7"/>
    </row>
    <row r="36" spans="2:14" ht="18" customHeight="1">
      <c r="B36" s="5"/>
      <c r="C36" s="6"/>
      <c r="D36" s="43" t="s">
        <v>27</v>
      </c>
      <c r="E36" s="6"/>
      <c r="F36" s="147" t="s">
        <v>131</v>
      </c>
      <c r="G36" s="6" t="s">
        <v>29</v>
      </c>
      <c r="H36" s="6"/>
      <c r="I36" s="45" t="s">
        <v>10</v>
      </c>
      <c r="J36" s="6"/>
      <c r="K36" s="46" t="s">
        <v>21</v>
      </c>
      <c r="L36" s="215">
        <f>SUM(L27:L34)</f>
        <v>500000</v>
      </c>
      <c r="M36" s="20"/>
      <c r="N36" s="7"/>
    </row>
    <row r="37" spans="2:14">
      <c r="B37" s="5"/>
      <c r="C37" s="6"/>
      <c r="D37" s="43"/>
      <c r="E37" s="43"/>
      <c r="F37" s="6" t="s">
        <v>28</v>
      </c>
      <c r="G37" s="6" t="s">
        <v>30</v>
      </c>
      <c r="H37" s="6"/>
      <c r="I37" s="45"/>
      <c r="J37" s="6"/>
      <c r="K37" s="47" t="s">
        <v>12</v>
      </c>
      <c r="L37" s="215">
        <v>12500</v>
      </c>
      <c r="M37" s="20"/>
      <c r="N37" s="7"/>
    </row>
    <row r="38" spans="2:14">
      <c r="B38" s="5"/>
      <c r="C38" s="6"/>
      <c r="E38" s="43" t="s">
        <v>10</v>
      </c>
      <c r="F38" s="44"/>
      <c r="G38" s="6"/>
      <c r="H38" s="6"/>
      <c r="I38" s="45"/>
      <c r="J38" s="6"/>
      <c r="K38" s="46" t="s">
        <v>22</v>
      </c>
      <c r="L38" s="216">
        <f>SUM(L36:L37)</f>
        <v>512500</v>
      </c>
      <c r="M38" s="20"/>
      <c r="N38" s="7"/>
    </row>
    <row r="39" spans="2:14">
      <c r="B39" s="5"/>
      <c r="C39" s="6"/>
      <c r="D39" s="43" t="s">
        <v>31</v>
      </c>
      <c r="E39" s="6"/>
      <c r="F39" s="15" t="s">
        <v>45</v>
      </c>
      <c r="G39" s="15"/>
      <c r="H39" s="15"/>
      <c r="I39" s="15"/>
      <c r="J39" s="6"/>
      <c r="K39" s="6"/>
      <c r="L39" s="6"/>
      <c r="M39" s="20"/>
      <c r="N39" s="7"/>
    </row>
    <row r="40" spans="2:14">
      <c r="B40" s="5"/>
      <c r="C40" s="6"/>
      <c r="D40" s="6"/>
      <c r="E40" s="6"/>
      <c r="F40" s="6"/>
      <c r="G40" s="6"/>
      <c r="H40" s="6"/>
      <c r="I40" s="6"/>
      <c r="J40" s="6"/>
      <c r="K40" s="6"/>
      <c r="L40" s="6"/>
      <c r="M40" s="20"/>
      <c r="N40" s="7"/>
    </row>
    <row r="41" spans="2:14">
      <c r="B41" s="5"/>
      <c r="C41" s="6"/>
      <c r="D41" s="70" t="s">
        <v>54</v>
      </c>
      <c r="F41" s="15" t="s">
        <v>46</v>
      </c>
      <c r="G41" s="15"/>
      <c r="H41" s="15"/>
      <c r="I41" s="15"/>
      <c r="J41" s="6"/>
      <c r="K41" s="6" t="s">
        <v>10</v>
      </c>
      <c r="L41" s="6"/>
      <c r="M41" s="20"/>
      <c r="N41" s="7"/>
    </row>
    <row r="42" spans="2:14">
      <c r="B42" s="5"/>
      <c r="C42" s="6"/>
      <c r="D42" s="43"/>
      <c r="F42" s="43" t="s">
        <v>26</v>
      </c>
      <c r="G42" s="44"/>
      <c r="H42" s="6"/>
      <c r="I42" s="6"/>
      <c r="J42" s="6"/>
      <c r="K42" s="6"/>
      <c r="L42" s="6"/>
      <c r="M42" s="20"/>
      <c r="N42" s="7"/>
    </row>
    <row r="43" spans="2:14" ht="14.5" thickBot="1">
      <c r="B43" s="50"/>
      <c r="C43" s="51"/>
      <c r="D43" s="51"/>
      <c r="E43" s="51"/>
      <c r="F43" s="51"/>
      <c r="G43" s="51"/>
      <c r="H43" s="51"/>
      <c r="I43" s="51"/>
      <c r="J43" s="51"/>
      <c r="K43" s="51"/>
      <c r="L43" s="51"/>
      <c r="M43" s="52"/>
      <c r="N43" s="53"/>
    </row>
    <row r="44" spans="2:14" ht="14.5" thickTop="1"/>
  </sheetData>
  <mergeCells count="8">
    <mergeCell ref="D4:D5"/>
    <mergeCell ref="I29:J29"/>
    <mergeCell ref="E25:H25"/>
    <mergeCell ref="I25:J25"/>
    <mergeCell ref="I26:J26"/>
    <mergeCell ref="E27:H27"/>
    <mergeCell ref="I27:J27"/>
    <mergeCell ref="I28:J28"/>
  </mergeCells>
  <pageMargins left="0.75" right="0.75" top="1" bottom="1" header="0.5" footer="0.5"/>
  <pageSetup scale="85" orientation="portrait" r:id="rId1"/>
  <headerFooter scaleWithDoc="0">
    <oddHeader>&amp;L&amp;"EY Gothic Cond Demi,Regular"&amp;16&amp;UPM 5.6 Purchase Requisiton Form</oddHeader>
    <oddFooter>&amp;L&amp;"EY Gothic Cond Medium,Regular"The Audit Academy
Expedition:Audit&amp;R&amp;"EY Gothic Cond Medium,Regular"© 2019 EYGM Limited</oddFooter>
  </headerFooter>
  <ignoredErrors>
    <ignoredError sqref="I27"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3"/>
  <sheetViews>
    <sheetView showGridLines="0" zoomScaleNormal="100" zoomScalePageLayoutView="90" workbookViewId="0">
      <selection activeCell="G14" sqref="G14"/>
    </sheetView>
  </sheetViews>
  <sheetFormatPr defaultColWidth="9.1796875" defaultRowHeight="14"/>
  <cols>
    <col min="1" max="1" width="1.26953125" style="1" customWidth="1"/>
    <col min="2" max="2" width="0.453125" style="1" customWidth="1"/>
    <col min="3" max="3" width="3.7265625" style="1" customWidth="1"/>
    <col min="4" max="4" width="9.1796875" style="1"/>
    <col min="5" max="5" width="15.7265625" style="1" customWidth="1"/>
    <col min="6" max="6" width="21" style="1" customWidth="1"/>
    <col min="7" max="7" width="5.81640625" style="1" customWidth="1"/>
    <col min="8" max="8" width="11.7265625" style="1" customWidth="1"/>
    <col min="9" max="9" width="3.26953125" style="1" customWidth="1"/>
    <col min="10" max="10" width="12.7265625" style="1" customWidth="1"/>
    <col min="11" max="11" width="15.7265625" style="1" customWidth="1"/>
    <col min="12" max="12" width="3.7265625" style="1" customWidth="1"/>
    <col min="13" max="13" width="6.6328125" style="1" customWidth="1"/>
    <col min="14" max="14" width="11.453125" style="1" customWidth="1"/>
    <col min="15" max="16384" width="9.1796875" style="1"/>
  </cols>
  <sheetData>
    <row r="1" spans="2:18" ht="14.5" thickBot="1"/>
    <row r="2" spans="2:18" ht="15" thickTop="1" thickBot="1">
      <c r="B2" s="2"/>
      <c r="C2" s="3"/>
      <c r="D2" s="3"/>
      <c r="E2" s="3"/>
      <c r="F2" s="3"/>
      <c r="G2" s="3"/>
      <c r="H2" s="3"/>
      <c r="I2" s="3"/>
      <c r="J2" s="3"/>
      <c r="K2" s="3"/>
      <c r="L2" s="3"/>
      <c r="M2" s="4"/>
    </row>
    <row r="3" spans="2:18" ht="29.25" customHeight="1">
      <c r="B3" s="5"/>
      <c r="C3" s="6"/>
      <c r="D3" s="252" t="s">
        <v>32</v>
      </c>
      <c r="E3" s="6"/>
      <c r="F3" s="6"/>
      <c r="G3" s="6"/>
      <c r="H3" s="6"/>
      <c r="I3" s="6"/>
      <c r="J3" s="6"/>
      <c r="K3" s="6"/>
      <c r="L3" s="6"/>
      <c r="M3" s="7"/>
    </row>
    <row r="4" spans="2:18" ht="14.5" thickBot="1">
      <c r="B4" s="5"/>
      <c r="C4" s="6"/>
      <c r="D4" s="253"/>
      <c r="E4" s="6"/>
      <c r="F4" s="6"/>
      <c r="G4" s="6"/>
      <c r="H4" s="6"/>
      <c r="I4" s="6"/>
      <c r="J4" s="6"/>
      <c r="K4" s="6"/>
      <c r="L4" s="6"/>
      <c r="M4" s="7"/>
    </row>
    <row r="5" spans="2:18">
      <c r="B5" s="5"/>
      <c r="C5" s="6"/>
      <c r="D5" s="6"/>
      <c r="E5" s="6"/>
      <c r="F5" s="6"/>
      <c r="G5" s="6"/>
      <c r="H5" s="6"/>
      <c r="I5" s="6"/>
      <c r="J5" s="6"/>
      <c r="K5" s="6"/>
      <c r="L5" s="11"/>
      <c r="M5" s="7"/>
    </row>
    <row r="6" spans="2:18">
      <c r="B6" s="5"/>
      <c r="C6" s="6"/>
      <c r="D6" s="8" t="s">
        <v>255</v>
      </c>
      <c r="E6" s="6"/>
      <c r="F6" s="6"/>
      <c r="G6" s="6"/>
      <c r="H6" s="6"/>
      <c r="I6" s="6"/>
      <c r="J6" s="6"/>
      <c r="K6" s="6"/>
      <c r="L6" s="6"/>
      <c r="M6" s="7"/>
    </row>
    <row r="7" spans="2:18" ht="17.25" customHeight="1">
      <c r="B7" s="5"/>
      <c r="C7" s="6"/>
      <c r="D7" s="6" t="s">
        <v>152</v>
      </c>
      <c r="E7" s="6"/>
      <c r="F7" s="169" t="s">
        <v>45</v>
      </c>
      <c r="G7" s="6"/>
      <c r="H7" s="14"/>
      <c r="I7" s="14"/>
      <c r="J7" s="6"/>
      <c r="K7" s="14"/>
      <c r="L7" s="14"/>
      <c r="M7" s="7"/>
    </row>
    <row r="8" spans="2:18" ht="14.15" customHeight="1">
      <c r="B8" s="5"/>
      <c r="C8" s="6"/>
      <c r="D8" s="6" t="s">
        <v>153</v>
      </c>
      <c r="E8" s="6"/>
      <c r="F8" s="11" t="s">
        <v>107</v>
      </c>
      <c r="G8" s="6"/>
      <c r="H8" s="6"/>
      <c r="I8" s="6"/>
      <c r="J8" s="6"/>
      <c r="K8" s="6"/>
      <c r="L8" s="6"/>
      <c r="M8" s="7"/>
    </row>
    <row r="9" spans="2:18">
      <c r="B9" s="5"/>
      <c r="C9" s="6"/>
      <c r="D9" s="6" t="s">
        <v>154</v>
      </c>
      <c r="E9" s="6"/>
      <c r="F9" s="11" t="s">
        <v>158</v>
      </c>
      <c r="G9" s="6"/>
      <c r="H9" s="6"/>
      <c r="I9" s="6"/>
      <c r="J9" s="6"/>
      <c r="K9" s="6"/>
      <c r="L9" s="6"/>
      <c r="M9" s="7"/>
    </row>
    <row r="10" spans="2:18">
      <c r="B10" s="5"/>
      <c r="C10" s="6"/>
      <c r="D10" s="6" t="s">
        <v>155</v>
      </c>
      <c r="E10" s="102"/>
      <c r="F10" s="102" t="s">
        <v>183</v>
      </c>
      <c r="G10" s="28"/>
      <c r="H10" s="28"/>
      <c r="I10" s="6"/>
      <c r="J10" s="6"/>
      <c r="K10" s="75"/>
      <c r="L10" s="16"/>
      <c r="M10" s="7"/>
      <c r="P10" s="1" t="s">
        <v>10</v>
      </c>
    </row>
    <row r="11" spans="2:18">
      <c r="B11" s="5"/>
      <c r="C11" s="6"/>
      <c r="D11" s="6"/>
      <c r="E11" s="102"/>
      <c r="F11" s="28"/>
      <c r="G11" s="28"/>
      <c r="H11" s="28"/>
      <c r="I11" s="6"/>
      <c r="J11" s="6"/>
      <c r="K11" s="158"/>
      <c r="L11" s="17"/>
      <c r="M11" s="7"/>
    </row>
    <row r="12" spans="2:18" ht="14.5" thickBot="1">
      <c r="B12" s="5"/>
      <c r="C12" s="6"/>
      <c r="D12" s="8" t="s">
        <v>287</v>
      </c>
      <c r="E12" s="102"/>
      <c r="F12" s="28"/>
      <c r="G12" s="28"/>
      <c r="H12" s="28"/>
      <c r="I12" s="6"/>
      <c r="J12" s="6"/>
      <c r="K12" s="222">
        <v>6058259.6299999999</v>
      </c>
      <c r="L12" s="6"/>
      <c r="M12" s="7"/>
      <c r="R12" s="1" t="s">
        <v>10</v>
      </c>
    </row>
    <row r="13" spans="2:18" ht="14.5" thickTop="1">
      <c r="B13" s="5"/>
      <c r="C13" s="6"/>
      <c r="D13" s="8"/>
      <c r="E13" s="102"/>
      <c r="F13" s="28"/>
      <c r="G13" s="28"/>
      <c r="H13" s="28"/>
      <c r="I13" s="6"/>
      <c r="J13" s="6"/>
      <c r="K13" s="223"/>
      <c r="L13" s="6"/>
      <c r="M13" s="7"/>
    </row>
    <row r="14" spans="2:18" ht="14.5" thickBot="1">
      <c r="B14" s="5"/>
      <c r="C14" s="6"/>
      <c r="D14" s="8" t="s">
        <v>156</v>
      </c>
      <c r="E14" s="102"/>
      <c r="F14" s="28"/>
      <c r="G14" s="28"/>
      <c r="H14" s="28"/>
      <c r="I14" s="6"/>
      <c r="J14" s="6"/>
      <c r="K14" s="224">
        <f>K28</f>
        <v>6058259.6399999997</v>
      </c>
      <c r="L14" s="6"/>
      <c r="M14" s="7"/>
    </row>
    <row r="15" spans="2:18" ht="14.5" thickTop="1">
      <c r="B15" s="5"/>
      <c r="C15" s="6"/>
      <c r="D15" s="8"/>
      <c r="E15" s="6"/>
      <c r="F15" s="6"/>
      <c r="G15" s="6"/>
      <c r="H15" s="6"/>
      <c r="I15" s="6"/>
      <c r="J15" s="6"/>
      <c r="K15" s="207"/>
      <c r="L15" s="6"/>
      <c r="M15" s="7"/>
    </row>
    <row r="16" spans="2:18" ht="14.5" thickBot="1">
      <c r="B16" s="5"/>
      <c r="C16" s="6"/>
      <c r="D16" s="8" t="s">
        <v>157</v>
      </c>
      <c r="E16" s="6"/>
      <c r="F16" s="6"/>
      <c r="G16" s="6"/>
      <c r="H16" s="6"/>
      <c r="I16" s="6"/>
      <c r="J16" s="6"/>
      <c r="K16" s="224">
        <f>K12-K14</f>
        <v>-9.9999997764825821E-3</v>
      </c>
      <c r="L16" s="6"/>
      <c r="M16" s="7"/>
      <c r="P16" s="1" t="s">
        <v>10</v>
      </c>
    </row>
    <row r="17" spans="2:17" ht="14.5" thickTop="1">
      <c r="B17" s="5"/>
      <c r="C17" s="6"/>
      <c r="D17" s="159"/>
      <c r="E17" s="159"/>
      <c r="F17" s="164"/>
      <c r="G17" s="164"/>
      <c r="H17" s="165"/>
      <c r="I17" s="165"/>
      <c r="J17" s="159"/>
      <c r="K17" s="225"/>
      <c r="L17" s="20"/>
      <c r="M17" s="7"/>
    </row>
    <row r="18" spans="2:17">
      <c r="B18" s="5"/>
      <c r="C18" s="6"/>
      <c r="D18" s="160"/>
      <c r="E18" s="102"/>
      <c r="F18" s="102"/>
      <c r="G18" s="102"/>
      <c r="H18" s="160"/>
      <c r="I18" s="160"/>
      <c r="J18" s="160"/>
      <c r="K18" s="57"/>
      <c r="L18" s="20"/>
      <c r="M18" s="7"/>
      <c r="Q18" s="205"/>
    </row>
    <row r="19" spans="2:17">
      <c r="B19" s="5"/>
      <c r="C19" s="6"/>
      <c r="D19" s="184" t="s">
        <v>166</v>
      </c>
      <c r="E19" s="166"/>
      <c r="F19" s="166"/>
      <c r="G19" s="166"/>
      <c r="H19" s="167"/>
      <c r="I19" s="167"/>
      <c r="J19" s="161"/>
      <c r="K19" s="162"/>
      <c r="L19" s="30"/>
      <c r="M19" s="7"/>
    </row>
    <row r="20" spans="2:17">
      <c r="B20" s="5"/>
      <c r="C20" s="6"/>
      <c r="D20" s="161"/>
      <c r="E20" s="28"/>
      <c r="F20" s="28"/>
      <c r="G20" s="28"/>
      <c r="H20" s="161"/>
      <c r="I20" s="161"/>
      <c r="J20" s="161"/>
      <c r="K20" s="163"/>
      <c r="L20" s="20"/>
      <c r="M20" s="7"/>
    </row>
    <row r="21" spans="2:17" ht="14.5" thickBot="1">
      <c r="B21" s="5"/>
      <c r="C21" s="6"/>
      <c r="D21" s="195" t="s">
        <v>112</v>
      </c>
      <c r="E21" s="28"/>
      <c r="F21" s="102"/>
      <c r="G21" s="28"/>
      <c r="H21" s="161"/>
      <c r="I21" s="161"/>
      <c r="J21" s="161"/>
      <c r="K21" s="226">
        <v>5422407.21</v>
      </c>
      <c r="L21" s="20"/>
      <c r="M21" s="7"/>
    </row>
    <row r="22" spans="2:17" ht="14.5" thickTop="1">
      <c r="B22" s="5"/>
      <c r="C22" s="6"/>
      <c r="D22" s="55"/>
      <c r="E22" s="37"/>
      <c r="F22" s="28"/>
      <c r="G22" s="28"/>
      <c r="H22" s="55"/>
      <c r="I22" s="55"/>
      <c r="J22" s="55"/>
      <c r="K22" s="163"/>
      <c r="L22" s="20"/>
      <c r="M22" s="7"/>
    </row>
    <row r="23" spans="2:17">
      <c r="B23" s="5"/>
      <c r="C23" s="6"/>
      <c r="D23" s="185" t="s">
        <v>172</v>
      </c>
      <c r="E23" s="28"/>
      <c r="F23" s="28"/>
      <c r="G23" s="102"/>
      <c r="H23" s="55"/>
      <c r="I23" s="55"/>
      <c r="J23" s="55"/>
      <c r="K23" s="227">
        <f>'[1]PP&amp;17 PP&amp;E Sub Ledger Listing'!H48</f>
        <v>952879.84000000008</v>
      </c>
      <c r="L23" s="20"/>
      <c r="M23" s="7"/>
    </row>
    <row r="24" spans="2:17">
      <c r="B24" s="5"/>
      <c r="C24" s="6"/>
      <c r="D24" s="186" t="s">
        <v>173</v>
      </c>
      <c r="J24" s="46"/>
      <c r="K24" s="228">
        <v>0</v>
      </c>
      <c r="L24" s="20"/>
      <c r="M24" s="7"/>
    </row>
    <row r="25" spans="2:17">
      <c r="B25" s="5"/>
      <c r="C25" s="6"/>
      <c r="D25" s="62" t="s">
        <v>174</v>
      </c>
      <c r="F25" s="44"/>
      <c r="G25" s="49"/>
      <c r="H25" s="28"/>
      <c r="I25" s="28"/>
      <c r="J25" s="47"/>
      <c r="K25" s="228">
        <v>-317027.40999999997</v>
      </c>
      <c r="L25" s="20"/>
      <c r="M25" s="7"/>
    </row>
    <row r="26" spans="2:17">
      <c r="B26" s="5"/>
      <c r="C26" s="6"/>
      <c r="D26" s="186" t="s">
        <v>175</v>
      </c>
      <c r="F26" s="44"/>
      <c r="G26" s="6"/>
      <c r="H26" s="45"/>
      <c r="I26" s="6"/>
      <c r="J26" s="46"/>
      <c r="K26" s="228">
        <v>0</v>
      </c>
      <c r="L26" s="20"/>
      <c r="M26" s="7"/>
    </row>
    <row r="27" spans="2:17">
      <c r="B27" s="5"/>
      <c r="C27" s="6"/>
      <c r="D27" s="152"/>
      <c r="F27" s="150"/>
      <c r="G27" s="11"/>
      <c r="H27" s="102"/>
      <c r="I27" s="102"/>
      <c r="J27" s="102"/>
      <c r="K27" s="48"/>
      <c r="L27" s="148"/>
      <c r="M27" s="7"/>
    </row>
    <row r="28" spans="2:17" ht="14.5" thickBot="1">
      <c r="B28" s="5"/>
      <c r="C28" s="6"/>
      <c r="D28" s="195" t="s">
        <v>118</v>
      </c>
      <c r="E28" s="149"/>
      <c r="F28" s="150"/>
      <c r="G28" s="11"/>
      <c r="H28" s="151"/>
      <c r="I28" s="11"/>
      <c r="J28" s="48"/>
      <c r="K28" s="226">
        <f>SUM(K21,K23:K26)</f>
        <v>6058259.6399999997</v>
      </c>
      <c r="L28" s="148"/>
      <c r="M28" s="7"/>
    </row>
    <row r="29" spans="2:17" ht="14.5" thickTop="1">
      <c r="B29" s="5"/>
      <c r="C29" s="6"/>
      <c r="D29" s="149"/>
      <c r="E29" s="149"/>
      <c r="F29" s="150"/>
      <c r="G29" s="11"/>
      <c r="H29" s="151"/>
      <c r="I29" s="11"/>
      <c r="J29" s="48"/>
      <c r="K29" s="104"/>
      <c r="L29" s="148"/>
      <c r="M29" s="7"/>
    </row>
    <row r="30" spans="2:17" ht="15.75" customHeight="1">
      <c r="B30" s="5"/>
      <c r="C30" s="6"/>
      <c r="D30" s="149"/>
      <c r="E30" s="149"/>
      <c r="F30" s="150"/>
      <c r="G30" s="214" t="s">
        <v>245</v>
      </c>
      <c r="H30" s="151"/>
      <c r="I30" s="11"/>
      <c r="J30" s="48"/>
      <c r="K30" s="104"/>
      <c r="L30" s="148"/>
      <c r="M30" s="7"/>
    </row>
    <row r="31" spans="2:17">
      <c r="B31" s="5"/>
      <c r="C31" s="6"/>
      <c r="D31" s="149"/>
      <c r="E31" s="149"/>
      <c r="F31" s="150"/>
      <c r="G31" s="11"/>
      <c r="H31" s="151"/>
      <c r="I31" s="11"/>
      <c r="J31" s="48"/>
      <c r="K31" s="48"/>
      <c r="L31" s="148"/>
      <c r="M31" s="7"/>
    </row>
    <row r="32" spans="2:17" ht="14.5" thickBot="1">
      <c r="B32" s="50"/>
      <c r="C32" s="51"/>
      <c r="D32" s="153"/>
      <c r="E32" s="153"/>
      <c r="F32" s="153"/>
      <c r="G32" s="153"/>
      <c r="H32" s="153"/>
      <c r="I32" s="153"/>
      <c r="J32" s="153"/>
      <c r="K32" s="153"/>
      <c r="L32" s="154"/>
      <c r="M32" s="53"/>
    </row>
    <row r="33" spans="4:12" ht="14.5" thickTop="1">
      <c r="D33" s="66"/>
      <c r="E33" s="66"/>
      <c r="F33" s="66"/>
      <c r="G33" s="66"/>
      <c r="H33" s="66"/>
      <c r="I33" s="66"/>
      <c r="J33" s="66"/>
      <c r="K33" s="66"/>
      <c r="L33" s="66"/>
    </row>
  </sheetData>
  <mergeCells count="1">
    <mergeCell ref="D3:D4"/>
  </mergeCells>
  <pageMargins left="0.75" right="0.75" top="1" bottom="1" header="0.5" footer="0.5"/>
  <pageSetup scale="80" orientation="portrait" r:id="rId1"/>
  <headerFooter scaleWithDoc="0">
    <oddHeader>&amp;L&amp;"EY Gothic Cond Demi,Regular"&amp;16&amp;UPM 5.15 Account Reconciliation</oddHeader>
    <oddFooter>&amp;L&amp;"EY Gothic Cond Medium,Regular"The Audit Academy
Expedition:Audit&amp;R&amp;"EY Gothic Cond Medium,Regular"© 2019 EYGM Limited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showGridLines="0" zoomScaleNormal="100" zoomScalePageLayoutView="71" workbookViewId="0">
      <selection activeCell="G2" sqref="G2"/>
    </sheetView>
  </sheetViews>
  <sheetFormatPr defaultColWidth="9.1796875" defaultRowHeight="14"/>
  <cols>
    <col min="1" max="1" width="1.26953125" style="1" customWidth="1"/>
    <col min="2" max="2" width="0.453125" style="1" customWidth="1"/>
    <col min="3" max="3" width="0.7265625" style="1" customWidth="1"/>
    <col min="4" max="4" width="32.453125" style="1" bestFit="1" customWidth="1"/>
    <col min="5" max="5" width="9.7265625" style="1" customWidth="1"/>
    <col min="6" max="6" width="22.26953125" style="1" customWidth="1"/>
    <col min="7" max="7" width="15.7265625" style="1" bestFit="1" customWidth="1"/>
    <col min="8" max="8" width="14.54296875" style="1" bestFit="1" customWidth="1"/>
    <col min="9" max="9" width="15.26953125" style="1" bestFit="1" customWidth="1"/>
    <col min="10" max="10" width="16.54296875" style="1" bestFit="1" customWidth="1"/>
    <col min="11" max="11" width="17.1796875" style="1" bestFit="1" customWidth="1"/>
    <col min="12" max="12" width="10.7265625" style="1" bestFit="1" customWidth="1"/>
    <col min="13" max="13" width="16.81640625" style="1" bestFit="1" customWidth="1"/>
    <col min="14" max="14" width="3.26953125" style="1" customWidth="1"/>
    <col min="15" max="15" width="3.7265625" style="1" customWidth="1"/>
    <col min="16" max="16" width="0.453125" style="1" customWidth="1"/>
    <col min="17" max="17" width="1.7265625" style="1" customWidth="1"/>
    <col min="18" max="16384" width="9.1796875" style="1"/>
  </cols>
  <sheetData>
    <row r="1" spans="2:16" ht="14.5" thickBot="1"/>
    <row r="2" spans="2:16" ht="15" thickTop="1" thickBot="1">
      <c r="B2" s="2"/>
      <c r="C2" s="3"/>
      <c r="D2" s="3"/>
      <c r="E2" s="3"/>
      <c r="F2" s="3"/>
      <c r="G2" s="3"/>
      <c r="H2" s="3"/>
      <c r="I2" s="3"/>
      <c r="J2" s="3"/>
      <c r="K2" s="3"/>
      <c r="L2" s="3"/>
      <c r="M2" s="3"/>
      <c r="N2" s="3"/>
      <c r="O2" s="3"/>
      <c r="P2" s="4"/>
    </row>
    <row r="3" spans="2:16" ht="29.25" customHeight="1">
      <c r="B3" s="5"/>
      <c r="C3" s="6"/>
      <c r="D3" s="293" t="s">
        <v>32</v>
      </c>
      <c r="E3" s="294"/>
      <c r="F3" s="6"/>
      <c r="I3" s="6"/>
      <c r="J3" s="249"/>
      <c r="K3" s="238"/>
      <c r="L3" s="6"/>
      <c r="M3" s="249"/>
      <c r="N3" s="6"/>
      <c r="O3" s="6"/>
      <c r="P3" s="7"/>
    </row>
    <row r="4" spans="2:16" ht="14.5" thickBot="1">
      <c r="B4" s="5"/>
      <c r="C4" s="6"/>
      <c r="D4" s="295"/>
      <c r="E4" s="296"/>
      <c r="F4" s="6"/>
      <c r="I4" s="6"/>
      <c r="J4" s="249"/>
      <c r="K4" s="238"/>
      <c r="L4" s="6"/>
      <c r="M4" s="249"/>
      <c r="N4" s="6"/>
      <c r="O4" s="6"/>
      <c r="P4" s="7"/>
    </row>
    <row r="5" spans="2:16">
      <c r="B5" s="5"/>
      <c r="C5" s="6"/>
      <c r="D5" s="6"/>
      <c r="E5" s="6"/>
      <c r="F5" s="6"/>
      <c r="I5" s="6"/>
      <c r="J5" s="249"/>
      <c r="K5" s="238"/>
      <c r="L5" s="6"/>
      <c r="M5" s="249"/>
      <c r="N5" s="6"/>
      <c r="O5" s="11"/>
      <c r="P5" s="7"/>
    </row>
    <row r="6" spans="2:16" ht="19.5">
      <c r="B6" s="5"/>
      <c r="C6" s="6"/>
      <c r="D6" s="194" t="s">
        <v>228</v>
      </c>
      <c r="E6" s="6"/>
      <c r="F6" s="6"/>
      <c r="G6" s="6"/>
      <c r="H6" s="6"/>
      <c r="I6" s="6"/>
      <c r="J6" s="6"/>
      <c r="K6" s="247">
        <v>0</v>
      </c>
      <c r="L6" s="6"/>
      <c r="M6" s="6"/>
      <c r="N6" s="6"/>
      <c r="O6" s="11"/>
      <c r="P6" s="7"/>
    </row>
    <row r="7" spans="2:16" ht="28">
      <c r="B7" s="5"/>
      <c r="C7" s="6"/>
      <c r="D7" s="188" t="s">
        <v>177</v>
      </c>
      <c r="E7" s="187" t="s">
        <v>178</v>
      </c>
      <c r="F7" s="171" t="s">
        <v>179</v>
      </c>
      <c r="G7" s="187" t="s">
        <v>171</v>
      </c>
      <c r="H7" s="187" t="s">
        <v>172</v>
      </c>
      <c r="I7" s="237" t="s">
        <v>173</v>
      </c>
      <c r="J7" s="237" t="s">
        <v>236</v>
      </c>
      <c r="K7" s="231" t="s">
        <v>174</v>
      </c>
      <c r="L7" s="237" t="s">
        <v>175</v>
      </c>
      <c r="M7" s="237" t="s">
        <v>182</v>
      </c>
      <c r="N7" s="6"/>
      <c r="O7" s="6"/>
      <c r="P7" s="7"/>
    </row>
    <row r="8" spans="2:16" ht="17.25" customHeight="1">
      <c r="B8" s="5"/>
      <c r="C8" s="6"/>
      <c r="D8" s="190" t="s">
        <v>167</v>
      </c>
      <c r="E8" s="191">
        <v>2008000</v>
      </c>
      <c r="F8" s="190" t="s">
        <v>237</v>
      </c>
      <c r="G8" s="247">
        <v>117153.3</v>
      </c>
      <c r="H8" s="247">
        <v>0</v>
      </c>
      <c r="I8" s="247">
        <v>0</v>
      </c>
      <c r="J8" s="247">
        <v>0</v>
      </c>
      <c r="K8" s="238">
        <v>-10650.3</v>
      </c>
      <c r="L8" s="247">
        <v>0</v>
      </c>
      <c r="M8" s="248">
        <f t="shared" ref="M8:M11" si="0">SUM(G8:L8)</f>
        <v>106503</v>
      </c>
      <c r="N8" s="14"/>
      <c r="O8" s="14"/>
      <c r="P8" s="7"/>
    </row>
    <row r="9" spans="2:16">
      <c r="B9" s="5"/>
      <c r="C9" s="6"/>
      <c r="D9" s="190"/>
      <c r="E9" s="191">
        <v>2012000</v>
      </c>
      <c r="F9" s="190" t="s">
        <v>238</v>
      </c>
      <c r="G9" s="247">
        <v>19907.25</v>
      </c>
      <c r="H9" s="247">
        <v>0</v>
      </c>
      <c r="I9" s="247">
        <v>0</v>
      </c>
      <c r="J9" s="247">
        <v>0</v>
      </c>
      <c r="K9" s="238">
        <v>-1809.75</v>
      </c>
      <c r="L9" s="247">
        <v>0</v>
      </c>
      <c r="M9" s="248">
        <f t="shared" si="0"/>
        <v>18097.5</v>
      </c>
      <c r="N9" s="6"/>
      <c r="O9" s="6"/>
      <c r="P9" s="7"/>
    </row>
    <row r="10" spans="2:16">
      <c r="B10" s="5"/>
      <c r="C10" s="6"/>
      <c r="D10" s="190"/>
      <c r="E10" s="191">
        <v>2014000</v>
      </c>
      <c r="F10" s="190" t="s">
        <v>239</v>
      </c>
      <c r="G10" s="247">
        <v>12547.7</v>
      </c>
      <c r="H10" s="247">
        <v>0</v>
      </c>
      <c r="I10" s="247">
        <v>0</v>
      </c>
      <c r="J10" s="247">
        <v>0</v>
      </c>
      <c r="K10" s="238">
        <v>-1140.7</v>
      </c>
      <c r="L10" s="247">
        <v>0</v>
      </c>
      <c r="M10" s="248">
        <f t="shared" si="0"/>
        <v>11407</v>
      </c>
      <c r="N10" s="6"/>
      <c r="O10" s="17"/>
      <c r="P10" s="7"/>
    </row>
    <row r="11" spans="2:16">
      <c r="B11" s="5"/>
      <c r="C11" s="6"/>
      <c r="D11" s="190"/>
      <c r="E11" s="191">
        <v>2015000</v>
      </c>
      <c r="F11" s="190" t="s">
        <v>240</v>
      </c>
      <c r="G11" s="247">
        <v>0</v>
      </c>
      <c r="H11" s="247">
        <v>0</v>
      </c>
      <c r="I11" s="247">
        <v>0</v>
      </c>
      <c r="J11" s="247">
        <v>0</v>
      </c>
      <c r="K11" s="247">
        <v>0</v>
      </c>
      <c r="L11" s="247">
        <v>0</v>
      </c>
      <c r="M11" s="248">
        <f t="shared" si="0"/>
        <v>0</v>
      </c>
      <c r="N11" s="6"/>
      <c r="O11" s="6"/>
      <c r="P11" s="7"/>
    </row>
    <row r="12" spans="2:16" ht="14.5" thickBot="1">
      <c r="B12" s="5"/>
      <c r="C12" s="6"/>
      <c r="D12" s="190"/>
      <c r="E12" s="191"/>
      <c r="F12" s="192" t="s">
        <v>176</v>
      </c>
      <c r="G12" s="251">
        <f t="shared" ref="G12:M12" si="1">SUM(G8:G11)</f>
        <v>149608.25</v>
      </c>
      <c r="H12" s="251">
        <f t="shared" si="1"/>
        <v>0</v>
      </c>
      <c r="I12" s="251">
        <f t="shared" si="1"/>
        <v>0</v>
      </c>
      <c r="J12" s="251">
        <f t="shared" si="1"/>
        <v>0</v>
      </c>
      <c r="K12" s="251">
        <f>SUM(K8:K11)</f>
        <v>-13600.75</v>
      </c>
      <c r="L12" s="251">
        <f t="shared" si="1"/>
        <v>0</v>
      </c>
      <c r="M12" s="251">
        <f t="shared" si="1"/>
        <v>136007.5</v>
      </c>
      <c r="N12" s="6"/>
      <c r="O12" s="6"/>
      <c r="P12" s="7"/>
    </row>
    <row r="13" spans="2:16" ht="14.5" thickTop="1">
      <c r="B13" s="5"/>
      <c r="C13" s="6"/>
      <c r="D13" s="190"/>
      <c r="E13" s="191"/>
      <c r="F13" s="190"/>
      <c r="G13" s="232"/>
      <c r="H13" s="232"/>
      <c r="I13" s="232"/>
      <c r="J13" s="232"/>
      <c r="K13" s="232"/>
      <c r="L13" s="250"/>
      <c r="M13" s="233"/>
      <c r="N13" s="6"/>
      <c r="O13" s="6"/>
      <c r="P13" s="7"/>
    </row>
    <row r="14" spans="2:16">
      <c r="B14" s="5"/>
      <c r="C14" s="6"/>
      <c r="D14" s="190" t="s">
        <v>168</v>
      </c>
      <c r="E14" s="191">
        <v>2000020</v>
      </c>
      <c r="F14" s="190" t="s">
        <v>241</v>
      </c>
      <c r="G14" s="238">
        <v>4635740.26</v>
      </c>
      <c r="H14" s="238">
        <v>1097454.94</v>
      </c>
      <c r="I14" s="238">
        <v>0</v>
      </c>
      <c r="J14" s="238">
        <v>0</v>
      </c>
      <c r="K14" s="238">
        <v>0</v>
      </c>
      <c r="L14" s="238">
        <v>0</v>
      </c>
      <c r="M14" s="239">
        <f>SUM(G14:L14)</f>
        <v>5733195.1999999993</v>
      </c>
      <c r="N14" s="6"/>
      <c r="O14" s="6"/>
      <c r="P14" s="7"/>
    </row>
    <row r="15" spans="2:16">
      <c r="B15" s="5"/>
      <c r="C15" s="6"/>
      <c r="D15" s="190"/>
      <c r="E15" s="191">
        <v>2002020</v>
      </c>
      <c r="F15" s="190" t="s">
        <v>242</v>
      </c>
      <c r="G15" s="238">
        <v>15897529</v>
      </c>
      <c r="H15" s="238">
        <v>0</v>
      </c>
      <c r="I15" s="238">
        <v>-6200000</v>
      </c>
      <c r="J15" s="238">
        <v>0</v>
      </c>
      <c r="K15" s="238">
        <v>-422191.5</v>
      </c>
      <c r="L15" s="238">
        <v>0</v>
      </c>
      <c r="M15" s="240">
        <f>SUM(G15:L15)</f>
        <v>9275337.5</v>
      </c>
      <c r="N15" s="165"/>
      <c r="O15" s="20"/>
      <c r="P15" s="7"/>
    </row>
    <row r="16" spans="2:16" ht="14.5" thickBot="1">
      <c r="B16" s="5"/>
      <c r="C16" s="6"/>
      <c r="D16" s="190"/>
      <c r="E16" s="191"/>
      <c r="F16" s="192" t="s">
        <v>176</v>
      </c>
      <c r="G16" s="241">
        <f t="shared" ref="G16:M16" si="2">SUM(G14:G15)</f>
        <v>20533269.259999998</v>
      </c>
      <c r="H16" s="241">
        <f t="shared" si="2"/>
        <v>1097454.94</v>
      </c>
      <c r="I16" s="241">
        <f t="shared" si="2"/>
        <v>-6200000</v>
      </c>
      <c r="J16" s="241">
        <f t="shared" si="2"/>
        <v>0</v>
      </c>
      <c r="K16" s="241">
        <f t="shared" si="2"/>
        <v>-422191.5</v>
      </c>
      <c r="L16" s="241">
        <f t="shared" si="2"/>
        <v>0</v>
      </c>
      <c r="M16" s="241">
        <f t="shared" si="2"/>
        <v>15008532.699999999</v>
      </c>
      <c r="N16" s="165"/>
      <c r="O16" s="20"/>
      <c r="P16" s="7"/>
    </row>
    <row r="17" spans="2:16" ht="14.5" thickTop="1">
      <c r="B17" s="5"/>
      <c r="C17" s="6"/>
      <c r="D17" s="190"/>
      <c r="E17" s="191"/>
      <c r="F17" s="190"/>
      <c r="G17" s="242"/>
      <c r="H17" s="242"/>
      <c r="I17" s="242"/>
      <c r="J17" s="242"/>
      <c r="K17" s="242"/>
      <c r="L17" s="242"/>
      <c r="M17" s="242"/>
      <c r="N17" s="165"/>
      <c r="O17" s="20"/>
      <c r="P17" s="7"/>
    </row>
    <row r="18" spans="2:16">
      <c r="B18" s="5"/>
      <c r="C18" s="6"/>
      <c r="D18" s="190" t="s">
        <v>169</v>
      </c>
      <c r="E18" s="191">
        <v>2004000</v>
      </c>
      <c r="F18" s="190" t="s">
        <v>107</v>
      </c>
      <c r="G18" s="238">
        <f>'[1]PP&amp;E18 Account Rec.'!K24</f>
        <v>5422407.21</v>
      </c>
      <c r="H18" s="238">
        <f>'[1]PP&amp;E18 Account Rec.'!K26</f>
        <v>952879.84000000008</v>
      </c>
      <c r="I18" s="238">
        <v>0</v>
      </c>
      <c r="J18" s="238">
        <v>0</v>
      </c>
      <c r="K18" s="238">
        <f>'[1]PP&amp;E18 Account Rec.'!K28</f>
        <v>-317027.40999999997</v>
      </c>
      <c r="L18" s="238">
        <v>0</v>
      </c>
      <c r="M18" s="239">
        <f t="shared" ref="M18" si="3">SUM(G18:L18)</f>
        <v>6058259.6399999997</v>
      </c>
      <c r="N18" s="160"/>
      <c r="O18" s="20"/>
      <c r="P18" s="7"/>
    </row>
    <row r="19" spans="2:16" ht="28">
      <c r="B19" s="5"/>
      <c r="C19" s="6"/>
      <c r="D19" s="190"/>
      <c r="E19" s="191">
        <v>2005000</v>
      </c>
      <c r="F19" s="190" t="s">
        <v>243</v>
      </c>
      <c r="G19" s="238">
        <v>14557011.4</v>
      </c>
      <c r="H19" s="238">
        <v>5579256.5599999987</v>
      </c>
      <c r="I19" s="238">
        <v>0</v>
      </c>
      <c r="J19" s="238">
        <v>0</v>
      </c>
      <c r="K19" s="238">
        <v>-654287.34</v>
      </c>
      <c r="L19" s="238">
        <v>0</v>
      </c>
      <c r="M19" s="239">
        <f>SUM(G19:L19)</f>
        <v>19481980.620000001</v>
      </c>
      <c r="N19" s="161"/>
      <c r="O19" s="20"/>
      <c r="P19" s="7"/>
    </row>
    <row r="20" spans="2:16" ht="14.5" thickBot="1">
      <c r="B20" s="5"/>
      <c r="C20" s="6"/>
      <c r="D20" s="190"/>
      <c r="E20" s="191"/>
      <c r="F20" s="192" t="s">
        <v>176</v>
      </c>
      <c r="G20" s="241">
        <f>SUM(G18:G19)</f>
        <v>19979418.609999999</v>
      </c>
      <c r="H20" s="241">
        <f>SUM(H18:H19)</f>
        <v>6532136.3999999985</v>
      </c>
      <c r="I20" s="241">
        <f>SUM(I18:I19)</f>
        <v>0</v>
      </c>
      <c r="J20" s="241"/>
      <c r="K20" s="241">
        <f>SUM(K18:K19)</f>
        <v>-971314.75</v>
      </c>
      <c r="L20" s="241">
        <f>SUM(L18:L19)</f>
        <v>0</v>
      </c>
      <c r="M20" s="241">
        <f>SUM(M18:M19)</f>
        <v>25540240.260000002</v>
      </c>
      <c r="N20" s="161"/>
      <c r="O20" s="20"/>
      <c r="P20" s="7"/>
    </row>
    <row r="21" spans="2:16" ht="14.5" thickTop="1">
      <c r="B21" s="5"/>
      <c r="C21" s="6"/>
      <c r="D21" s="190"/>
      <c r="E21" s="191"/>
      <c r="F21" s="190"/>
      <c r="G21" s="243"/>
      <c r="H21" s="243"/>
      <c r="I21" s="243"/>
      <c r="J21" s="243"/>
      <c r="K21" s="243"/>
      <c r="L21" s="244"/>
      <c r="M21" s="243"/>
      <c r="N21" s="161"/>
      <c r="O21" s="20"/>
      <c r="P21" s="7"/>
    </row>
    <row r="22" spans="2:16" ht="13.5" customHeight="1" thickBot="1">
      <c r="B22" s="5"/>
      <c r="C22" s="6"/>
      <c r="D22" s="190" t="s">
        <v>170</v>
      </c>
      <c r="E22" s="191">
        <v>2017000</v>
      </c>
      <c r="F22" s="190" t="s">
        <v>244</v>
      </c>
      <c r="G22" s="241">
        <v>0</v>
      </c>
      <c r="H22" s="241">
        <v>736383.18</v>
      </c>
      <c r="I22" s="241">
        <v>0</v>
      </c>
      <c r="J22" s="241">
        <v>0</v>
      </c>
      <c r="K22" s="241">
        <v>0</v>
      </c>
      <c r="L22" s="241">
        <v>0</v>
      </c>
      <c r="M22" s="241">
        <f>SUM(G22:L22)</f>
        <v>736383.18</v>
      </c>
      <c r="N22" s="55"/>
      <c r="O22" s="20"/>
      <c r="P22" s="7"/>
    </row>
    <row r="23" spans="2:16" ht="13.5" customHeight="1" thickTop="1">
      <c r="B23" s="5"/>
      <c r="C23" s="6"/>
      <c r="D23" s="190"/>
      <c r="E23" s="191"/>
      <c r="F23" s="190"/>
      <c r="G23" s="233"/>
      <c r="H23" s="233"/>
      <c r="I23" s="233"/>
      <c r="J23" s="233"/>
      <c r="K23" s="233"/>
      <c r="L23" s="233"/>
      <c r="M23" s="233"/>
      <c r="N23" s="55"/>
      <c r="O23" s="20"/>
      <c r="P23" s="7"/>
    </row>
    <row r="24" spans="2:16" ht="13.5" customHeight="1">
      <c r="B24" s="5"/>
      <c r="C24" s="6"/>
      <c r="D24" s="190"/>
      <c r="E24" s="191"/>
      <c r="F24" s="190"/>
      <c r="G24" s="233"/>
      <c r="H24" s="233"/>
      <c r="I24" s="233"/>
      <c r="J24" s="233"/>
      <c r="K24" s="233"/>
      <c r="L24" s="233"/>
      <c r="M24" s="233"/>
      <c r="N24" s="55"/>
      <c r="O24" s="20"/>
      <c r="P24" s="7"/>
    </row>
    <row r="25" spans="2:16">
      <c r="B25" s="5"/>
      <c r="C25" s="6"/>
      <c r="D25" s="55"/>
      <c r="E25" s="28"/>
      <c r="F25" s="28"/>
      <c r="G25" s="234"/>
      <c r="H25" s="234"/>
      <c r="I25" s="234"/>
      <c r="J25" s="234"/>
      <c r="K25" s="234"/>
      <c r="L25" s="234"/>
      <c r="M25" s="232"/>
      <c r="N25" s="55"/>
      <c r="O25" s="20"/>
      <c r="P25" s="7"/>
    </row>
    <row r="26" spans="2:16" ht="14.5" thickBot="1">
      <c r="B26" s="5"/>
      <c r="C26" s="6"/>
      <c r="D26" s="43"/>
      <c r="E26" s="43"/>
      <c r="F26" s="189" t="s">
        <v>9</v>
      </c>
      <c r="G26" s="236">
        <f>SUM(G22,G20,G16,G12)</f>
        <v>40662296.119999997</v>
      </c>
      <c r="H26" s="236">
        <f>SUM(H22,H20,H16,H12)</f>
        <v>8365974.5199999977</v>
      </c>
      <c r="I26" s="236">
        <f>SUM(I22,I20,I16,I12)</f>
        <v>-6200000</v>
      </c>
      <c r="J26" s="236"/>
      <c r="K26" s="236">
        <f>SUM(K22,K20,K16,K12)</f>
        <v>-1407107</v>
      </c>
      <c r="L26" s="236">
        <f>SUM(L22,L20,L16,L12)</f>
        <v>0</v>
      </c>
      <c r="M26" s="236">
        <f>SUM(M22,M20,M16,M12)</f>
        <v>41421163.640000001</v>
      </c>
      <c r="N26" s="6"/>
      <c r="O26" s="20"/>
      <c r="P26" s="7"/>
    </row>
    <row r="27" spans="2:16" ht="14.5" thickTop="1">
      <c r="B27" s="5"/>
      <c r="C27" s="6"/>
      <c r="D27" s="152"/>
      <c r="E27" s="149"/>
      <c r="F27" s="150"/>
      <c r="G27" s="150"/>
      <c r="H27" s="150"/>
      <c r="I27" s="150"/>
      <c r="J27" s="150"/>
      <c r="K27" s="150"/>
      <c r="L27" s="150"/>
      <c r="M27" s="234"/>
      <c r="N27" s="170"/>
      <c r="O27" s="148"/>
      <c r="P27" s="7"/>
    </row>
    <row r="28" spans="2:16" ht="14.5" thickBot="1">
      <c r="B28" s="5"/>
      <c r="C28" s="6"/>
      <c r="D28" s="152"/>
      <c r="E28" s="149"/>
      <c r="F28" s="189" t="s">
        <v>180</v>
      </c>
      <c r="G28" s="236">
        <v>40662487.890000001</v>
      </c>
      <c r="H28" s="236">
        <v>8365974.2000000002</v>
      </c>
      <c r="I28" s="236">
        <v>-6200000</v>
      </c>
      <c r="J28" s="236"/>
      <c r="K28" s="236">
        <v>-1407105.4</v>
      </c>
      <c r="L28" s="245"/>
      <c r="M28" s="246">
        <f>SUM(G28:L28)</f>
        <v>41421356.690000005</v>
      </c>
      <c r="N28" s="6"/>
      <c r="O28" s="148"/>
      <c r="P28" s="7"/>
    </row>
    <row r="29" spans="2:16" ht="16.5" thickTop="1">
      <c r="B29" s="5"/>
      <c r="C29" s="6"/>
      <c r="D29" s="214" t="s">
        <v>245</v>
      </c>
      <c r="E29" s="149"/>
      <c r="F29" s="150"/>
      <c r="G29" s="150"/>
      <c r="H29" s="150"/>
      <c r="I29" s="150"/>
      <c r="J29" s="150"/>
      <c r="K29" s="150"/>
      <c r="L29" s="150"/>
      <c r="M29" s="235"/>
      <c r="N29" s="11"/>
      <c r="O29" s="148"/>
      <c r="P29" s="7"/>
    </row>
    <row r="30" spans="2:16" ht="15.75" customHeight="1" thickBot="1">
      <c r="B30" s="5"/>
      <c r="C30" s="6"/>
      <c r="D30" s="149"/>
      <c r="F30" s="193" t="s">
        <v>181</v>
      </c>
      <c r="G30" s="236">
        <f>G26-G28</f>
        <v>-191.77000000327826</v>
      </c>
      <c r="H30" s="236">
        <f t="shared" ref="H30:M30" si="4">H26-H28</f>
        <v>0.3199999975040555</v>
      </c>
      <c r="I30" s="236">
        <f t="shared" si="4"/>
        <v>0</v>
      </c>
      <c r="J30" s="236">
        <f t="shared" si="4"/>
        <v>0</v>
      </c>
      <c r="K30" s="236">
        <f t="shared" si="4"/>
        <v>-1.6000000000931323</v>
      </c>
      <c r="L30" s="236">
        <f t="shared" si="4"/>
        <v>0</v>
      </c>
      <c r="M30" s="236">
        <f t="shared" si="4"/>
        <v>-193.05000000447035</v>
      </c>
      <c r="N30" s="6"/>
      <c r="O30" s="148"/>
      <c r="P30" s="7"/>
    </row>
    <row r="31" spans="2:16" s="140" customFormat="1" ht="15.75" customHeight="1" thickTop="1">
      <c r="B31" s="206"/>
      <c r="C31" s="207"/>
      <c r="D31" s="208"/>
      <c r="E31" s="208"/>
      <c r="F31" s="209"/>
      <c r="G31" s="210"/>
      <c r="H31" s="210"/>
      <c r="I31" s="210"/>
      <c r="J31" s="210"/>
      <c r="K31" s="210"/>
      <c r="L31" s="210"/>
      <c r="M31" s="211"/>
      <c r="N31" s="207"/>
      <c r="O31" s="212"/>
      <c r="P31" s="213"/>
    </row>
    <row r="32" spans="2:16" ht="14.5" thickBot="1">
      <c r="B32" s="50"/>
      <c r="C32" s="51"/>
      <c r="D32" s="153"/>
      <c r="E32" s="153"/>
      <c r="F32" s="153"/>
      <c r="G32" s="153"/>
      <c r="H32" s="153"/>
      <c r="I32" s="153"/>
      <c r="J32" s="153"/>
      <c r="K32" s="153"/>
      <c r="L32" s="153"/>
      <c r="M32" s="153"/>
      <c r="N32" s="153"/>
      <c r="O32" s="154"/>
      <c r="P32" s="53"/>
    </row>
    <row r="33" spans="4:15" ht="14.5" thickTop="1">
      <c r="D33" s="66"/>
      <c r="E33" s="66"/>
      <c r="F33" s="66"/>
      <c r="G33" s="66"/>
      <c r="H33" s="66"/>
      <c r="I33" s="66" t="s">
        <v>10</v>
      </c>
      <c r="J33" s="66"/>
      <c r="K33" s="66"/>
      <c r="L33" s="66"/>
      <c r="M33" s="66"/>
      <c r="N33" s="66"/>
      <c r="O33" s="66"/>
    </row>
  </sheetData>
  <mergeCells count="1">
    <mergeCell ref="D3:E4"/>
  </mergeCells>
  <pageMargins left="0.75" right="0.75" top="1" bottom="1" header="0.5" footer="0.5"/>
  <pageSetup scale="66" orientation="landscape" r:id="rId1"/>
  <headerFooter scaleWithDoc="0">
    <oddHeader>&amp;L&amp;"EY Gothic Cond Demi,Regular"&amp;16&amp;UPM 5.16 PP&amp;E Report</oddHeader>
    <oddFooter>&amp;L&amp;"EY Gothic Cond Medium,Regular"The Audit Academy
Expedition:Audit&amp;R&amp;"EY Gothic Cond Medium,Regular"© 2019 EYGM Limited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topLeftCell="A32" zoomScaleNormal="100" zoomScaleSheetLayoutView="100" zoomScalePageLayoutView="92" workbookViewId="0">
      <selection activeCell="E32" sqref="E32:H32"/>
    </sheetView>
  </sheetViews>
  <sheetFormatPr defaultColWidth="9.1796875" defaultRowHeight="14"/>
  <cols>
    <col min="1" max="1" width="1.26953125" style="1" customWidth="1"/>
    <col min="2" max="2" width="0.453125" style="1" customWidth="1"/>
    <col min="3" max="3" width="3.7265625" style="1" customWidth="1"/>
    <col min="4" max="4" width="9.1796875" style="1"/>
    <col min="5" max="5" width="15.7265625" style="1" customWidth="1"/>
    <col min="6" max="6" width="11.7265625" style="1" customWidth="1"/>
    <col min="7" max="7" width="5.81640625" style="1" customWidth="1"/>
    <col min="8" max="8" width="4.26953125" style="1" customWidth="1"/>
    <col min="9" max="9" width="11.7265625" style="1" customWidth="1"/>
    <col min="10" max="10" width="3.26953125" style="1" customWidth="1"/>
    <col min="11" max="11" width="18.54296875" style="1" customWidth="1"/>
    <col min="12" max="12" width="15.7265625" style="1" customWidth="1"/>
    <col min="13" max="13" width="3.7265625" style="1" customWidth="1"/>
    <col min="14" max="14" width="0.453125" style="1" customWidth="1"/>
    <col min="15" max="15" width="1.7265625" style="1" customWidth="1"/>
    <col min="16" max="16384" width="9.1796875" style="1"/>
  </cols>
  <sheetData>
    <row r="1" spans="2:14" ht="14.5" thickBot="1">
      <c r="C1" s="6"/>
      <c r="D1" s="6"/>
      <c r="E1" s="6"/>
      <c r="F1" s="6"/>
      <c r="G1" s="6"/>
      <c r="H1" s="6"/>
      <c r="I1" s="6"/>
      <c r="J1" s="6"/>
      <c r="K1" s="6"/>
      <c r="L1" s="6"/>
      <c r="M1" s="20"/>
    </row>
    <row r="2" spans="2:14" ht="15" thickTop="1" thickBot="1">
      <c r="B2" s="2"/>
      <c r="C2" s="3"/>
      <c r="D2" s="3"/>
      <c r="E2" s="3"/>
      <c r="F2" s="3"/>
      <c r="G2" s="3"/>
      <c r="H2" s="3"/>
      <c r="I2" s="3"/>
      <c r="J2" s="3"/>
      <c r="K2" s="3"/>
      <c r="L2" s="3"/>
      <c r="M2" s="3"/>
      <c r="N2" s="4"/>
    </row>
    <row r="3" spans="2:14" ht="25">
      <c r="B3" s="5"/>
      <c r="C3" s="6"/>
      <c r="D3" s="252" t="s">
        <v>32</v>
      </c>
      <c r="E3" s="54" t="s">
        <v>13</v>
      </c>
      <c r="F3" s="6"/>
      <c r="G3" s="6"/>
      <c r="H3" s="6"/>
      <c r="I3" s="6"/>
      <c r="J3" s="8"/>
      <c r="K3" s="9" t="s">
        <v>33</v>
      </c>
      <c r="L3" s="65">
        <v>4078315</v>
      </c>
      <c r="M3" s="10"/>
      <c r="N3" s="7"/>
    </row>
    <row r="4" spans="2:14" ht="25.5" thickBot="1">
      <c r="B4" s="5"/>
      <c r="C4" s="6"/>
      <c r="D4" s="253"/>
      <c r="E4" s="54" t="s">
        <v>35</v>
      </c>
      <c r="F4" s="6"/>
      <c r="G4" s="6"/>
      <c r="H4" s="6"/>
      <c r="I4" s="6"/>
      <c r="J4" s="6"/>
      <c r="K4" s="9" t="s">
        <v>34</v>
      </c>
      <c r="L4" s="48" t="s">
        <v>247</v>
      </c>
      <c r="M4" s="11"/>
      <c r="N4" s="7"/>
    </row>
    <row r="5" spans="2:14">
      <c r="B5" s="5"/>
      <c r="C5" s="6"/>
      <c r="D5" s="6"/>
      <c r="E5" s="6"/>
      <c r="F5" s="6"/>
      <c r="G5" s="6"/>
      <c r="H5" s="6"/>
      <c r="I5" s="6"/>
      <c r="J5" s="6"/>
      <c r="K5" s="11"/>
      <c r="L5" s="11"/>
      <c r="M5" s="11"/>
      <c r="N5" s="7"/>
    </row>
    <row r="6" spans="2:14" ht="14.5" thickBot="1">
      <c r="B6" s="5"/>
      <c r="C6" s="6"/>
      <c r="D6" s="6"/>
      <c r="E6" s="6"/>
      <c r="F6" s="6"/>
      <c r="G6" s="6"/>
      <c r="H6" s="6"/>
      <c r="I6" s="6"/>
      <c r="J6" s="6"/>
      <c r="K6" s="6"/>
      <c r="L6" s="6"/>
      <c r="M6" s="6"/>
      <c r="N6" s="7"/>
    </row>
    <row r="7" spans="2:14" ht="3" customHeight="1" thickTop="1">
      <c r="B7" s="5"/>
      <c r="C7" s="6"/>
      <c r="D7" s="12"/>
      <c r="E7" s="12"/>
      <c r="F7" s="12"/>
      <c r="G7" s="12"/>
      <c r="H7" s="12"/>
      <c r="I7" s="13"/>
      <c r="J7" s="13"/>
      <c r="K7" s="12"/>
      <c r="L7" s="13"/>
      <c r="M7" s="14"/>
      <c r="N7" s="7"/>
    </row>
    <row r="8" spans="2:14" ht="14.15" customHeight="1">
      <c r="B8" s="5"/>
      <c r="C8" s="6"/>
      <c r="D8" s="6"/>
      <c r="E8" s="6"/>
      <c r="F8" s="6"/>
      <c r="G8" s="6"/>
      <c r="H8" s="6"/>
      <c r="I8" s="6"/>
      <c r="J8" s="6"/>
      <c r="K8" s="6"/>
      <c r="L8" s="6"/>
      <c r="M8" s="6"/>
      <c r="N8" s="7"/>
    </row>
    <row r="9" spans="2:14">
      <c r="B9" s="5"/>
      <c r="C9" s="6"/>
      <c r="D9" s="6"/>
      <c r="E9" s="6"/>
      <c r="F9" s="6"/>
      <c r="G9" s="6"/>
      <c r="H9" s="6"/>
      <c r="I9" s="6"/>
      <c r="J9" s="6"/>
      <c r="K9" s="6"/>
      <c r="L9" s="6" t="s">
        <v>10</v>
      </c>
      <c r="M9" s="6"/>
      <c r="N9" s="7"/>
    </row>
    <row r="10" spans="2:14">
      <c r="B10" s="5"/>
      <c r="C10" s="6"/>
      <c r="D10" s="6" t="s">
        <v>36</v>
      </c>
      <c r="E10" s="6"/>
      <c r="F10" s="15" t="s">
        <v>43</v>
      </c>
      <c r="G10" s="15"/>
      <c r="H10" s="15"/>
      <c r="I10" s="15"/>
      <c r="J10" s="15"/>
      <c r="K10" s="15"/>
      <c r="L10" s="15"/>
      <c r="M10" s="6"/>
      <c r="N10" s="7"/>
    </row>
    <row r="11" spans="2:14">
      <c r="B11" s="5"/>
      <c r="C11" s="6"/>
      <c r="D11" s="6" t="s">
        <v>38</v>
      </c>
      <c r="E11" s="6"/>
      <c r="F11" s="15" t="s">
        <v>49</v>
      </c>
      <c r="G11" s="15"/>
      <c r="H11" s="15"/>
      <c r="I11" s="15"/>
      <c r="J11" s="15"/>
      <c r="K11" s="15"/>
      <c r="L11" s="15"/>
      <c r="M11" s="16"/>
      <c r="N11" s="7"/>
    </row>
    <row r="12" spans="2:14">
      <c r="B12" s="5"/>
      <c r="C12" s="6"/>
      <c r="D12" s="1" t="s">
        <v>1</v>
      </c>
      <c r="E12" s="6"/>
      <c r="F12" s="15" t="s">
        <v>132</v>
      </c>
      <c r="G12" s="15"/>
      <c r="H12" s="15"/>
      <c r="I12" s="15"/>
      <c r="J12" s="15"/>
      <c r="K12" s="15"/>
      <c r="L12" s="15"/>
      <c r="M12" s="17"/>
      <c r="N12" s="7"/>
    </row>
    <row r="13" spans="2:14">
      <c r="B13" s="5"/>
      <c r="C13" s="6"/>
      <c r="D13" s="6"/>
      <c r="E13" s="6"/>
      <c r="F13" s="15" t="s">
        <v>133</v>
      </c>
      <c r="G13" s="15"/>
      <c r="H13" s="15"/>
      <c r="I13" s="15"/>
      <c r="J13" s="15"/>
      <c r="K13" s="15"/>
      <c r="L13" s="15"/>
      <c r="M13" s="6"/>
      <c r="N13" s="7"/>
    </row>
    <row r="14" spans="2:14">
      <c r="B14" s="5"/>
      <c r="C14" s="6"/>
      <c r="D14" s="6"/>
      <c r="E14" s="6"/>
      <c r="F14" s="15" t="s">
        <v>89</v>
      </c>
      <c r="G14" s="15"/>
      <c r="H14" s="15"/>
      <c r="I14" s="15"/>
      <c r="J14" s="15"/>
      <c r="K14" s="15"/>
      <c r="L14" s="15"/>
      <c r="M14" s="6"/>
      <c r="N14" s="7"/>
    </row>
    <row r="15" spans="2:14">
      <c r="B15" s="5"/>
      <c r="C15" s="6"/>
      <c r="D15" s="6"/>
      <c r="E15" s="6"/>
      <c r="F15" s="6"/>
      <c r="G15" s="6"/>
      <c r="H15" s="6"/>
      <c r="I15" s="6"/>
      <c r="J15" s="6"/>
      <c r="K15" s="6"/>
      <c r="L15" s="6"/>
      <c r="M15" s="6"/>
      <c r="N15" s="7"/>
    </row>
    <row r="16" spans="2:14">
      <c r="B16" s="5"/>
      <c r="C16" s="6"/>
      <c r="D16" s="6" t="s">
        <v>37</v>
      </c>
      <c r="E16" s="6"/>
      <c r="F16" s="15" t="s">
        <v>134</v>
      </c>
      <c r="G16" s="15"/>
      <c r="H16" s="15"/>
      <c r="I16" s="15"/>
      <c r="J16" s="15"/>
      <c r="K16" s="15"/>
      <c r="L16" s="15"/>
      <c r="M16" s="6"/>
      <c r="N16" s="7"/>
    </row>
    <row r="17" spans="2:14">
      <c r="B17" s="5"/>
      <c r="C17" s="6"/>
      <c r="D17" s="6"/>
      <c r="E17" s="6"/>
      <c r="F17" s="77" t="s">
        <v>136</v>
      </c>
      <c r="G17" s="15"/>
      <c r="H17" s="15"/>
      <c r="I17" s="15"/>
      <c r="J17" s="15"/>
      <c r="K17" s="15"/>
      <c r="L17" s="15"/>
      <c r="M17" s="6"/>
      <c r="N17" s="7"/>
    </row>
    <row r="18" spans="2:14">
      <c r="B18" s="5"/>
      <c r="C18" s="6"/>
      <c r="D18" s="6"/>
      <c r="E18" s="6"/>
      <c r="F18" s="15" t="s">
        <v>92</v>
      </c>
      <c r="G18" s="15"/>
      <c r="H18" s="15"/>
      <c r="I18" s="15"/>
      <c r="J18" s="15"/>
      <c r="K18" s="15"/>
      <c r="L18" s="15"/>
      <c r="M18" s="6"/>
      <c r="N18" s="7"/>
    </row>
    <row r="19" spans="2:14">
      <c r="B19" s="5"/>
      <c r="C19" s="6"/>
      <c r="D19" s="6"/>
      <c r="E19" s="6"/>
      <c r="F19" s="15"/>
      <c r="G19" s="15"/>
      <c r="H19" s="15"/>
      <c r="I19" s="15"/>
      <c r="K19" s="15"/>
      <c r="L19" s="15"/>
      <c r="M19" s="6"/>
      <c r="N19" s="7"/>
    </row>
    <row r="20" spans="2:14">
      <c r="B20" s="5"/>
      <c r="C20" s="6"/>
      <c r="D20" s="6" t="s">
        <v>61</v>
      </c>
      <c r="E20" s="6"/>
      <c r="F20" s="15" t="s">
        <v>62</v>
      </c>
      <c r="G20" s="15"/>
      <c r="H20" s="15"/>
      <c r="I20" s="15"/>
      <c r="J20" s="172"/>
      <c r="K20" s="15"/>
      <c r="L20" s="15"/>
      <c r="M20" s="6"/>
      <c r="N20" s="7"/>
    </row>
    <row r="21" spans="2:14">
      <c r="B21" s="5"/>
      <c r="C21" s="6"/>
      <c r="D21" s="6"/>
      <c r="E21" s="6"/>
      <c r="F21" s="15"/>
      <c r="G21" s="15"/>
      <c r="H21" s="15"/>
      <c r="I21" s="15"/>
      <c r="J21" s="15"/>
      <c r="K21" s="15" t="s">
        <v>10</v>
      </c>
      <c r="L21" s="15"/>
      <c r="M21" s="6"/>
      <c r="N21" s="7"/>
    </row>
    <row r="22" spans="2:14">
      <c r="B22" s="5"/>
      <c r="C22" s="6"/>
      <c r="D22" s="6" t="s">
        <v>50</v>
      </c>
      <c r="E22" s="6"/>
      <c r="F22" s="15" t="s">
        <v>91</v>
      </c>
      <c r="G22" s="15"/>
      <c r="H22" s="15"/>
      <c r="I22" s="15"/>
      <c r="J22" s="15"/>
      <c r="K22" s="15"/>
      <c r="L22" s="15"/>
      <c r="M22" s="6"/>
      <c r="N22" s="7"/>
    </row>
    <row r="23" spans="2:14">
      <c r="B23" s="5"/>
      <c r="C23" s="6"/>
      <c r="D23" s="6"/>
      <c r="E23" s="6"/>
      <c r="F23" s="77" t="s">
        <v>135</v>
      </c>
      <c r="G23" s="15"/>
      <c r="H23" s="15"/>
      <c r="I23" s="15"/>
      <c r="J23" s="15"/>
      <c r="K23" s="15"/>
      <c r="L23" s="15"/>
      <c r="M23" s="6"/>
      <c r="N23" s="7"/>
    </row>
    <row r="24" spans="2:14">
      <c r="B24" s="5"/>
      <c r="C24" s="6"/>
      <c r="D24" s="6"/>
      <c r="E24" s="6"/>
      <c r="F24" s="15" t="s">
        <v>92</v>
      </c>
      <c r="G24" s="15"/>
      <c r="H24" s="15"/>
      <c r="I24" s="15"/>
      <c r="J24" s="15"/>
      <c r="K24" s="15"/>
      <c r="L24" s="15"/>
      <c r="M24" s="6"/>
      <c r="N24" s="7"/>
    </row>
    <row r="25" spans="2:14">
      <c r="B25" s="5"/>
      <c r="C25" s="6"/>
      <c r="D25" s="6"/>
      <c r="E25" s="6"/>
      <c r="F25" s="15"/>
      <c r="G25" s="15"/>
      <c r="H25" s="15"/>
      <c r="I25" s="15"/>
      <c r="J25" s="15"/>
      <c r="K25" s="15"/>
      <c r="L25" s="15"/>
      <c r="M25" s="6"/>
      <c r="N25" s="7"/>
    </row>
    <row r="26" spans="2:14">
      <c r="B26" s="5"/>
      <c r="C26" s="6"/>
      <c r="D26" s="6" t="s">
        <v>60</v>
      </c>
      <c r="E26" s="6"/>
      <c r="F26" s="15" t="s">
        <v>90</v>
      </c>
      <c r="G26" s="15"/>
      <c r="H26" s="15"/>
      <c r="I26" s="15"/>
      <c r="J26" s="15"/>
      <c r="K26" s="15"/>
      <c r="L26" s="15"/>
      <c r="M26" s="6"/>
      <c r="N26" s="7"/>
    </row>
    <row r="27" spans="2:14">
      <c r="B27" s="5"/>
      <c r="C27" s="6"/>
      <c r="D27" s="6"/>
      <c r="E27" s="6"/>
      <c r="F27" s="15"/>
      <c r="G27" s="15"/>
      <c r="H27" s="15"/>
      <c r="I27" s="15"/>
      <c r="J27" s="15"/>
      <c r="K27" s="15"/>
      <c r="L27" s="15"/>
      <c r="M27" s="6"/>
      <c r="N27" s="7"/>
    </row>
    <row r="28" spans="2:14">
      <c r="B28" s="5"/>
      <c r="C28" s="6"/>
      <c r="D28" s="6"/>
      <c r="E28" s="6"/>
      <c r="F28" s="6"/>
      <c r="G28" s="6"/>
      <c r="H28" s="6"/>
      <c r="I28" s="6"/>
      <c r="J28" s="6"/>
      <c r="K28" s="6"/>
      <c r="L28" s="6"/>
      <c r="M28" s="6"/>
      <c r="N28" s="7"/>
    </row>
    <row r="29" spans="2:14">
      <c r="B29" s="5"/>
      <c r="C29" s="6"/>
      <c r="D29" s="6"/>
      <c r="E29" s="6"/>
      <c r="F29" s="6"/>
      <c r="G29" s="6"/>
      <c r="H29" s="6"/>
      <c r="I29" s="6"/>
      <c r="J29" s="6"/>
      <c r="K29" s="6"/>
      <c r="L29" s="6"/>
      <c r="M29" s="6"/>
      <c r="N29" s="7"/>
    </row>
    <row r="30" spans="2:14">
      <c r="B30" s="5"/>
      <c r="C30" s="6"/>
      <c r="D30" s="18" t="s">
        <v>5</v>
      </c>
      <c r="E30" s="256" t="s">
        <v>6</v>
      </c>
      <c r="F30" s="257"/>
      <c r="G30" s="257"/>
      <c r="H30" s="258"/>
      <c r="I30" s="256" t="s">
        <v>7</v>
      </c>
      <c r="J30" s="258"/>
      <c r="K30" s="18" t="s">
        <v>20</v>
      </c>
      <c r="L30" s="19" t="s">
        <v>9</v>
      </c>
      <c r="M30" s="20"/>
      <c r="N30" s="7"/>
    </row>
    <row r="31" spans="2:14">
      <c r="B31" s="5"/>
      <c r="C31" s="6"/>
      <c r="D31" s="21"/>
      <c r="E31" s="22"/>
      <c r="F31" s="23"/>
      <c r="G31" s="23"/>
      <c r="H31" s="23"/>
      <c r="I31" s="259"/>
      <c r="J31" s="260"/>
      <c r="K31" s="24" t="s">
        <v>10</v>
      </c>
      <c r="L31" s="25" t="s">
        <v>10</v>
      </c>
      <c r="M31" s="20"/>
      <c r="N31" s="7"/>
    </row>
    <row r="32" spans="2:14">
      <c r="B32" s="5"/>
      <c r="C32" s="6"/>
      <c r="D32" s="26">
        <v>1</v>
      </c>
      <c r="E32" s="261" t="s">
        <v>55</v>
      </c>
      <c r="F32" s="262"/>
      <c r="G32" s="262"/>
      <c r="H32" s="263"/>
      <c r="I32" s="264" t="s">
        <v>59</v>
      </c>
      <c r="J32" s="265"/>
      <c r="K32" s="218">
        <v>500000</v>
      </c>
      <c r="L32" s="217">
        <f>data14*data16</f>
        <v>500000</v>
      </c>
      <c r="M32" s="30"/>
      <c r="N32" s="7"/>
    </row>
    <row r="33" spans="2:14">
      <c r="B33" s="5"/>
      <c r="C33" s="6"/>
      <c r="D33" s="26"/>
      <c r="E33" s="103" t="s">
        <v>56</v>
      </c>
      <c r="F33" s="82"/>
      <c r="G33" s="82"/>
      <c r="H33" s="82"/>
      <c r="I33" s="71"/>
      <c r="J33" s="72"/>
      <c r="K33" s="73"/>
      <c r="L33" s="29"/>
      <c r="M33" s="30"/>
      <c r="N33" s="7"/>
    </row>
    <row r="34" spans="2:14">
      <c r="B34" s="5"/>
      <c r="C34" s="6"/>
      <c r="D34" s="26"/>
      <c r="E34" s="81" t="s">
        <v>57</v>
      </c>
      <c r="F34" s="82"/>
      <c r="G34" s="82"/>
      <c r="H34" s="82"/>
      <c r="I34" s="71"/>
      <c r="J34" s="72"/>
      <c r="K34" s="73"/>
      <c r="L34" s="29"/>
      <c r="M34" s="30"/>
      <c r="N34" s="7"/>
    </row>
    <row r="35" spans="2:14">
      <c r="B35" s="5"/>
      <c r="C35" s="6"/>
      <c r="D35" s="26"/>
      <c r="E35" s="103" t="s">
        <v>58</v>
      </c>
      <c r="F35" s="82"/>
      <c r="G35" s="82"/>
      <c r="H35" s="82"/>
      <c r="I35" s="71"/>
      <c r="J35" s="72"/>
      <c r="K35" s="73"/>
      <c r="L35" s="29"/>
      <c r="M35" s="30"/>
      <c r="N35" s="7"/>
    </row>
    <row r="36" spans="2:14">
      <c r="B36" s="5"/>
      <c r="C36" s="6"/>
      <c r="D36" s="38"/>
      <c r="E36" s="39" t="s">
        <v>234</v>
      </c>
      <c r="F36" s="40"/>
      <c r="G36" s="40"/>
      <c r="H36" s="40"/>
      <c r="I36" s="39"/>
      <c r="J36" s="40"/>
      <c r="K36" s="41"/>
      <c r="L36" s="42"/>
      <c r="M36" s="20"/>
      <c r="N36" s="7"/>
    </row>
    <row r="37" spans="2:14">
      <c r="B37" s="5"/>
      <c r="C37" s="6"/>
      <c r="D37" s="55"/>
      <c r="E37" s="28"/>
      <c r="F37" s="28"/>
      <c r="G37" s="28"/>
      <c r="H37" s="28"/>
      <c r="I37" s="28"/>
      <c r="J37" s="28"/>
      <c r="K37" s="56"/>
      <c r="L37" s="57"/>
      <c r="M37" s="20"/>
      <c r="N37" s="7"/>
    </row>
    <row r="38" spans="2:14">
      <c r="B38" s="5"/>
      <c r="C38" s="6"/>
      <c r="D38" s="69" t="s">
        <v>51</v>
      </c>
      <c r="E38" s="28"/>
      <c r="F38" s="28"/>
      <c r="G38" s="28"/>
      <c r="H38" s="28"/>
      <c r="I38" s="28"/>
      <c r="J38" s="28"/>
      <c r="K38" s="56"/>
      <c r="L38" s="57"/>
      <c r="M38" s="20"/>
      <c r="N38" s="7"/>
    </row>
    <row r="39" spans="2:14" ht="14.25" customHeight="1">
      <c r="B39" s="5"/>
      <c r="C39" s="6"/>
      <c r="D39" s="266" t="s">
        <v>52</v>
      </c>
      <c r="E39" s="266"/>
      <c r="F39" s="266"/>
      <c r="G39" s="266"/>
      <c r="H39" s="266"/>
      <c r="I39" s="266"/>
      <c r="J39" s="266"/>
      <c r="K39" s="266"/>
      <c r="L39" s="266"/>
      <c r="M39" s="20"/>
      <c r="N39" s="7"/>
    </row>
    <row r="40" spans="2:14">
      <c r="B40" s="5"/>
      <c r="C40" s="6"/>
      <c r="D40" s="266"/>
      <c r="E40" s="266"/>
      <c r="F40" s="266"/>
      <c r="G40" s="266"/>
      <c r="H40" s="266"/>
      <c r="I40" s="266"/>
      <c r="J40" s="266"/>
      <c r="K40" s="266"/>
      <c r="L40" s="266"/>
      <c r="M40" s="20"/>
      <c r="N40" s="7"/>
    </row>
    <row r="41" spans="2:14" ht="15.75" customHeight="1">
      <c r="B41" s="5"/>
      <c r="C41" s="6"/>
      <c r="D41" s="266"/>
      <c r="E41" s="266"/>
      <c r="F41" s="266"/>
      <c r="G41" s="266"/>
      <c r="H41" s="266"/>
      <c r="I41" s="266"/>
      <c r="J41" s="266"/>
      <c r="K41" s="266"/>
      <c r="L41" s="266"/>
      <c r="M41" s="20"/>
      <c r="N41" s="7"/>
    </row>
    <row r="42" spans="2:14">
      <c r="B42" s="5"/>
      <c r="C42" s="6"/>
      <c r="E42" s="43" t="s">
        <v>10</v>
      </c>
      <c r="F42" s="44"/>
      <c r="G42" s="6"/>
      <c r="H42" s="6"/>
      <c r="I42" s="45"/>
      <c r="J42" s="6"/>
      <c r="M42" s="20"/>
      <c r="N42" s="7"/>
    </row>
    <row r="43" spans="2:14">
      <c r="B43" s="5"/>
      <c r="C43" s="6"/>
      <c r="D43" s="70" t="s">
        <v>63</v>
      </c>
      <c r="F43" s="15" t="s">
        <v>64</v>
      </c>
      <c r="G43" s="15"/>
      <c r="H43" s="15"/>
      <c r="I43" s="15"/>
      <c r="J43" s="6"/>
      <c r="K43" s="46" t="s">
        <v>21</v>
      </c>
      <c r="L43" s="215">
        <f>SUM(L32:L36)</f>
        <v>500000</v>
      </c>
      <c r="M43" s="20"/>
      <c r="N43" s="7"/>
    </row>
    <row r="44" spans="2:14">
      <c r="B44" s="5"/>
      <c r="C44" s="6"/>
      <c r="J44" s="6"/>
      <c r="K44" s="47" t="s">
        <v>12</v>
      </c>
      <c r="L44" s="215">
        <v>12500</v>
      </c>
      <c r="M44" s="20"/>
      <c r="N44" s="7"/>
    </row>
    <row r="45" spans="2:14">
      <c r="B45" s="5"/>
      <c r="C45" s="6"/>
      <c r="D45" s="70" t="s">
        <v>53</v>
      </c>
      <c r="F45" s="15" t="s">
        <v>74</v>
      </c>
      <c r="G45" s="15"/>
      <c r="H45" s="15"/>
      <c r="I45" s="15"/>
      <c r="J45" s="6"/>
      <c r="K45" s="46" t="s">
        <v>22</v>
      </c>
      <c r="L45" s="216">
        <f>SUM(L43:L44)</f>
        <v>512500</v>
      </c>
      <c r="M45" s="20"/>
      <c r="N45" s="7"/>
    </row>
    <row r="46" spans="2:14">
      <c r="B46" s="5"/>
      <c r="C46" s="6"/>
      <c r="D46" s="43"/>
      <c r="F46" s="43"/>
      <c r="G46" s="44"/>
      <c r="H46" s="6"/>
      <c r="I46" s="6"/>
      <c r="J46" s="6"/>
      <c r="K46" s="6"/>
      <c r="L46" s="6"/>
      <c r="M46" s="20"/>
      <c r="N46" s="7"/>
    </row>
    <row r="47" spans="2:14" ht="14.5" thickBot="1">
      <c r="B47" s="50"/>
      <c r="C47" s="51"/>
      <c r="D47" s="51"/>
      <c r="E47" s="51"/>
      <c r="F47" s="51"/>
      <c r="G47" s="51"/>
      <c r="H47" s="51"/>
      <c r="I47" s="51"/>
      <c r="J47" s="51"/>
      <c r="K47" s="51"/>
      <c r="L47" s="51"/>
      <c r="M47" s="52"/>
      <c r="N47" s="53"/>
    </row>
    <row r="48" spans="2:14" ht="14.5" thickTop="1"/>
  </sheetData>
  <mergeCells count="7">
    <mergeCell ref="D39:L41"/>
    <mergeCell ref="D3:D4"/>
    <mergeCell ref="E30:H30"/>
    <mergeCell ref="I30:J30"/>
    <mergeCell ref="I31:J31"/>
    <mergeCell ref="E32:H32"/>
    <mergeCell ref="I32:J32"/>
  </mergeCells>
  <pageMargins left="0.75" right="0.75" top="1" bottom="1" header="0.5" footer="0.5"/>
  <pageSetup scale="85" orientation="portrait" r:id="rId1"/>
  <headerFooter scaleWithDoc="0">
    <oddHeader>&amp;L&amp;"EY Gothic Cond Demi,Regular"&amp;16&amp;UPM 5.7 Purchase Order</oddHeader>
    <oddFooter>&amp;L&amp;"EY Gothic Cond Medium,Regular"The Audit Academy
Expedition:Audit&amp;R&amp;"EY Gothic Cond Medium,Regular"© 2019 EYGM Limited</oddFooter>
  </headerFooter>
  <ignoredErrors>
    <ignoredError sqref="I32"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5"/>
  <sheetViews>
    <sheetView showGridLines="0" topLeftCell="A32" zoomScaleNormal="100" zoomScalePageLayoutView="80" workbookViewId="0">
      <selection activeCell="D36" sqref="D36"/>
    </sheetView>
  </sheetViews>
  <sheetFormatPr defaultColWidth="9.1796875" defaultRowHeight="14"/>
  <cols>
    <col min="1" max="1" width="1.26953125" style="1" customWidth="1"/>
    <col min="2" max="2" width="0.453125" style="1" customWidth="1"/>
    <col min="3" max="3" width="1.54296875" style="1" customWidth="1"/>
    <col min="4" max="4" width="20" style="1" customWidth="1"/>
    <col min="5" max="5" width="38.453125" style="1" customWidth="1"/>
    <col min="6" max="6" width="5.81640625" style="1" customWidth="1"/>
    <col min="7" max="7" width="4.26953125" style="1" customWidth="1"/>
    <col min="8" max="8" width="11.7265625" style="1" customWidth="1"/>
    <col min="9" max="9" width="5.453125" style="1" customWidth="1"/>
    <col min="10" max="10" width="0.26953125" style="1" customWidth="1"/>
    <col min="11" max="16384" width="9.1796875" style="1"/>
  </cols>
  <sheetData>
    <row r="1" spans="2:10" ht="14.5" thickBot="1"/>
    <row r="2" spans="2:10" ht="14.5" thickTop="1">
      <c r="B2" s="2"/>
      <c r="C2" s="3"/>
      <c r="D2" s="3"/>
      <c r="E2" s="3"/>
      <c r="F2" s="3"/>
      <c r="G2" s="3"/>
      <c r="H2" s="3"/>
      <c r="I2" s="3"/>
      <c r="J2" s="4"/>
    </row>
    <row r="3" spans="2:10">
      <c r="B3" s="5"/>
      <c r="C3" s="6"/>
      <c r="D3" s="59" t="s">
        <v>67</v>
      </c>
      <c r="E3" s="6"/>
      <c r="F3" s="6"/>
      <c r="G3" s="6"/>
      <c r="H3" s="6"/>
      <c r="I3" s="10"/>
      <c r="J3" s="7"/>
    </row>
    <row r="4" spans="2:10">
      <c r="B4" s="5"/>
      <c r="C4" s="6"/>
      <c r="D4" s="59" t="s">
        <v>248</v>
      </c>
      <c r="E4" s="6"/>
      <c r="F4" s="6"/>
      <c r="G4" s="6"/>
      <c r="H4" s="6"/>
      <c r="I4" s="11"/>
      <c r="J4" s="7"/>
    </row>
    <row r="5" spans="2:10">
      <c r="B5" s="5"/>
      <c r="C5" s="6"/>
      <c r="D5" s="59" t="s">
        <v>66</v>
      </c>
      <c r="E5" s="6"/>
      <c r="F5" s="6"/>
      <c r="G5" s="6"/>
      <c r="H5" s="6"/>
      <c r="I5" s="11"/>
      <c r="J5" s="7"/>
    </row>
    <row r="6" spans="2:10">
      <c r="B6" s="5"/>
      <c r="C6" s="6"/>
      <c r="D6" s="59" t="s">
        <v>96</v>
      </c>
      <c r="E6" s="6"/>
      <c r="F6" s="6"/>
      <c r="G6" s="6"/>
      <c r="H6" s="6"/>
      <c r="I6" s="6"/>
      <c r="J6" s="7"/>
    </row>
    <row r="7" spans="2:10" ht="14.15" customHeight="1">
      <c r="B7" s="5"/>
      <c r="C7" s="6"/>
      <c r="D7" s="6"/>
      <c r="E7" s="6"/>
      <c r="F7" s="6"/>
      <c r="G7" s="6"/>
      <c r="H7" s="6"/>
      <c r="I7" s="6"/>
      <c r="J7" s="7"/>
    </row>
    <row r="8" spans="2:10">
      <c r="B8" s="5"/>
      <c r="C8" s="6"/>
      <c r="D8" s="6" t="s">
        <v>65</v>
      </c>
      <c r="E8" s="6"/>
      <c r="F8" s="6"/>
      <c r="G8" s="6"/>
      <c r="H8" s="6"/>
      <c r="I8" s="6"/>
      <c r="J8" s="7"/>
    </row>
    <row r="9" spans="2:10">
      <c r="B9" s="5"/>
      <c r="C9" s="6"/>
      <c r="D9" s="11"/>
      <c r="E9" s="61"/>
      <c r="F9" s="61"/>
      <c r="G9" s="61"/>
      <c r="H9" s="61"/>
      <c r="I9" s="6"/>
      <c r="J9" s="7"/>
    </row>
    <row r="10" spans="2:10">
      <c r="B10" s="5"/>
      <c r="C10" s="6"/>
      <c r="D10" s="11" t="s">
        <v>235</v>
      </c>
      <c r="E10" s="61"/>
      <c r="F10" s="61"/>
      <c r="G10" s="61"/>
      <c r="H10" s="61"/>
      <c r="I10" s="16"/>
      <c r="J10" s="7"/>
    </row>
    <row r="11" spans="2:10">
      <c r="B11" s="5"/>
      <c r="C11" s="6"/>
      <c r="D11" s="6"/>
      <c r="E11" s="28"/>
      <c r="F11" s="28"/>
      <c r="G11" s="28"/>
      <c r="H11" s="28"/>
      <c r="I11" s="6"/>
      <c r="J11" s="7"/>
    </row>
    <row r="12" spans="2:10">
      <c r="B12" s="5"/>
      <c r="C12" s="6"/>
      <c r="D12" s="11" t="s">
        <v>47</v>
      </c>
      <c r="E12" s="28"/>
      <c r="F12" s="28"/>
      <c r="G12" s="28"/>
      <c r="H12" s="28"/>
      <c r="I12" s="6"/>
      <c r="J12" s="7"/>
    </row>
    <row r="13" spans="2:10" ht="14.5" thickBot="1">
      <c r="B13" s="5"/>
      <c r="C13" s="6"/>
      <c r="D13" s="43"/>
      <c r="E13" s="6"/>
      <c r="F13" s="6"/>
      <c r="G13" s="6"/>
      <c r="H13" s="45"/>
      <c r="I13" s="20"/>
      <c r="J13" s="7"/>
    </row>
    <row r="14" spans="2:10" ht="28">
      <c r="B14" s="5"/>
      <c r="C14" s="6"/>
      <c r="D14" s="267" t="s">
        <v>32</v>
      </c>
      <c r="E14" s="74" t="s">
        <v>138</v>
      </c>
      <c r="F14" s="6"/>
      <c r="G14" s="6"/>
      <c r="H14" s="45"/>
      <c r="I14" s="20"/>
      <c r="J14" s="7"/>
    </row>
    <row r="15" spans="2:10">
      <c r="B15" s="5"/>
      <c r="C15" s="6"/>
      <c r="D15" s="268"/>
      <c r="E15" s="58"/>
      <c r="F15" s="6"/>
      <c r="G15" s="6"/>
      <c r="H15" s="45"/>
      <c r="I15" s="20"/>
      <c r="J15" s="7"/>
    </row>
    <row r="16" spans="2:10" ht="14.5" thickBot="1">
      <c r="B16" s="5"/>
      <c r="C16" s="6"/>
      <c r="D16" s="269"/>
      <c r="E16" s="76" t="s">
        <v>13</v>
      </c>
      <c r="F16" s="28"/>
      <c r="G16" s="28"/>
      <c r="H16" s="28"/>
      <c r="I16" s="20"/>
      <c r="J16" s="7"/>
    </row>
    <row r="17" spans="2:10">
      <c r="B17" s="5"/>
      <c r="C17" s="6"/>
      <c r="D17" s="6"/>
      <c r="E17" s="76" t="s">
        <v>137</v>
      </c>
      <c r="F17" s="6"/>
      <c r="G17" s="6"/>
      <c r="H17" s="6"/>
      <c r="I17" s="20"/>
      <c r="J17" s="7"/>
    </row>
    <row r="18" spans="2:10">
      <c r="B18" s="5"/>
      <c r="C18" s="6"/>
      <c r="D18" s="43"/>
      <c r="E18" s="76" t="s">
        <v>159</v>
      </c>
      <c r="F18" s="28"/>
      <c r="G18" s="28"/>
      <c r="H18" s="28"/>
      <c r="I18" s="20"/>
      <c r="J18" s="7"/>
    </row>
    <row r="19" spans="2:10">
      <c r="B19" s="5"/>
      <c r="C19" s="6"/>
      <c r="D19" s="43"/>
      <c r="E19" s="76" t="s">
        <v>68</v>
      </c>
      <c r="F19" s="44"/>
      <c r="G19" s="6"/>
      <c r="H19" s="6"/>
      <c r="I19" s="20"/>
      <c r="J19" s="7"/>
    </row>
    <row r="20" spans="2:10" ht="14.5" thickBot="1">
      <c r="B20" s="5"/>
      <c r="C20" s="6"/>
      <c r="D20" s="43"/>
      <c r="E20" s="76"/>
      <c r="F20" s="44"/>
      <c r="G20" s="6"/>
      <c r="H20" s="6"/>
      <c r="I20" s="20"/>
      <c r="J20" s="7"/>
    </row>
    <row r="21" spans="2:10" ht="14.5" thickTop="1">
      <c r="B21" s="2"/>
      <c r="C21" s="3"/>
      <c r="D21" s="3"/>
      <c r="E21" s="3"/>
      <c r="F21" s="3"/>
      <c r="G21" s="3"/>
      <c r="H21" s="3"/>
      <c r="I21" s="3"/>
      <c r="J21" s="7"/>
    </row>
    <row r="22" spans="2:10">
      <c r="B22" s="5"/>
      <c r="C22" s="6"/>
      <c r="D22" s="59" t="s">
        <v>93</v>
      </c>
      <c r="E22" s="6"/>
      <c r="F22" s="6"/>
      <c r="G22" s="6"/>
      <c r="H22" s="6"/>
      <c r="I22" s="20"/>
      <c r="J22" s="7"/>
    </row>
    <row r="23" spans="2:10">
      <c r="B23" s="5"/>
      <c r="C23" s="6"/>
      <c r="D23" s="59" t="s">
        <v>249</v>
      </c>
      <c r="E23" s="6"/>
      <c r="F23" s="6"/>
      <c r="G23" s="6"/>
      <c r="H23" s="6"/>
      <c r="I23" s="20"/>
      <c r="J23" s="7"/>
    </row>
    <row r="24" spans="2:10">
      <c r="B24" s="5"/>
      <c r="C24" s="6"/>
      <c r="D24" s="59" t="s">
        <v>94</v>
      </c>
      <c r="E24" s="6"/>
      <c r="F24" s="6"/>
      <c r="G24" s="6"/>
      <c r="H24" s="6"/>
      <c r="I24" s="20"/>
      <c r="J24" s="7"/>
    </row>
    <row r="25" spans="2:10">
      <c r="B25" s="5"/>
      <c r="C25" s="6"/>
      <c r="D25" s="59" t="s">
        <v>95</v>
      </c>
      <c r="E25" s="6"/>
      <c r="F25" s="6"/>
      <c r="G25" s="6"/>
      <c r="H25" s="6"/>
      <c r="I25" s="20"/>
      <c r="J25" s="7"/>
    </row>
    <row r="26" spans="2:10">
      <c r="B26" s="5"/>
      <c r="C26" s="6"/>
      <c r="D26" s="6"/>
      <c r="E26" s="6"/>
      <c r="F26" s="6"/>
      <c r="G26" s="6"/>
      <c r="H26" s="6"/>
      <c r="I26" s="20"/>
      <c r="J26" s="7"/>
    </row>
    <row r="27" spans="2:10">
      <c r="B27" s="5"/>
      <c r="C27" s="6"/>
      <c r="D27" s="6" t="s">
        <v>98</v>
      </c>
      <c r="E27" s="6"/>
      <c r="F27" s="6"/>
      <c r="G27" s="6"/>
      <c r="H27" s="6"/>
      <c r="I27" s="20"/>
      <c r="J27" s="7"/>
    </row>
    <row r="28" spans="2:10" s="66" customFormat="1">
      <c r="B28" s="67"/>
      <c r="C28" s="11"/>
      <c r="D28" s="11"/>
      <c r="E28" s="102"/>
      <c r="F28" s="102"/>
      <c r="G28" s="102"/>
      <c r="H28" s="102"/>
      <c r="I28" s="148"/>
      <c r="J28" s="68"/>
    </row>
    <row r="29" spans="2:10" s="66" customFormat="1">
      <c r="B29" s="67"/>
      <c r="C29" s="11"/>
      <c r="D29" s="11" t="s">
        <v>139</v>
      </c>
      <c r="E29" s="102"/>
      <c r="F29" s="102"/>
      <c r="G29" s="102"/>
      <c r="H29" s="102"/>
      <c r="I29" s="148"/>
      <c r="J29" s="68"/>
    </row>
    <row r="30" spans="2:10" s="66" customFormat="1">
      <c r="B30" s="67"/>
      <c r="C30" s="11"/>
      <c r="D30" s="11"/>
      <c r="E30" s="102"/>
      <c r="F30" s="102"/>
      <c r="G30" s="102"/>
      <c r="H30" s="102"/>
      <c r="I30" s="148"/>
      <c r="J30" s="68"/>
    </row>
    <row r="31" spans="2:10" s="66" customFormat="1">
      <c r="B31" s="67"/>
      <c r="C31" s="11"/>
      <c r="D31" s="270" t="s">
        <v>231</v>
      </c>
      <c r="E31" s="270"/>
      <c r="F31" s="270"/>
      <c r="G31" s="270"/>
      <c r="H31" s="270"/>
      <c r="I31" s="148"/>
      <c r="J31" s="68"/>
    </row>
    <row r="32" spans="2:10" s="66" customFormat="1">
      <c r="B32" s="67"/>
      <c r="C32" s="11"/>
      <c r="D32" s="270"/>
      <c r="E32" s="270"/>
      <c r="F32" s="270"/>
      <c r="G32" s="270"/>
      <c r="H32" s="270"/>
      <c r="I32" s="148"/>
      <c r="J32" s="68"/>
    </row>
    <row r="33" spans="2:10" s="66" customFormat="1">
      <c r="B33" s="67"/>
      <c r="C33" s="11"/>
      <c r="D33" s="11"/>
      <c r="E33" s="102"/>
      <c r="F33" s="102"/>
      <c r="G33" s="102"/>
      <c r="H33" s="102"/>
      <c r="I33" s="148"/>
      <c r="J33" s="68"/>
    </row>
    <row r="34" spans="2:10" s="66" customFormat="1">
      <c r="B34" s="67"/>
      <c r="C34" s="11"/>
      <c r="D34" s="11" t="s">
        <v>140</v>
      </c>
      <c r="E34" s="102"/>
      <c r="F34" s="102"/>
      <c r="G34" s="102"/>
      <c r="H34" s="102"/>
      <c r="I34" s="148"/>
      <c r="J34" s="68"/>
    </row>
    <row r="35" spans="2:10">
      <c r="B35" s="5"/>
      <c r="C35" s="6"/>
      <c r="D35" s="6"/>
      <c r="E35" s="28"/>
      <c r="F35" s="28"/>
      <c r="G35" s="28"/>
      <c r="H35" s="28"/>
      <c r="I35" s="20"/>
      <c r="J35" s="7"/>
    </row>
    <row r="36" spans="2:10">
      <c r="B36" s="5"/>
      <c r="C36" s="6"/>
      <c r="D36" s="11" t="s">
        <v>141</v>
      </c>
      <c r="E36" s="28"/>
      <c r="F36" s="28"/>
      <c r="G36" s="28"/>
      <c r="H36" s="28"/>
      <c r="I36" s="20"/>
      <c r="J36" s="7"/>
    </row>
    <row r="37" spans="2:10" ht="14.5" thickBot="1">
      <c r="B37" s="5"/>
      <c r="C37" s="6"/>
      <c r="D37" s="43"/>
      <c r="E37" s="6"/>
      <c r="F37" s="6"/>
      <c r="G37" s="6"/>
      <c r="H37" s="45"/>
      <c r="I37" s="20"/>
      <c r="J37" s="7"/>
    </row>
    <row r="38" spans="2:10" ht="28">
      <c r="B38" s="5"/>
      <c r="C38" s="6"/>
      <c r="D38" s="267" t="s">
        <v>32</v>
      </c>
      <c r="E38" s="74" t="s">
        <v>97</v>
      </c>
      <c r="F38" s="6"/>
      <c r="G38" s="6"/>
      <c r="H38" s="45"/>
      <c r="I38" s="20"/>
      <c r="J38" s="7"/>
    </row>
    <row r="39" spans="2:10">
      <c r="B39" s="5"/>
      <c r="C39" s="6"/>
      <c r="D39" s="268"/>
      <c r="E39" s="58"/>
      <c r="F39" s="6"/>
      <c r="G39" s="6"/>
      <c r="H39" s="45"/>
      <c r="I39" s="20"/>
      <c r="J39" s="7"/>
    </row>
    <row r="40" spans="2:10" ht="14.5" thickBot="1">
      <c r="B40" s="5"/>
      <c r="C40" s="6"/>
      <c r="D40" s="269"/>
      <c r="E40" s="76" t="s">
        <v>13</v>
      </c>
      <c r="F40" s="28"/>
      <c r="G40" s="28"/>
      <c r="H40" s="28"/>
      <c r="I40" s="20"/>
      <c r="J40" s="7"/>
    </row>
    <row r="41" spans="2:10">
      <c r="B41" s="5"/>
      <c r="C41" s="6"/>
      <c r="D41" s="6"/>
      <c r="E41" s="76" t="s">
        <v>137</v>
      </c>
      <c r="F41" s="6"/>
      <c r="G41" s="6"/>
      <c r="H41" s="6"/>
      <c r="I41" s="20"/>
      <c r="J41" s="7"/>
    </row>
    <row r="42" spans="2:10">
      <c r="B42" s="5"/>
      <c r="C42" s="6"/>
      <c r="D42" s="43"/>
      <c r="E42" s="76" t="s">
        <v>159</v>
      </c>
      <c r="F42" s="28"/>
      <c r="G42" s="28"/>
      <c r="H42" s="28"/>
      <c r="I42" s="20"/>
      <c r="J42" s="7"/>
    </row>
    <row r="43" spans="2:10">
      <c r="B43" s="5"/>
      <c r="C43" s="6"/>
      <c r="D43" s="43"/>
      <c r="E43" s="76" t="s">
        <v>68</v>
      </c>
      <c r="F43" s="44"/>
      <c r="G43" s="6"/>
      <c r="H43" s="6"/>
      <c r="I43" s="20"/>
      <c r="J43" s="7"/>
    </row>
    <row r="44" spans="2:10" ht="11.25" customHeight="1" thickBot="1">
      <c r="B44" s="50"/>
      <c r="C44" s="51"/>
      <c r="D44" s="51"/>
      <c r="E44" s="51"/>
      <c r="F44" s="51"/>
      <c r="G44" s="51"/>
      <c r="H44" s="51"/>
      <c r="I44" s="52"/>
      <c r="J44" s="53"/>
    </row>
    <row r="45" spans="2:10" ht="14.5" thickTop="1"/>
    <row r="51" ht="14.25" customHeight="1"/>
    <row r="52" ht="14.25" customHeight="1"/>
    <row r="54" ht="14.25" customHeight="1"/>
    <row r="55" ht="14.25" customHeight="1"/>
  </sheetData>
  <mergeCells count="3">
    <mergeCell ref="D14:D16"/>
    <mergeCell ref="D38:D40"/>
    <mergeCell ref="D31:H32"/>
  </mergeCells>
  <pageMargins left="0.75" right="0.75" top="1" bottom="1" header="0.5" footer="0.5"/>
  <pageSetup scale="85" orientation="portrait" r:id="rId1"/>
  <headerFooter scaleWithDoc="0">
    <oddHeader>&amp;L&amp;"EY Gothic Cond Demi,Regular"&amp;16&amp;UPM 5.8 CFO Approval</oddHeader>
    <oddFooter>&amp;L&amp;"EY Gothic Cond Medium,Regular"The Audit Academy
Expedition:Audit&amp;R&amp;"EY Gothic Cond Medium,Regular"© 2019 EYGM Limited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3"/>
  <sheetViews>
    <sheetView showGridLines="0" zoomScaleNormal="100" workbookViewId="0">
      <selection activeCell="G1" sqref="G1"/>
    </sheetView>
  </sheetViews>
  <sheetFormatPr defaultColWidth="9.1796875" defaultRowHeight="14"/>
  <cols>
    <col min="1" max="1" width="1.26953125" style="1" customWidth="1"/>
    <col min="2" max="2" width="0.453125" style="1" customWidth="1"/>
    <col min="3" max="3" width="3.7265625" style="1" customWidth="1"/>
    <col min="4" max="4" width="9.1796875" style="1"/>
    <col min="5" max="5" width="15.7265625" style="1" customWidth="1"/>
    <col min="6" max="6" width="9.1796875" style="1"/>
    <col min="7" max="7" width="5.81640625" style="1" customWidth="1"/>
    <col min="8" max="8" width="4.26953125" style="1" customWidth="1"/>
    <col min="9" max="9" width="11.7265625" style="1" customWidth="1"/>
    <col min="10" max="10" width="3.26953125" style="1" customWidth="1"/>
    <col min="11" max="11" width="12.7265625" style="1" customWidth="1"/>
    <col min="12" max="12" width="15.7265625" style="1" customWidth="1"/>
    <col min="13" max="13" width="3.7265625" style="1" customWidth="1"/>
    <col min="14" max="14" width="0.453125" style="1" customWidth="1"/>
    <col min="15" max="15" width="1.7265625" style="1" customWidth="1"/>
    <col min="16" max="16384" width="9.1796875" style="1"/>
  </cols>
  <sheetData>
    <row r="1" spans="2:14" ht="6" customHeight="1" thickBot="1"/>
    <row r="2" spans="2:14" ht="1" customHeight="1" thickTop="1">
      <c r="B2" s="2"/>
      <c r="C2" s="3"/>
      <c r="D2" s="3"/>
      <c r="E2" s="3"/>
      <c r="F2" s="3"/>
      <c r="G2" s="3"/>
      <c r="H2" s="3"/>
      <c r="I2" s="3"/>
      <c r="J2" s="3"/>
      <c r="K2" s="3"/>
      <c r="L2" s="3"/>
      <c r="M2" s="3"/>
      <c r="N2" s="4"/>
    </row>
    <row r="3" spans="2:14" ht="14.5" thickBot="1">
      <c r="B3" s="5"/>
      <c r="C3" s="6"/>
      <c r="D3" s="6"/>
      <c r="E3" s="6"/>
      <c r="F3" s="6"/>
      <c r="G3" s="6"/>
      <c r="H3" s="6"/>
      <c r="I3" s="6"/>
      <c r="J3" s="6"/>
      <c r="K3" s="6"/>
      <c r="L3" s="6"/>
      <c r="M3" s="6"/>
      <c r="N3" s="7"/>
    </row>
    <row r="4" spans="2:14" ht="25">
      <c r="B4" s="5"/>
      <c r="C4" s="6"/>
      <c r="D4" s="273" t="s">
        <v>69</v>
      </c>
      <c r="E4" s="274"/>
      <c r="F4" s="6"/>
      <c r="G4" s="78" t="s">
        <v>43</v>
      </c>
      <c r="H4" s="6"/>
      <c r="I4" s="6"/>
      <c r="J4" s="8"/>
      <c r="K4" s="11"/>
      <c r="L4" s="94" t="s">
        <v>250</v>
      </c>
      <c r="M4" s="10"/>
      <c r="N4" s="7"/>
    </row>
    <row r="5" spans="2:14">
      <c r="B5" s="5"/>
      <c r="C5" s="6"/>
      <c r="D5" s="275"/>
      <c r="E5" s="276"/>
      <c r="F5" s="6"/>
      <c r="G5" s="6"/>
      <c r="H5" s="6" t="s">
        <v>10</v>
      </c>
      <c r="I5" s="6"/>
      <c r="J5" s="6"/>
      <c r="K5" s="6"/>
      <c r="L5" s="6"/>
      <c r="M5" s="11"/>
      <c r="N5" s="7"/>
    </row>
    <row r="6" spans="2:14" ht="14.5" thickBot="1">
      <c r="B6" s="5"/>
      <c r="C6" s="6"/>
      <c r="D6" s="277"/>
      <c r="E6" s="278"/>
      <c r="F6" s="6"/>
      <c r="G6" s="6"/>
      <c r="H6" s="6"/>
      <c r="I6" s="6"/>
      <c r="J6" s="6"/>
      <c r="K6" s="11"/>
      <c r="L6" s="11"/>
      <c r="M6" s="11"/>
      <c r="N6" s="7"/>
    </row>
    <row r="7" spans="2:14">
      <c r="B7" s="5"/>
      <c r="C7" s="6"/>
      <c r="D7" s="6"/>
      <c r="E7" s="6"/>
      <c r="F7" s="6"/>
      <c r="G7" s="6"/>
      <c r="H7" s="6"/>
      <c r="I7" s="6"/>
      <c r="J7" s="6"/>
      <c r="K7" s="6"/>
      <c r="L7" s="6"/>
      <c r="M7" s="6"/>
      <c r="N7" s="7"/>
    </row>
    <row r="8" spans="2:14" ht="14.5" thickBot="1">
      <c r="B8" s="5"/>
      <c r="C8" s="6"/>
      <c r="D8" s="6"/>
      <c r="E8" s="6"/>
      <c r="F8" s="6"/>
      <c r="G8" s="6"/>
      <c r="H8" s="6"/>
      <c r="I8" s="6"/>
      <c r="J8" s="6"/>
      <c r="K8" s="6"/>
      <c r="L8" s="6"/>
      <c r="M8" s="6"/>
      <c r="N8" s="7"/>
    </row>
    <row r="9" spans="2:14" ht="3" customHeight="1" thickTop="1">
      <c r="B9" s="5"/>
      <c r="C9" s="6"/>
      <c r="D9" s="12"/>
      <c r="E9" s="12"/>
      <c r="F9" s="12"/>
      <c r="G9" s="12"/>
      <c r="H9" s="12"/>
      <c r="I9" s="13"/>
      <c r="J9" s="13"/>
      <c r="K9" s="12"/>
      <c r="L9" s="13"/>
      <c r="M9" s="14"/>
      <c r="N9" s="7"/>
    </row>
    <row r="10" spans="2:14" ht="14.15" customHeight="1">
      <c r="B10" s="5"/>
      <c r="C10" s="6"/>
      <c r="D10" s="6"/>
      <c r="E10" s="6"/>
      <c r="F10" s="6"/>
      <c r="G10" s="6"/>
      <c r="H10" s="6"/>
      <c r="I10" s="6"/>
      <c r="J10" s="6"/>
      <c r="K10" s="6"/>
      <c r="L10" s="6"/>
      <c r="M10" s="6"/>
      <c r="N10" s="7"/>
    </row>
    <row r="11" spans="2:14">
      <c r="B11" s="5"/>
      <c r="C11" s="6"/>
      <c r="D11" s="6"/>
      <c r="E11" s="6"/>
      <c r="F11" s="6"/>
      <c r="G11" s="6"/>
      <c r="H11" s="6"/>
      <c r="I11" s="6"/>
      <c r="J11" s="6"/>
      <c r="K11" s="6"/>
      <c r="L11" s="6"/>
      <c r="M11" s="6"/>
      <c r="N11" s="7"/>
    </row>
    <row r="12" spans="2:14">
      <c r="B12" s="5"/>
      <c r="C12" s="6"/>
      <c r="D12" s="6" t="s">
        <v>0</v>
      </c>
      <c r="E12" s="77" t="s">
        <v>13</v>
      </c>
      <c r="F12" s="15"/>
      <c r="G12" s="15"/>
      <c r="H12" s="15"/>
      <c r="I12" s="15"/>
      <c r="J12" s="6"/>
      <c r="K12" s="6" t="s">
        <v>70</v>
      </c>
      <c r="L12" s="79">
        <v>4078315</v>
      </c>
      <c r="M12" s="16"/>
      <c r="N12" s="7"/>
    </row>
    <row r="13" spans="2:14">
      <c r="B13" s="5"/>
      <c r="C13" s="6"/>
      <c r="D13" s="6" t="s">
        <v>1</v>
      </c>
      <c r="E13" s="77" t="s">
        <v>91</v>
      </c>
      <c r="F13" s="15"/>
      <c r="G13" s="15"/>
      <c r="H13" s="15"/>
      <c r="I13" s="15"/>
      <c r="J13" s="6"/>
      <c r="K13" s="6"/>
      <c r="L13" s="6"/>
      <c r="M13" s="17"/>
      <c r="N13" s="7"/>
    </row>
    <row r="14" spans="2:14">
      <c r="B14" s="5"/>
      <c r="C14" s="6"/>
      <c r="D14" s="6" t="s">
        <v>3</v>
      </c>
      <c r="E14" s="77" t="s">
        <v>142</v>
      </c>
      <c r="F14" s="15"/>
      <c r="G14" s="15"/>
      <c r="H14" s="15"/>
      <c r="I14" s="15"/>
      <c r="J14" s="6"/>
      <c r="K14" s="6" t="s">
        <v>106</v>
      </c>
      <c r="L14" s="79">
        <v>33894</v>
      </c>
      <c r="M14" s="6"/>
      <c r="N14" s="7"/>
    </row>
    <row r="15" spans="2:14">
      <c r="B15" s="5"/>
      <c r="C15" s="6"/>
      <c r="D15" s="6" t="s">
        <v>4</v>
      </c>
      <c r="E15" s="77" t="s">
        <v>73</v>
      </c>
      <c r="F15" s="15"/>
      <c r="G15" s="15"/>
      <c r="H15" s="15"/>
      <c r="I15" s="15"/>
      <c r="J15" s="6"/>
      <c r="K15" s="6"/>
      <c r="L15" s="6"/>
      <c r="M15" s="6"/>
      <c r="N15" s="7"/>
    </row>
    <row r="16" spans="2:14">
      <c r="B16" s="5"/>
      <c r="C16" s="6"/>
      <c r="D16" s="6"/>
      <c r="E16" s="6"/>
      <c r="F16" s="6"/>
      <c r="G16" s="6"/>
      <c r="H16" s="6"/>
      <c r="I16" s="6"/>
      <c r="J16" s="6"/>
      <c r="K16" s="6"/>
      <c r="L16" s="6"/>
      <c r="M16" s="6"/>
      <c r="N16" s="7"/>
    </row>
    <row r="17" spans="2:14">
      <c r="B17" s="5"/>
      <c r="C17" s="6"/>
      <c r="D17" s="6"/>
      <c r="E17" s="6"/>
      <c r="F17" s="6"/>
      <c r="G17" s="6"/>
      <c r="H17" s="6"/>
      <c r="I17" s="6"/>
      <c r="J17" s="6"/>
      <c r="K17" s="6"/>
      <c r="L17" s="6"/>
      <c r="M17" s="6"/>
      <c r="N17" s="7"/>
    </row>
    <row r="18" spans="2:14" ht="23.5">
      <c r="B18" s="5"/>
      <c r="C18" s="6"/>
      <c r="D18" s="6" t="s">
        <v>143</v>
      </c>
      <c r="E18" s="199" t="s">
        <v>131</v>
      </c>
      <c r="F18" s="15"/>
      <c r="G18" s="15"/>
      <c r="H18" s="15"/>
      <c r="I18" s="15"/>
      <c r="J18" s="6"/>
      <c r="K18" s="6"/>
      <c r="L18" s="6"/>
      <c r="M18" s="6"/>
      <c r="N18" s="7"/>
    </row>
    <row r="19" spans="2:14">
      <c r="B19" s="5"/>
      <c r="C19" s="6"/>
      <c r="D19" s="6" t="s">
        <v>144</v>
      </c>
      <c r="E19" s="55" t="s">
        <v>28</v>
      </c>
      <c r="F19" s="15"/>
      <c r="G19" s="15"/>
      <c r="H19" s="15"/>
      <c r="I19" s="15"/>
      <c r="J19" s="6"/>
      <c r="K19" s="6"/>
      <c r="L19" s="6" t="s">
        <v>10</v>
      </c>
      <c r="M19" s="6"/>
      <c r="N19" s="7"/>
    </row>
    <row r="20" spans="2:14">
      <c r="B20" s="5"/>
      <c r="C20" s="6"/>
      <c r="D20" s="6" t="s">
        <v>145</v>
      </c>
      <c r="E20" s="55" t="s">
        <v>28</v>
      </c>
      <c r="F20" s="15"/>
      <c r="G20" s="15"/>
      <c r="H20" s="15"/>
      <c r="I20" s="15"/>
      <c r="J20" s="6"/>
      <c r="K20" s="6"/>
      <c r="L20" s="6"/>
      <c r="M20" s="6"/>
      <c r="N20" s="7"/>
    </row>
    <row r="21" spans="2:14">
      <c r="B21" s="5"/>
      <c r="C21" s="6"/>
      <c r="D21" s="6" t="s">
        <v>146</v>
      </c>
      <c r="E21" s="55" t="s">
        <v>28</v>
      </c>
      <c r="F21" s="15"/>
      <c r="G21" s="15"/>
      <c r="H21" s="15"/>
      <c r="I21" s="15"/>
      <c r="J21" s="6"/>
      <c r="K21" s="6"/>
      <c r="L21" s="6"/>
      <c r="M21" s="6"/>
      <c r="N21" s="7"/>
    </row>
    <row r="22" spans="2:14">
      <c r="B22" s="5"/>
      <c r="C22" s="6"/>
      <c r="D22" s="6"/>
      <c r="E22" s="6"/>
      <c r="F22" s="6"/>
      <c r="G22" s="6"/>
      <c r="H22" s="6"/>
      <c r="I22" s="6"/>
      <c r="J22" s="6"/>
      <c r="K22" s="6"/>
      <c r="L22" s="6"/>
      <c r="M22" s="6"/>
      <c r="N22" s="7"/>
    </row>
    <row r="23" spans="2:14">
      <c r="B23" s="5"/>
      <c r="C23" s="6"/>
      <c r="D23" s="6" t="s">
        <v>102</v>
      </c>
      <c r="E23" s="6"/>
      <c r="F23" s="6"/>
      <c r="G23" s="6"/>
      <c r="H23" s="6"/>
      <c r="I23" s="6"/>
      <c r="J23" s="6"/>
      <c r="K23" s="6"/>
      <c r="L23" s="6"/>
      <c r="M23" s="6"/>
      <c r="N23" s="7"/>
    </row>
    <row r="24" spans="2:14">
      <c r="B24" s="5"/>
      <c r="C24" s="6"/>
      <c r="D24" s="6"/>
      <c r="E24" s="6"/>
      <c r="F24" s="6"/>
      <c r="G24" s="6"/>
      <c r="H24" s="6"/>
      <c r="I24" s="6"/>
      <c r="J24" s="6"/>
      <c r="K24" s="6"/>
      <c r="L24" s="6"/>
      <c r="M24" s="6"/>
      <c r="N24" s="7"/>
    </row>
    <row r="25" spans="2:14">
      <c r="B25" s="5"/>
      <c r="C25" s="6"/>
      <c r="D25" s="80" t="s">
        <v>5</v>
      </c>
      <c r="E25" s="256" t="s">
        <v>6</v>
      </c>
      <c r="F25" s="257"/>
      <c r="G25" s="257"/>
      <c r="H25" s="257"/>
      <c r="I25" s="257"/>
      <c r="J25" s="258"/>
      <c r="K25" s="256" t="s">
        <v>7</v>
      </c>
      <c r="L25" s="258"/>
      <c r="M25" s="20"/>
      <c r="N25" s="7"/>
    </row>
    <row r="26" spans="2:14">
      <c r="B26" s="5"/>
      <c r="C26" s="6"/>
      <c r="D26" s="21"/>
      <c r="E26" s="22"/>
      <c r="F26" s="23"/>
      <c r="G26" s="23"/>
      <c r="H26" s="23"/>
      <c r="K26" s="259"/>
      <c r="L26" s="260"/>
      <c r="M26" s="20"/>
      <c r="N26" s="7"/>
    </row>
    <row r="27" spans="2:14">
      <c r="B27" s="5"/>
      <c r="C27" s="6"/>
      <c r="D27" s="26">
        <v>1</v>
      </c>
      <c r="E27" s="261" t="s">
        <v>72</v>
      </c>
      <c r="F27" s="262"/>
      <c r="G27" s="262"/>
      <c r="H27" s="262"/>
      <c r="I27" s="28"/>
      <c r="K27" s="264" t="s">
        <v>59</v>
      </c>
      <c r="L27" s="265"/>
      <c r="M27" s="30"/>
      <c r="N27" s="7"/>
    </row>
    <row r="28" spans="2:14">
      <c r="B28" s="5"/>
      <c r="C28" s="6"/>
      <c r="D28" s="26"/>
      <c r="E28" s="27"/>
      <c r="F28" s="28"/>
      <c r="G28" s="28"/>
      <c r="H28" s="28"/>
      <c r="K28" s="271"/>
      <c r="L28" s="272"/>
      <c r="M28" s="20"/>
      <c r="N28" s="7"/>
    </row>
    <row r="29" spans="2:14">
      <c r="B29" s="5"/>
      <c r="C29" s="6"/>
      <c r="D29" s="26"/>
      <c r="E29" s="27" t="s">
        <v>71</v>
      </c>
      <c r="F29" s="82"/>
      <c r="G29" s="28"/>
      <c r="K29" s="271"/>
      <c r="L29" s="272"/>
      <c r="M29" s="20"/>
      <c r="N29" s="7"/>
    </row>
    <row r="30" spans="2:14">
      <c r="B30" s="5"/>
      <c r="C30" s="6"/>
      <c r="D30" s="33"/>
      <c r="E30" s="36"/>
      <c r="F30" s="28"/>
      <c r="G30" s="28"/>
      <c r="H30" s="28"/>
      <c r="K30" s="271"/>
      <c r="L30" s="272"/>
      <c r="M30" s="20"/>
      <c r="N30" s="7"/>
    </row>
    <row r="31" spans="2:14">
      <c r="B31" s="5"/>
      <c r="C31" s="6"/>
      <c r="D31" s="38"/>
      <c r="E31" s="39"/>
      <c r="F31" s="40"/>
      <c r="G31" s="60"/>
      <c r="H31" s="40"/>
      <c r="I31" s="40"/>
      <c r="J31" s="107"/>
      <c r="K31" s="106"/>
      <c r="L31" s="107"/>
      <c r="M31" s="20"/>
      <c r="N31" s="7"/>
    </row>
    <row r="32" spans="2:14">
      <c r="B32" s="5"/>
      <c r="C32" s="6"/>
      <c r="D32" s="43"/>
      <c r="E32" s="43"/>
      <c r="F32" s="44"/>
      <c r="G32" s="6"/>
      <c r="H32" s="6"/>
      <c r="I32" s="45" t="s">
        <v>10</v>
      </c>
      <c r="J32" s="6"/>
      <c r="K32" s="46"/>
      <c r="L32" s="46"/>
      <c r="M32" s="20"/>
      <c r="N32" s="7"/>
    </row>
    <row r="33" spans="2:14">
      <c r="B33" s="5"/>
      <c r="C33" s="6"/>
      <c r="D33" s="70" t="s">
        <v>104</v>
      </c>
      <c r="E33" s="43"/>
      <c r="F33" s="44"/>
      <c r="H33" s="15" t="s">
        <v>250</v>
      </c>
      <c r="I33" s="15"/>
      <c r="J33" s="15"/>
      <c r="K33" s="15"/>
      <c r="L33" s="46"/>
      <c r="M33" s="20"/>
      <c r="N33" s="7"/>
    </row>
    <row r="34" spans="2:14">
      <c r="B34" s="5"/>
      <c r="C34" s="6"/>
      <c r="D34" s="105"/>
      <c r="E34" s="43"/>
      <c r="F34" s="44"/>
      <c r="G34" s="6"/>
      <c r="H34" s="6"/>
      <c r="I34" s="45"/>
      <c r="J34" s="6"/>
      <c r="K34" s="46"/>
      <c r="L34" s="46"/>
      <c r="M34" s="20"/>
      <c r="N34" s="7"/>
    </row>
    <row r="35" spans="2:14">
      <c r="B35" s="5"/>
      <c r="C35" s="6"/>
      <c r="D35" s="70" t="s">
        <v>103</v>
      </c>
      <c r="E35" s="43"/>
      <c r="F35" s="44"/>
      <c r="H35" s="15" t="s">
        <v>251</v>
      </c>
      <c r="I35" s="15"/>
      <c r="J35" s="15"/>
      <c r="K35" s="15"/>
      <c r="L35" s="46"/>
      <c r="M35" s="20"/>
      <c r="N35" s="7"/>
    </row>
    <row r="36" spans="2:14">
      <c r="B36" s="5"/>
      <c r="C36" s="6"/>
      <c r="E36" s="43"/>
      <c r="F36" s="44"/>
      <c r="G36" s="6"/>
      <c r="H36" s="6"/>
      <c r="I36" s="45"/>
      <c r="J36" s="6"/>
      <c r="K36" s="46" t="s">
        <v>10</v>
      </c>
      <c r="L36" s="104"/>
      <c r="M36" s="20"/>
      <c r="N36" s="7"/>
    </row>
    <row r="37" spans="2:14">
      <c r="B37" s="5"/>
      <c r="C37" s="6"/>
      <c r="D37" s="70" t="s">
        <v>99</v>
      </c>
      <c r="E37" s="43"/>
      <c r="F37" s="44"/>
      <c r="H37" s="15" t="s">
        <v>100</v>
      </c>
      <c r="I37" s="15"/>
      <c r="J37" s="15"/>
      <c r="K37" s="15"/>
      <c r="L37" s="46"/>
      <c r="M37" s="20"/>
      <c r="N37" s="7"/>
    </row>
    <row r="38" spans="2:14">
      <c r="B38" s="5"/>
      <c r="C38" s="6"/>
      <c r="G38" s="6"/>
      <c r="H38" s="6"/>
      <c r="I38" s="45"/>
      <c r="J38" s="6"/>
      <c r="K38" s="46"/>
      <c r="L38" s="104"/>
      <c r="M38" s="20"/>
      <c r="N38" s="7"/>
    </row>
    <row r="39" spans="2:14">
      <c r="B39" s="5"/>
      <c r="C39" s="6"/>
      <c r="D39" s="70" t="s">
        <v>101</v>
      </c>
      <c r="E39" s="43"/>
      <c r="F39" s="44"/>
      <c r="G39" s="6"/>
      <c r="H39" s="15" t="s">
        <v>105</v>
      </c>
      <c r="I39" s="15"/>
      <c r="J39" s="15"/>
      <c r="K39" s="15"/>
      <c r="L39" s="104"/>
      <c r="M39" s="20"/>
      <c r="N39" s="7"/>
    </row>
    <row r="40" spans="2:14">
      <c r="B40" s="5"/>
      <c r="C40" s="6"/>
      <c r="D40" s="70"/>
      <c r="E40" s="43"/>
      <c r="F40" s="44"/>
      <c r="G40" s="6"/>
      <c r="H40" s="28"/>
      <c r="I40" s="28"/>
      <c r="J40" s="28"/>
      <c r="K40" s="28"/>
      <c r="L40" s="104"/>
      <c r="M40" s="20"/>
      <c r="N40" s="7"/>
    </row>
    <row r="41" spans="2:14" ht="15.75" customHeight="1">
      <c r="B41" s="5"/>
      <c r="C41" s="6"/>
      <c r="D41" s="43"/>
      <c r="E41" s="43"/>
      <c r="F41" s="44"/>
      <c r="G41" s="6"/>
      <c r="H41" s="6"/>
      <c r="I41" s="45"/>
      <c r="J41" s="6"/>
      <c r="K41" s="46"/>
      <c r="L41" s="104"/>
      <c r="M41" s="20"/>
      <c r="N41" s="7"/>
    </row>
    <row r="42" spans="2:14" ht="14.5" thickBot="1">
      <c r="B42" s="50"/>
      <c r="C42" s="51"/>
      <c r="D42" s="51"/>
      <c r="E42" s="51"/>
      <c r="F42" s="51"/>
      <c r="G42" s="51"/>
      <c r="H42" s="51"/>
      <c r="I42" s="51"/>
      <c r="J42" s="51"/>
      <c r="K42" s="51"/>
      <c r="L42" s="51"/>
      <c r="M42" s="52"/>
      <c r="N42" s="53"/>
    </row>
    <row r="43" spans="2:14" ht="14.5" thickTop="1"/>
  </sheetData>
  <mergeCells count="9">
    <mergeCell ref="K28:L28"/>
    <mergeCell ref="K29:L29"/>
    <mergeCell ref="K30:L30"/>
    <mergeCell ref="D4:E6"/>
    <mergeCell ref="K25:L25"/>
    <mergeCell ref="K26:L26"/>
    <mergeCell ref="E27:H27"/>
    <mergeCell ref="K27:L27"/>
    <mergeCell ref="E25:J25"/>
  </mergeCells>
  <pageMargins left="0.75" right="0.75" top="1" bottom="1" header="0.5" footer="0.5"/>
  <pageSetup scale="85" orientation="portrait" r:id="rId1"/>
  <headerFooter scaleWithDoc="0">
    <oddHeader>&amp;L&amp;"EY Gothic Cond Demi,Regular"&amp;16&amp;UPM 5.9 Goods Received Note</oddHeader>
    <oddFooter>&amp;L&amp;"EY Gothic Cond Medium,Regular"The Audit Academy
Expedition:Audit&amp;R&amp;"EY Gothic Cond Medium,Regular"© 2019 EYGM Limited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8"/>
  <sheetViews>
    <sheetView showGridLines="0" topLeftCell="A16" zoomScaleNormal="100" workbookViewId="0">
      <selection activeCell="G16" sqref="G16"/>
    </sheetView>
  </sheetViews>
  <sheetFormatPr defaultColWidth="9.1796875" defaultRowHeight="14"/>
  <cols>
    <col min="1" max="1" width="1.26953125" style="1" customWidth="1"/>
    <col min="2" max="2" width="0.453125" style="1" customWidth="1"/>
    <col min="3" max="3" width="2.26953125" style="1" customWidth="1"/>
    <col min="4" max="4" width="16.81640625" style="1" customWidth="1"/>
    <col min="5" max="5" width="23.1796875" style="1" bestFit="1" customWidth="1"/>
    <col min="6" max="6" width="6.453125" style="1" customWidth="1"/>
    <col min="7" max="7" width="13.453125" style="1" bestFit="1" customWidth="1"/>
    <col min="8" max="8" width="21.26953125" style="1" customWidth="1"/>
    <col min="9" max="9" width="15.7265625" style="1" customWidth="1"/>
    <col min="10" max="10" width="3.7265625" style="1" customWidth="1"/>
    <col min="11" max="11" width="0.453125" style="1" customWidth="1"/>
    <col min="12" max="12" width="1.7265625" style="1" customWidth="1"/>
    <col min="13" max="16384" width="9.1796875" style="1"/>
  </cols>
  <sheetData>
    <row r="1" spans="2:14" ht="14.5" thickBot="1"/>
    <row r="2" spans="2:14" ht="14.5" thickTop="1">
      <c r="B2" s="2"/>
      <c r="C2" s="3"/>
      <c r="D2" s="3"/>
      <c r="E2" s="3"/>
      <c r="F2" s="3"/>
      <c r="G2" s="3"/>
      <c r="H2" s="3"/>
      <c r="I2" s="3"/>
      <c r="J2" s="3"/>
      <c r="K2" s="4"/>
    </row>
    <row r="3" spans="2:14" ht="24.5">
      <c r="B3" s="5"/>
      <c r="C3" s="6"/>
      <c r="D3" s="64" t="s">
        <v>76</v>
      </c>
      <c r="E3" s="6"/>
      <c r="F3" s="6"/>
      <c r="G3" s="6"/>
      <c r="H3" s="6"/>
      <c r="I3" s="6"/>
      <c r="J3" s="6"/>
      <c r="K3" s="7"/>
    </row>
    <row r="4" spans="2:14" ht="14.5" thickBot="1">
      <c r="B4" s="5"/>
      <c r="C4" s="6"/>
      <c r="D4" s="6"/>
      <c r="E4" s="6"/>
      <c r="F4" s="6"/>
      <c r="G4" s="6"/>
      <c r="H4" s="6"/>
      <c r="I4" s="6"/>
      <c r="J4" s="6"/>
      <c r="K4" s="7"/>
    </row>
    <row r="5" spans="2:14" ht="14.5" thickBot="1">
      <c r="B5" s="5"/>
      <c r="C5" s="6"/>
      <c r="D5" s="8" t="s">
        <v>85</v>
      </c>
      <c r="E5" s="63">
        <v>4078315</v>
      </c>
      <c r="F5" s="6"/>
      <c r="G5" s="75"/>
      <c r="H5" s="75"/>
      <c r="I5" s="75"/>
      <c r="J5" s="6"/>
      <c r="K5" s="7"/>
      <c r="N5" s="1" t="s">
        <v>10</v>
      </c>
    </row>
    <row r="6" spans="2:14">
      <c r="B6" s="5"/>
      <c r="C6" s="6"/>
      <c r="D6" s="8"/>
      <c r="E6" s="6"/>
      <c r="F6" s="6"/>
      <c r="G6" s="75"/>
      <c r="H6" s="75"/>
      <c r="I6" s="75"/>
      <c r="J6" s="6"/>
      <c r="K6" s="7"/>
    </row>
    <row r="7" spans="2:14" ht="14.5" thickBot="1">
      <c r="B7" s="5"/>
      <c r="C7" s="6"/>
      <c r="D7" s="8" t="s">
        <v>77</v>
      </c>
      <c r="E7" s="11"/>
      <c r="F7" s="6"/>
      <c r="G7" s="6" t="s">
        <v>10</v>
      </c>
      <c r="H7" s="6"/>
      <c r="I7" s="75"/>
      <c r="J7" s="6"/>
      <c r="K7" s="7"/>
    </row>
    <row r="8" spans="2:14" ht="14.5" thickBot="1">
      <c r="B8" s="5"/>
      <c r="C8" s="6"/>
      <c r="D8" s="6" t="s">
        <v>78</v>
      </c>
      <c r="E8" s="95" t="s">
        <v>226</v>
      </c>
      <c r="F8" s="6"/>
      <c r="G8" s="6" t="s">
        <v>39</v>
      </c>
      <c r="H8" s="95" t="s">
        <v>48</v>
      </c>
      <c r="I8" s="75"/>
      <c r="J8" s="6"/>
      <c r="K8" s="7"/>
    </row>
    <row r="9" spans="2:14" ht="14.5" thickBot="1">
      <c r="B9" s="5"/>
      <c r="C9" s="6"/>
      <c r="D9" s="75"/>
      <c r="E9" s="75"/>
      <c r="F9" s="6"/>
      <c r="G9" s="6" t="s">
        <v>80</v>
      </c>
      <c r="H9" s="95" t="s">
        <v>251</v>
      </c>
      <c r="I9" s="75"/>
      <c r="J9" s="6"/>
      <c r="K9" s="7"/>
    </row>
    <row r="10" spans="2:14" ht="14.5" thickBot="1">
      <c r="B10" s="5"/>
      <c r="C10" s="6"/>
      <c r="D10" s="6" t="s">
        <v>79</v>
      </c>
      <c r="E10" s="95" t="s">
        <v>232</v>
      </c>
      <c r="F10" s="6"/>
      <c r="G10" s="6" t="s">
        <v>81</v>
      </c>
      <c r="H10" s="95" t="s">
        <v>252</v>
      </c>
      <c r="I10" s="75"/>
      <c r="J10" s="6"/>
      <c r="K10" s="7"/>
      <c r="N10" s="1" t="s">
        <v>10</v>
      </c>
    </row>
    <row r="11" spans="2:14" ht="14.5" thickBot="1">
      <c r="B11" s="5"/>
      <c r="C11" s="6"/>
      <c r="F11" s="6"/>
      <c r="G11" s="6" t="s">
        <v>82</v>
      </c>
      <c r="H11" s="95">
        <v>5</v>
      </c>
      <c r="I11" s="75"/>
      <c r="J11" s="6"/>
      <c r="K11" s="7"/>
    </row>
    <row r="12" spans="2:14" ht="14.5" thickBot="1">
      <c r="B12" s="5"/>
      <c r="C12" s="6"/>
      <c r="D12" s="8"/>
      <c r="E12" s="6"/>
      <c r="F12" s="6"/>
      <c r="G12" s="6"/>
      <c r="H12" s="6"/>
      <c r="I12" s="75"/>
      <c r="J12" s="6"/>
      <c r="K12" s="7"/>
    </row>
    <row r="13" spans="2:14" ht="14.5" thickBot="1">
      <c r="B13" s="5"/>
      <c r="C13" s="6"/>
      <c r="D13" s="89" t="s">
        <v>83</v>
      </c>
      <c r="E13" s="90" t="s">
        <v>75</v>
      </c>
      <c r="F13" s="90"/>
      <c r="G13" s="90" t="s">
        <v>79</v>
      </c>
      <c r="H13" s="90" t="s">
        <v>84</v>
      </c>
      <c r="I13" s="91"/>
      <c r="J13" s="6"/>
      <c r="K13" s="7"/>
    </row>
    <row r="14" spans="2:14">
      <c r="B14" s="5"/>
      <c r="C14" s="6"/>
      <c r="D14" s="131" t="s">
        <v>45</v>
      </c>
      <c r="E14" s="83" t="s">
        <v>107</v>
      </c>
      <c r="F14" s="108" t="s">
        <v>108</v>
      </c>
      <c r="G14" s="108" t="s">
        <v>232</v>
      </c>
      <c r="H14" s="125">
        <v>512500</v>
      </c>
      <c r="I14" s="84"/>
      <c r="J14" s="6"/>
      <c r="K14" s="7"/>
    </row>
    <row r="15" spans="2:14" ht="15.75" customHeight="1">
      <c r="B15" s="5"/>
      <c r="C15" s="6"/>
      <c r="D15" s="156" t="s">
        <v>150</v>
      </c>
      <c r="E15" s="126" t="s">
        <v>110</v>
      </c>
      <c r="F15" s="127" t="s">
        <v>109</v>
      </c>
      <c r="G15" s="127" t="s">
        <v>232</v>
      </c>
      <c r="H15" s="128">
        <v>512500</v>
      </c>
      <c r="I15" s="86"/>
      <c r="J15" s="11"/>
      <c r="K15" s="7"/>
    </row>
    <row r="16" spans="2:14" ht="14.5" thickBot="1">
      <c r="B16" s="5"/>
      <c r="C16" s="6"/>
      <c r="D16" s="157"/>
      <c r="E16" s="129"/>
      <c r="F16" s="129"/>
      <c r="G16" s="130"/>
      <c r="H16" s="129"/>
      <c r="I16" s="88"/>
      <c r="J16" s="6"/>
      <c r="K16" s="7"/>
    </row>
    <row r="17" spans="2:11" ht="15.75" customHeight="1" thickBot="1">
      <c r="B17" s="5"/>
      <c r="C17" s="6"/>
      <c r="J17" s="14"/>
      <c r="K17" s="7"/>
    </row>
    <row r="18" spans="2:11" ht="15.75" customHeight="1" thickBot="1">
      <c r="B18" s="5"/>
      <c r="C18" s="6"/>
      <c r="D18" s="92" t="s">
        <v>227</v>
      </c>
      <c r="E18" s="196" t="s">
        <v>184</v>
      </c>
      <c r="F18" s="100"/>
      <c r="G18" s="100"/>
      <c r="H18" s="100"/>
      <c r="I18" s="101"/>
      <c r="J18" s="14"/>
      <c r="K18" s="7"/>
    </row>
    <row r="19" spans="2:11" ht="15.75" customHeight="1">
      <c r="B19" s="5"/>
      <c r="C19" s="6"/>
      <c r="D19" s="93"/>
      <c r="E19" s="49"/>
      <c r="F19" s="49"/>
      <c r="G19" s="49"/>
      <c r="H19" s="49"/>
      <c r="I19" s="96"/>
      <c r="J19" s="14"/>
      <c r="K19" s="7"/>
    </row>
    <row r="20" spans="2:11" ht="14.15" customHeight="1">
      <c r="B20" s="5"/>
      <c r="C20" s="6"/>
      <c r="D20" s="93" t="s">
        <v>225</v>
      </c>
      <c r="E20" s="49"/>
      <c r="F20" s="49"/>
      <c r="G20" s="49"/>
      <c r="H20" s="49"/>
      <c r="I20" s="96"/>
      <c r="J20" s="6"/>
      <c r="K20" s="7"/>
    </row>
    <row r="21" spans="2:11" ht="14.5" thickBot="1">
      <c r="B21" s="5"/>
      <c r="C21" s="6"/>
      <c r="D21" s="97"/>
      <c r="E21" s="98"/>
      <c r="F21" s="98"/>
      <c r="G21" s="98"/>
      <c r="H21" s="98"/>
      <c r="I21" s="99"/>
      <c r="J21" s="6"/>
      <c r="K21" s="7"/>
    </row>
    <row r="22" spans="2:11" ht="14.5" thickBot="1">
      <c r="B22" s="50"/>
      <c r="C22" s="51"/>
      <c r="D22" s="51"/>
      <c r="E22" s="51"/>
      <c r="F22" s="51"/>
      <c r="G22" s="51"/>
      <c r="H22" s="51"/>
      <c r="I22" s="51"/>
      <c r="J22" s="52"/>
      <c r="K22" s="53"/>
    </row>
    <row r="23" spans="2:11" ht="14.5" thickTop="1"/>
    <row r="34" ht="14.25" customHeight="1"/>
    <row r="35" ht="14.25" customHeight="1"/>
    <row r="37" ht="14.25" customHeight="1"/>
    <row r="38" ht="14.25" customHeight="1"/>
  </sheetData>
  <pageMargins left="0.75" right="0.75" top="1" bottom="1" header="0.5" footer="0.5"/>
  <pageSetup scale="85" orientation="portrait" r:id="rId1"/>
  <headerFooter scaleWithDoc="0">
    <oddHeader>&amp;L&amp;"EY Gothic Cond Demi,Regular"&amp;16&amp;UPM 5.10 Recording of PPE (GL Ledger View)</oddHeader>
    <oddFooter>&amp;L&amp;"EY Gothic Cond Medium,Regular"The Audit Academy
Expedition:Audit&amp;R&amp;"EY Gothic Cond Medium,Regular"© 2019 EYGM Limited</oddFooter>
  </headerFooter>
  <ignoredErrors>
    <ignoredError sqref="D1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9"/>
  <sheetViews>
    <sheetView showGridLines="0" topLeftCell="A16" zoomScaleNormal="100" zoomScalePageLayoutView="112" workbookViewId="0">
      <selection activeCell="G22" sqref="G22"/>
    </sheetView>
  </sheetViews>
  <sheetFormatPr defaultColWidth="9.1796875" defaultRowHeight="14"/>
  <cols>
    <col min="1" max="1" width="1.26953125" style="1" customWidth="1"/>
    <col min="2" max="2" width="0.453125" style="1" customWidth="1"/>
    <col min="3" max="3" width="2.26953125" style="1" customWidth="1"/>
    <col min="4" max="4" width="21.7265625" style="1" customWidth="1"/>
    <col min="5" max="5" width="23.1796875" style="1" bestFit="1" customWidth="1"/>
    <col min="6" max="6" width="6.453125" style="1" customWidth="1"/>
    <col min="7" max="7" width="13.453125" style="1" bestFit="1" customWidth="1"/>
    <col min="8" max="8" width="21.26953125" style="1" customWidth="1"/>
    <col min="9" max="9" width="15.7265625" style="1" customWidth="1"/>
    <col min="10" max="10" width="3.7265625" style="1" customWidth="1"/>
    <col min="11" max="11" width="0.453125" style="1" customWidth="1"/>
    <col min="12" max="12" width="1.7265625" style="1" customWidth="1"/>
    <col min="13" max="16384" width="9.1796875" style="1"/>
  </cols>
  <sheetData>
    <row r="1" spans="2:13" ht="14.5" thickBot="1"/>
    <row r="2" spans="2:13" ht="14.5" thickTop="1">
      <c r="B2" s="2"/>
      <c r="C2" s="3"/>
      <c r="D2" s="3"/>
      <c r="E2" s="3"/>
      <c r="F2" s="3"/>
      <c r="G2" s="3"/>
      <c r="H2" s="3"/>
      <c r="I2" s="3"/>
      <c r="J2" s="3"/>
      <c r="K2" s="4"/>
    </row>
    <row r="3" spans="2:13" ht="24.5">
      <c r="B3" s="5"/>
      <c r="C3" s="6"/>
      <c r="D3" s="64" t="s">
        <v>76</v>
      </c>
      <c r="E3" s="6"/>
      <c r="F3" s="6"/>
      <c r="G3" s="6"/>
      <c r="H3" s="6"/>
      <c r="I3" s="6"/>
      <c r="J3" s="6"/>
      <c r="K3" s="7"/>
    </row>
    <row r="4" spans="2:13" ht="14.5" thickBot="1">
      <c r="B4" s="5"/>
      <c r="C4" s="6"/>
      <c r="D4" s="6"/>
      <c r="E4" s="6"/>
      <c r="F4" s="6"/>
      <c r="G4" s="6"/>
      <c r="H4" s="6"/>
      <c r="I4" s="6"/>
      <c r="J4" s="6"/>
      <c r="K4" s="7"/>
    </row>
    <row r="5" spans="2:13" ht="14.5" thickBot="1">
      <c r="B5" s="5"/>
      <c r="C5" s="6"/>
      <c r="D5" s="8" t="s">
        <v>85</v>
      </c>
      <c r="E5" s="63">
        <v>4078315</v>
      </c>
      <c r="F5" s="6"/>
      <c r="G5" s="75"/>
      <c r="H5" s="75"/>
      <c r="I5" s="75"/>
      <c r="J5" s="6"/>
      <c r="K5" s="7"/>
    </row>
    <row r="6" spans="2:13">
      <c r="B6" s="5"/>
      <c r="C6" s="6"/>
      <c r="D6" s="8"/>
      <c r="E6" s="6"/>
      <c r="F6" s="6"/>
      <c r="G6" s="75"/>
      <c r="H6" s="75"/>
      <c r="I6" s="75"/>
      <c r="J6" s="6"/>
      <c r="K6" s="7"/>
    </row>
    <row r="7" spans="2:13" ht="14.5" thickBot="1">
      <c r="B7" s="5"/>
      <c r="C7" s="6"/>
      <c r="D7" s="8" t="s">
        <v>77</v>
      </c>
      <c r="E7" s="11"/>
      <c r="F7" s="6"/>
      <c r="G7" s="6" t="s">
        <v>10</v>
      </c>
      <c r="H7" s="6"/>
      <c r="I7" s="75"/>
      <c r="J7" s="6"/>
      <c r="K7" s="7"/>
    </row>
    <row r="8" spans="2:13" ht="14.5" thickBot="1">
      <c r="B8" s="5"/>
      <c r="C8" s="6"/>
      <c r="D8" s="6" t="s">
        <v>78</v>
      </c>
      <c r="E8" s="95" t="s">
        <v>226</v>
      </c>
      <c r="F8" s="6"/>
      <c r="G8" s="6" t="s">
        <v>39</v>
      </c>
      <c r="H8" s="95" t="s">
        <v>48</v>
      </c>
      <c r="I8" s="75"/>
      <c r="J8" s="6"/>
      <c r="K8" s="7"/>
    </row>
    <row r="9" spans="2:13" ht="14.5" thickBot="1">
      <c r="B9" s="5"/>
      <c r="C9" s="6"/>
      <c r="D9" s="75"/>
      <c r="E9" s="75"/>
      <c r="F9" s="6"/>
      <c r="G9" s="6" t="s">
        <v>80</v>
      </c>
      <c r="H9" s="95" t="s">
        <v>251</v>
      </c>
      <c r="I9" s="75"/>
      <c r="J9" s="6"/>
      <c r="K9" s="7"/>
      <c r="M9" s="1" t="s">
        <v>10</v>
      </c>
    </row>
    <row r="10" spans="2:13" ht="14.5" thickBot="1">
      <c r="B10" s="5"/>
      <c r="C10" s="6"/>
      <c r="D10" s="6" t="s">
        <v>79</v>
      </c>
      <c r="E10" s="95" t="s">
        <v>232</v>
      </c>
      <c r="F10" s="6"/>
      <c r="G10" s="6" t="s">
        <v>81</v>
      </c>
      <c r="H10" s="95" t="s">
        <v>252</v>
      </c>
      <c r="I10" s="75"/>
      <c r="J10" s="6"/>
      <c r="K10" s="7"/>
    </row>
    <row r="11" spans="2:13" ht="14.5" thickBot="1">
      <c r="B11" s="5"/>
      <c r="C11" s="6"/>
      <c r="F11" s="6"/>
      <c r="G11" s="6" t="s">
        <v>82</v>
      </c>
      <c r="H11" s="95">
        <v>5</v>
      </c>
      <c r="I11" s="75"/>
      <c r="J11" s="6"/>
      <c r="K11" s="7"/>
    </row>
    <row r="12" spans="2:13" ht="14.5" thickBot="1">
      <c r="B12" s="5"/>
      <c r="C12" s="6"/>
      <c r="D12" s="8"/>
      <c r="E12" s="6"/>
      <c r="F12" s="6"/>
      <c r="G12" s="6"/>
      <c r="H12" s="6"/>
      <c r="I12" s="75"/>
      <c r="J12" s="6"/>
      <c r="K12" s="7"/>
    </row>
    <row r="13" spans="2:13" ht="14.5" thickBot="1">
      <c r="B13" s="5"/>
      <c r="C13" s="6"/>
      <c r="D13" s="89" t="s">
        <v>83</v>
      </c>
      <c r="E13" s="90" t="s">
        <v>75</v>
      </c>
      <c r="F13" s="90"/>
      <c r="G13" s="90" t="s">
        <v>79</v>
      </c>
      <c r="H13" s="90" t="s">
        <v>84</v>
      </c>
      <c r="I13" s="91"/>
      <c r="J13" s="6"/>
      <c r="K13" s="7"/>
    </row>
    <row r="14" spans="2:13">
      <c r="B14" s="5"/>
      <c r="C14" s="6"/>
      <c r="D14" s="131" t="s">
        <v>45</v>
      </c>
      <c r="E14" s="83" t="s">
        <v>107</v>
      </c>
      <c r="F14" s="108" t="s">
        <v>108</v>
      </c>
      <c r="G14" s="108" t="s">
        <v>232</v>
      </c>
      <c r="H14" s="125">
        <v>512500</v>
      </c>
      <c r="I14" s="84"/>
      <c r="J14" s="6"/>
      <c r="K14" s="7"/>
    </row>
    <row r="15" spans="2:13" ht="15.75" customHeight="1">
      <c r="B15" s="5"/>
      <c r="C15" s="6"/>
      <c r="D15" s="156" t="s">
        <v>150</v>
      </c>
      <c r="E15" s="126" t="s">
        <v>110</v>
      </c>
      <c r="F15" s="127" t="s">
        <v>109</v>
      </c>
      <c r="G15" s="127" t="s">
        <v>232</v>
      </c>
      <c r="H15" s="128">
        <v>512500</v>
      </c>
      <c r="I15" s="86"/>
      <c r="J15" s="11"/>
      <c r="K15" s="7"/>
    </row>
    <row r="16" spans="2:13" ht="14.5" thickBot="1">
      <c r="B16" s="5"/>
      <c r="C16" s="6"/>
      <c r="D16" s="157"/>
      <c r="E16" s="129"/>
      <c r="F16" s="129"/>
      <c r="G16" s="130"/>
      <c r="H16" s="129"/>
      <c r="I16" s="88"/>
      <c r="J16" s="6"/>
      <c r="K16" s="7"/>
    </row>
    <row r="17" spans="2:11" ht="15.75" customHeight="1" thickBot="1">
      <c r="B17" s="5"/>
      <c r="C17" s="6"/>
      <c r="J17" s="14"/>
      <c r="K17" s="7"/>
    </row>
    <row r="18" spans="2:11" ht="15.75" customHeight="1" thickBot="1">
      <c r="B18" s="5"/>
      <c r="C18" s="6"/>
      <c r="D18" s="197" t="s">
        <v>227</v>
      </c>
      <c r="E18" s="92" t="s">
        <v>184</v>
      </c>
      <c r="F18" s="100"/>
      <c r="G18" s="100"/>
      <c r="H18" s="100"/>
      <c r="I18" s="101"/>
      <c r="J18" s="14"/>
      <c r="K18" s="7"/>
    </row>
    <row r="19" spans="2:11" ht="15.75" customHeight="1">
      <c r="B19" s="5"/>
      <c r="C19" s="6"/>
      <c r="D19" s="93"/>
      <c r="E19" s="49"/>
      <c r="F19" s="49"/>
      <c r="G19" s="49"/>
      <c r="H19" s="49"/>
      <c r="I19" s="96"/>
      <c r="J19" s="14"/>
      <c r="K19" s="7"/>
    </row>
    <row r="20" spans="2:11" ht="15.75" customHeight="1">
      <c r="B20" s="5"/>
      <c r="C20" s="6"/>
      <c r="D20" s="93" t="s">
        <v>229</v>
      </c>
      <c r="E20" s="198" t="s">
        <v>230</v>
      </c>
      <c r="F20" s="49"/>
      <c r="G20" s="49"/>
      <c r="H20" s="49"/>
      <c r="I20" s="96"/>
      <c r="J20" s="14"/>
      <c r="K20" s="7"/>
    </row>
    <row r="21" spans="2:11" ht="14.15" customHeight="1">
      <c r="B21" s="5"/>
      <c r="C21" s="6"/>
      <c r="D21" s="93" t="s">
        <v>186</v>
      </c>
      <c r="E21" s="198" t="s">
        <v>185</v>
      </c>
      <c r="F21" s="49"/>
      <c r="G21" s="49"/>
      <c r="H21" s="49"/>
      <c r="I21" s="96"/>
      <c r="J21" s="6"/>
      <c r="K21" s="7"/>
    </row>
    <row r="22" spans="2:11" ht="14.5" thickBot="1">
      <c r="B22" s="5"/>
      <c r="C22" s="6"/>
      <c r="D22" s="97"/>
      <c r="E22" s="98"/>
      <c r="F22" s="98"/>
      <c r="G22" s="98"/>
      <c r="H22" s="98"/>
      <c r="I22" s="99"/>
      <c r="J22" s="6"/>
      <c r="K22" s="7"/>
    </row>
    <row r="23" spans="2:11" ht="14.5" thickBot="1">
      <c r="B23" s="50"/>
      <c r="C23" s="51"/>
      <c r="D23" s="51"/>
      <c r="E23" s="51"/>
      <c r="F23" s="51"/>
      <c r="G23" s="51"/>
      <c r="H23" s="51"/>
      <c r="I23" s="51"/>
      <c r="J23" s="52"/>
      <c r="K23" s="53"/>
    </row>
    <row r="24" spans="2:11" ht="14.5" thickTop="1"/>
    <row r="35" ht="14.25" customHeight="1"/>
    <row r="36" ht="14.25" customHeight="1"/>
    <row r="38" ht="14.25" customHeight="1"/>
    <row r="39" ht="14.25" customHeight="1"/>
  </sheetData>
  <pageMargins left="0.75" right="0.75" top="1" bottom="1" header="0.5" footer="0.5"/>
  <pageSetup scale="85" orientation="portrait" r:id="rId1"/>
  <headerFooter scaleWithDoc="0">
    <oddHeader>&amp;L&amp;"EY Gothic Cond Demi,Regular"&amp;16&amp;UPM 5.11 GL Entry Approval</oddHeader>
    <oddFooter>&amp;L&amp;"EY Gothic Cond Medium,Regular"The Audit Academy
Expedition:Audit&amp;R&amp;"EY Gothic Cond Medium,Regular"© 2019 EYGM Limited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4"/>
  <sheetViews>
    <sheetView showGridLines="0" topLeftCell="A18" zoomScaleNormal="100" workbookViewId="0">
      <selection activeCell="G18" sqref="G18"/>
    </sheetView>
  </sheetViews>
  <sheetFormatPr defaultColWidth="9.1796875" defaultRowHeight="14"/>
  <cols>
    <col min="1" max="1" width="1.26953125" style="1" customWidth="1"/>
    <col min="2" max="2" width="0.453125" style="1" customWidth="1"/>
    <col min="3" max="3" width="3.7265625" style="1" customWidth="1"/>
    <col min="4" max="4" width="9.1796875" style="1"/>
    <col min="5" max="5" width="15.7265625" style="1" customWidth="1"/>
    <col min="6" max="6" width="9.1796875" style="1"/>
    <col min="7" max="7" width="5.81640625" style="1" customWidth="1"/>
    <col min="8" max="8" width="4.26953125" style="1" customWidth="1"/>
    <col min="9" max="9" width="11.7265625" style="1" customWidth="1"/>
    <col min="10" max="10" width="3.26953125" style="1" customWidth="1"/>
    <col min="11" max="11" width="15" style="1" customWidth="1"/>
    <col min="12" max="12" width="15.7265625" style="1" customWidth="1"/>
    <col min="13" max="13" width="3.7265625" style="1" customWidth="1"/>
    <col min="14" max="14" width="0.453125" style="1" customWidth="1"/>
    <col min="15" max="15" width="1.7265625" style="1" customWidth="1"/>
    <col min="16" max="16384" width="9.1796875" style="1"/>
  </cols>
  <sheetData>
    <row r="1" spans="2:17" ht="6" customHeight="1" thickBot="1"/>
    <row r="2" spans="2:17" ht="1" customHeight="1" thickTop="1">
      <c r="B2" s="2"/>
      <c r="C2" s="3"/>
      <c r="D2" s="3"/>
      <c r="E2" s="3"/>
      <c r="F2" s="3"/>
      <c r="G2" s="3"/>
      <c r="H2" s="3"/>
      <c r="I2" s="3"/>
      <c r="J2" s="3"/>
      <c r="K2" s="3"/>
      <c r="L2" s="3"/>
      <c r="M2" s="3"/>
      <c r="N2" s="4"/>
    </row>
    <row r="3" spans="2:17" ht="14.5" thickBot="1">
      <c r="B3" s="5"/>
      <c r="C3" s="6"/>
      <c r="D3" s="6"/>
      <c r="E3" s="6"/>
      <c r="F3" s="6"/>
      <c r="G3" s="6"/>
      <c r="H3" s="6"/>
      <c r="I3" s="6"/>
      <c r="J3" s="6"/>
      <c r="K3" s="6"/>
      <c r="L3" s="6"/>
      <c r="M3" s="6"/>
      <c r="N3" s="7"/>
    </row>
    <row r="4" spans="2:17" ht="25">
      <c r="B4" s="5"/>
      <c r="C4" s="6"/>
      <c r="D4" s="273" t="s">
        <v>69</v>
      </c>
      <c r="E4" s="274"/>
      <c r="F4" s="6"/>
      <c r="G4" s="78" t="s">
        <v>43</v>
      </c>
      <c r="H4" s="6"/>
      <c r="I4" s="6"/>
      <c r="J4" s="8"/>
      <c r="K4" s="11"/>
      <c r="L4" s="94" t="s">
        <v>253</v>
      </c>
      <c r="M4" s="10"/>
      <c r="N4" s="7"/>
    </row>
    <row r="5" spans="2:17">
      <c r="B5" s="5"/>
      <c r="C5" s="6"/>
      <c r="D5" s="275"/>
      <c r="E5" s="276"/>
      <c r="F5" s="6"/>
      <c r="G5" s="6"/>
      <c r="H5" s="6" t="s">
        <v>10</v>
      </c>
      <c r="I5" s="6"/>
      <c r="J5" s="6"/>
      <c r="K5" s="6"/>
      <c r="L5" s="6"/>
      <c r="M5" s="11"/>
      <c r="N5" s="7"/>
    </row>
    <row r="6" spans="2:17" ht="14.5" thickBot="1">
      <c r="B6" s="5"/>
      <c r="C6" s="6"/>
      <c r="D6" s="277"/>
      <c r="E6" s="278"/>
      <c r="F6" s="6"/>
      <c r="G6" s="6"/>
      <c r="H6" s="6"/>
      <c r="I6" s="6"/>
      <c r="J6" s="6"/>
      <c r="K6" s="11"/>
      <c r="L6" s="11"/>
      <c r="M6" s="11"/>
      <c r="N6" s="7"/>
    </row>
    <row r="7" spans="2:17">
      <c r="B7" s="5"/>
      <c r="C7" s="6"/>
      <c r="D7" s="6"/>
      <c r="E7" s="6"/>
      <c r="F7" s="6"/>
      <c r="G7" s="6"/>
      <c r="H7" s="6"/>
      <c r="I7" s="6"/>
      <c r="J7" s="6"/>
      <c r="K7" s="6"/>
      <c r="L7" s="6"/>
      <c r="M7" s="6"/>
      <c r="N7" s="7"/>
    </row>
    <row r="8" spans="2:17" ht="14.5" thickBot="1">
      <c r="B8" s="5"/>
      <c r="C8" s="6"/>
      <c r="D8" s="6"/>
      <c r="E8" s="6"/>
      <c r="F8" s="6"/>
      <c r="G8" s="6"/>
      <c r="H8" s="6"/>
      <c r="I8" s="6"/>
      <c r="J8" s="6"/>
      <c r="K8" s="6"/>
      <c r="L8" s="6"/>
      <c r="M8" s="6"/>
      <c r="N8" s="7"/>
    </row>
    <row r="9" spans="2:17" ht="3" customHeight="1" thickTop="1">
      <c r="B9" s="5"/>
      <c r="C9" s="6"/>
      <c r="D9" s="12"/>
      <c r="E9" s="12"/>
      <c r="F9" s="12"/>
      <c r="G9" s="12"/>
      <c r="H9" s="12"/>
      <c r="I9" s="13"/>
      <c r="J9" s="13"/>
      <c r="K9" s="12"/>
      <c r="L9" s="13"/>
      <c r="M9" s="14"/>
      <c r="N9" s="7"/>
    </row>
    <row r="10" spans="2:17" ht="14.15" customHeight="1">
      <c r="B10" s="5"/>
      <c r="C10" s="6"/>
      <c r="D10" s="6"/>
      <c r="E10" s="6"/>
      <c r="F10" s="6"/>
      <c r="G10" s="6"/>
      <c r="H10" s="6"/>
      <c r="I10" s="6"/>
      <c r="J10" s="6"/>
      <c r="K10" s="6"/>
      <c r="L10" s="6"/>
      <c r="M10" s="6"/>
      <c r="N10" s="7"/>
    </row>
    <row r="11" spans="2:17">
      <c r="B11" s="5"/>
      <c r="C11" s="6"/>
      <c r="D11" s="6"/>
      <c r="E11" s="6"/>
      <c r="F11" s="6"/>
      <c r="G11" s="6"/>
      <c r="H11" s="6"/>
      <c r="I11" s="6"/>
      <c r="J11" s="6"/>
      <c r="K11" s="6"/>
      <c r="L11" s="6"/>
      <c r="M11" s="6"/>
      <c r="N11" s="7"/>
    </row>
    <row r="12" spans="2:17">
      <c r="B12" s="5"/>
      <c r="C12" s="6"/>
      <c r="D12" s="6" t="s">
        <v>0</v>
      </c>
      <c r="E12" s="77" t="s">
        <v>13</v>
      </c>
      <c r="F12" s="15"/>
      <c r="G12" s="15"/>
      <c r="H12" s="15"/>
      <c r="I12" s="15"/>
      <c r="J12" s="6"/>
      <c r="K12" s="6" t="s">
        <v>70</v>
      </c>
      <c r="L12" s="79">
        <v>4078315</v>
      </c>
      <c r="M12" s="16"/>
      <c r="N12" s="7"/>
      <c r="Q12" s="1" t="s">
        <v>10</v>
      </c>
    </row>
    <row r="13" spans="2:17">
      <c r="B13" s="5"/>
      <c r="C13" s="6"/>
      <c r="D13" s="6" t="s">
        <v>1</v>
      </c>
      <c r="E13" s="77" t="s">
        <v>91</v>
      </c>
      <c r="F13" s="15"/>
      <c r="G13" s="15"/>
      <c r="H13" s="15"/>
      <c r="I13" s="15"/>
      <c r="J13" s="6"/>
      <c r="K13" s="6" t="s">
        <v>86</v>
      </c>
      <c r="L13" s="109" t="s">
        <v>250</v>
      </c>
      <c r="M13" s="17"/>
      <c r="N13" s="7"/>
    </row>
    <row r="14" spans="2:17">
      <c r="B14" s="5"/>
      <c r="C14" s="6"/>
      <c r="D14" s="6" t="s">
        <v>3</v>
      </c>
      <c r="E14" s="77" t="s">
        <v>142</v>
      </c>
      <c r="F14" s="15"/>
      <c r="G14" s="15"/>
      <c r="H14" s="15"/>
      <c r="I14" s="15"/>
      <c r="J14" s="6"/>
      <c r="K14" s="6" t="s">
        <v>106</v>
      </c>
      <c r="L14" s="79">
        <v>33894</v>
      </c>
      <c r="M14" s="6"/>
      <c r="N14" s="7"/>
    </row>
    <row r="15" spans="2:17">
      <c r="B15" s="5"/>
      <c r="C15" s="6"/>
      <c r="D15" s="6" t="s">
        <v>4</v>
      </c>
      <c r="E15" s="77" t="s">
        <v>73</v>
      </c>
      <c r="F15" s="15"/>
      <c r="G15" s="15"/>
      <c r="H15" s="15"/>
      <c r="I15" s="15"/>
      <c r="J15" s="6"/>
      <c r="K15" s="6"/>
      <c r="L15" s="6"/>
      <c r="M15" s="6"/>
      <c r="N15" s="7"/>
    </row>
    <row r="16" spans="2:17">
      <c r="B16" s="5"/>
      <c r="C16" s="6"/>
      <c r="D16" s="6"/>
      <c r="E16" s="6"/>
      <c r="F16" s="6"/>
      <c r="G16" s="6"/>
      <c r="H16" s="6"/>
      <c r="I16" s="6"/>
      <c r="J16" s="6"/>
      <c r="K16" s="6"/>
      <c r="L16" s="6"/>
      <c r="M16" s="6"/>
      <c r="N16" s="7"/>
    </row>
    <row r="17" spans="2:14">
      <c r="B17" s="5"/>
      <c r="C17" s="6"/>
      <c r="D17" s="6"/>
      <c r="E17" s="6"/>
      <c r="F17" s="6"/>
      <c r="G17" s="6"/>
      <c r="H17" s="6"/>
      <c r="I17" s="6"/>
      <c r="J17" s="6"/>
      <c r="K17" s="6"/>
      <c r="L17" s="6"/>
      <c r="M17" s="6"/>
      <c r="N17" s="7"/>
    </row>
    <row r="18" spans="2:14">
      <c r="B18" s="5"/>
      <c r="C18" s="6"/>
      <c r="D18" s="110" t="s">
        <v>5</v>
      </c>
      <c r="E18" s="111" t="s">
        <v>6</v>
      </c>
      <c r="F18" s="112"/>
      <c r="G18" s="112"/>
      <c r="H18" s="112"/>
      <c r="I18" s="279" t="s">
        <v>7</v>
      </c>
      <c r="J18" s="280"/>
      <c r="K18" s="110" t="s">
        <v>8</v>
      </c>
      <c r="L18" s="113" t="s">
        <v>9</v>
      </c>
      <c r="M18" s="20"/>
      <c r="N18" s="7"/>
    </row>
    <row r="19" spans="2:14">
      <c r="B19" s="5"/>
      <c r="C19" s="6"/>
      <c r="D19" s="114"/>
      <c r="E19" s="115"/>
      <c r="F19" s="116"/>
      <c r="G19" s="116"/>
      <c r="H19" s="116"/>
      <c r="I19" s="118"/>
      <c r="J19" s="121"/>
      <c r="K19" s="118" t="s">
        <v>10</v>
      </c>
      <c r="L19" s="25" t="s">
        <v>10</v>
      </c>
      <c r="M19" s="20"/>
      <c r="N19" s="7"/>
    </row>
    <row r="20" spans="2:14">
      <c r="B20" s="5"/>
      <c r="C20" s="6"/>
      <c r="D20" s="26">
        <v>1</v>
      </c>
      <c r="E20" s="261" t="s">
        <v>72</v>
      </c>
      <c r="F20" s="262"/>
      <c r="G20" s="262"/>
      <c r="H20" s="263"/>
      <c r="I20" s="281" t="s">
        <v>59</v>
      </c>
      <c r="J20" s="282"/>
      <c r="K20" s="219">
        <v>500000</v>
      </c>
      <c r="L20" s="217">
        <f>K20</f>
        <v>500000</v>
      </c>
      <c r="M20" s="30"/>
      <c r="N20" s="7"/>
    </row>
    <row r="21" spans="2:14">
      <c r="B21" s="5"/>
      <c r="C21" s="6"/>
      <c r="D21" s="26"/>
      <c r="E21" s="27"/>
      <c r="F21" s="28"/>
      <c r="G21" s="28"/>
      <c r="H21" s="28"/>
      <c r="I21" s="119"/>
      <c r="J21" s="122"/>
      <c r="K21" s="119"/>
      <c r="L21" s="124"/>
      <c r="M21" s="20"/>
      <c r="N21" s="7"/>
    </row>
    <row r="22" spans="2:14">
      <c r="B22" s="5"/>
      <c r="C22" s="6"/>
      <c r="D22" s="26"/>
      <c r="E22" s="27" t="s">
        <v>71</v>
      </c>
      <c r="F22" s="82"/>
      <c r="G22" s="28"/>
      <c r="I22" s="119"/>
      <c r="J22" s="122"/>
      <c r="K22" s="119"/>
      <c r="L22" s="124"/>
      <c r="M22" s="20"/>
      <c r="N22" s="7"/>
    </row>
    <row r="23" spans="2:14">
      <c r="B23" s="5"/>
      <c r="C23" s="6"/>
      <c r="D23" s="33"/>
      <c r="E23" s="36"/>
      <c r="F23" s="28"/>
      <c r="G23" s="28"/>
      <c r="H23" s="28"/>
      <c r="I23" s="120"/>
      <c r="J23" s="123"/>
      <c r="K23" s="120"/>
      <c r="L23" s="124"/>
      <c r="M23" s="20"/>
      <c r="N23" s="7"/>
    </row>
    <row r="24" spans="2:14">
      <c r="B24" s="5"/>
      <c r="C24" s="6"/>
      <c r="D24" s="38"/>
      <c r="E24" s="39"/>
      <c r="F24" s="40"/>
      <c r="G24" s="60"/>
      <c r="H24" s="40"/>
      <c r="I24" s="106"/>
      <c r="J24" s="107"/>
      <c r="K24" s="106"/>
      <c r="L24" s="107"/>
      <c r="M24" s="20"/>
      <c r="N24" s="7"/>
    </row>
    <row r="25" spans="2:14">
      <c r="B25" s="5"/>
      <c r="C25" s="6"/>
      <c r="D25" s="43"/>
      <c r="E25" s="43"/>
      <c r="F25" s="44"/>
      <c r="G25" s="6"/>
      <c r="H25" s="6"/>
      <c r="I25" s="45" t="s">
        <v>10</v>
      </c>
      <c r="J25" s="6"/>
      <c r="K25" s="46" t="s">
        <v>11</v>
      </c>
      <c r="L25" s="215">
        <f>SUM(L19:L24)</f>
        <v>500000</v>
      </c>
      <c r="M25" s="20"/>
      <c r="N25" s="7"/>
    </row>
    <row r="26" spans="2:14">
      <c r="B26" s="5"/>
      <c r="C26" s="6"/>
      <c r="D26" s="70"/>
      <c r="E26" s="43"/>
      <c r="F26" s="44"/>
      <c r="G26" s="1" t="s">
        <v>10</v>
      </c>
      <c r="H26" s="28"/>
      <c r="I26" s="28"/>
      <c r="J26" s="28"/>
      <c r="K26" s="47" t="s">
        <v>12</v>
      </c>
      <c r="L26" s="215">
        <v>12500</v>
      </c>
      <c r="M26" s="20"/>
      <c r="N26" s="7"/>
    </row>
    <row r="27" spans="2:14">
      <c r="B27" s="5"/>
      <c r="C27" s="6"/>
      <c r="D27" s="117"/>
      <c r="E27" s="43"/>
      <c r="F27" s="44"/>
      <c r="G27" s="6"/>
      <c r="H27" s="6"/>
      <c r="I27" s="45"/>
      <c r="J27" s="6"/>
      <c r="K27" s="46" t="s">
        <v>9</v>
      </c>
      <c r="L27" s="215">
        <f>SUM(L25:L26)</f>
        <v>512500</v>
      </c>
      <c r="M27" s="20"/>
      <c r="N27" s="7"/>
    </row>
    <row r="28" spans="2:14">
      <c r="B28" s="5"/>
      <c r="C28" s="6"/>
      <c r="D28" s="152"/>
      <c r="E28" s="149"/>
      <c r="F28" s="150"/>
      <c r="G28" s="66"/>
      <c r="H28" s="102"/>
      <c r="I28" s="102"/>
      <c r="J28" s="102"/>
      <c r="K28" s="102"/>
      <c r="L28" s="48"/>
      <c r="M28" s="148"/>
      <c r="N28" s="7"/>
    </row>
    <row r="29" spans="2:14">
      <c r="B29" s="5"/>
      <c r="C29" s="6"/>
      <c r="D29" s="152" t="s">
        <v>51</v>
      </c>
      <c r="E29" s="149"/>
      <c r="F29" s="150"/>
      <c r="G29" s="11"/>
      <c r="H29" s="11"/>
      <c r="I29" s="151"/>
      <c r="J29" s="11"/>
      <c r="K29" s="48"/>
      <c r="L29" s="104"/>
      <c r="M29" s="148"/>
      <c r="N29" s="7"/>
    </row>
    <row r="30" spans="2:14">
      <c r="B30" s="5"/>
      <c r="C30" s="6"/>
      <c r="D30" s="149" t="s">
        <v>148</v>
      </c>
      <c r="E30" s="149"/>
      <c r="F30" s="150"/>
      <c r="G30" s="11"/>
      <c r="H30" s="11"/>
      <c r="I30" s="151"/>
      <c r="J30" s="11"/>
      <c r="K30" s="48"/>
      <c r="L30" s="104"/>
      <c r="M30" s="148"/>
      <c r="N30" s="7"/>
    </row>
    <row r="31" spans="2:14" ht="15.75" customHeight="1">
      <c r="B31" s="5"/>
      <c r="C31" s="6"/>
      <c r="D31" s="149"/>
      <c r="E31" s="149"/>
      <c r="F31" s="150"/>
      <c r="G31" s="11"/>
      <c r="H31" s="11"/>
      <c r="I31" s="151"/>
      <c r="J31" s="11"/>
      <c r="K31" s="48"/>
      <c r="L31" s="104"/>
      <c r="M31" s="148"/>
      <c r="N31" s="7"/>
    </row>
    <row r="32" spans="2:14">
      <c r="B32" s="5"/>
      <c r="C32" s="6"/>
      <c r="D32" s="149" t="s">
        <v>147</v>
      </c>
      <c r="E32" s="149"/>
      <c r="F32" s="150"/>
      <c r="G32" s="11"/>
      <c r="H32" s="11"/>
      <c r="I32" s="151"/>
      <c r="J32" s="11"/>
      <c r="K32" s="48"/>
      <c r="L32" s="48"/>
      <c r="M32" s="148"/>
      <c r="N32" s="7"/>
    </row>
    <row r="33" spans="2:14" ht="14.5" thickBot="1">
      <c r="B33" s="50"/>
      <c r="C33" s="51"/>
      <c r="D33" s="153"/>
      <c r="E33" s="153"/>
      <c r="F33" s="153"/>
      <c r="G33" s="153"/>
      <c r="H33" s="153"/>
      <c r="I33" s="153"/>
      <c r="J33" s="153"/>
      <c r="K33" s="153"/>
      <c r="L33" s="153"/>
      <c r="M33" s="154"/>
      <c r="N33" s="53"/>
    </row>
    <row r="34" spans="2:14" ht="14.5" thickTop="1">
      <c r="D34" s="66"/>
      <c r="E34" s="66"/>
      <c r="F34" s="66"/>
      <c r="G34" s="66"/>
      <c r="H34" s="66"/>
      <c r="I34" s="66"/>
      <c r="J34" s="66"/>
      <c r="K34" s="66"/>
      <c r="L34" s="66"/>
      <c r="M34" s="66"/>
    </row>
  </sheetData>
  <mergeCells count="4">
    <mergeCell ref="I18:J18"/>
    <mergeCell ref="I20:J20"/>
    <mergeCell ref="D4:E6"/>
    <mergeCell ref="E20:H20"/>
  </mergeCells>
  <pageMargins left="0.75" right="0.75" top="1" bottom="1" header="0.5" footer="0.5"/>
  <pageSetup scale="85" orientation="portrait" r:id="rId1"/>
  <headerFooter scaleWithDoc="0">
    <oddHeader>&amp;L&amp;"EY Gothic Cond Demi,Regular"&amp;16&amp;UPM 5.12 Invoice</oddHeader>
    <oddFooter>&amp;L&amp;"EY Gothic Cond Medium,Regular"The Audit Academy
Expedition:Audit&amp;R&amp;"EY Gothic Cond Medium,Regular"© 2019 EYGM Limited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3"/>
  <sheetViews>
    <sheetView showGridLines="0" topLeftCell="A50" zoomScaleNormal="100" zoomScalePageLayoutView="80" workbookViewId="0">
      <selection activeCell="G50" sqref="G50"/>
    </sheetView>
  </sheetViews>
  <sheetFormatPr defaultColWidth="9.1796875" defaultRowHeight="14"/>
  <cols>
    <col min="1" max="1" width="1.26953125" style="1" customWidth="1"/>
    <col min="2" max="2" width="0.453125" style="1" customWidth="1"/>
    <col min="3" max="3" width="3.7265625" style="1" customWidth="1"/>
    <col min="4" max="4" width="15.7265625" style="1" customWidth="1"/>
    <col min="5" max="5" width="33.81640625" style="1" customWidth="1"/>
    <col min="6" max="6" width="11.7265625" style="1" customWidth="1"/>
    <col min="7" max="7" width="17.54296875" style="1" customWidth="1"/>
    <col min="8" max="8" width="16.7265625" style="1" customWidth="1"/>
    <col min="9" max="9" width="15.7265625" style="1" customWidth="1"/>
    <col min="10" max="10" width="3.7265625" style="1" customWidth="1"/>
    <col min="11" max="11" width="3.1796875" style="1" customWidth="1"/>
    <col min="12" max="12" width="1.7265625" style="1" customWidth="1"/>
    <col min="13" max="16384" width="9.1796875" style="1"/>
  </cols>
  <sheetData>
    <row r="1" spans="2:14" ht="6" customHeight="1" thickBot="1"/>
    <row r="2" spans="2:14" ht="1" customHeight="1" thickTop="1">
      <c r="B2" s="2"/>
      <c r="C2" s="3"/>
      <c r="D2" s="3"/>
      <c r="E2" s="3"/>
      <c r="F2" s="3"/>
      <c r="G2" s="3"/>
      <c r="H2" s="3"/>
      <c r="I2" s="3"/>
      <c r="J2" s="3"/>
      <c r="K2" s="4"/>
    </row>
    <row r="3" spans="2:14" ht="14.5" thickBot="1">
      <c r="B3" s="5"/>
      <c r="C3" s="6"/>
      <c r="D3" s="6"/>
      <c r="E3" s="6"/>
      <c r="F3" s="6"/>
      <c r="G3" s="6"/>
      <c r="H3" s="6"/>
      <c r="I3" s="6"/>
      <c r="J3" s="6"/>
      <c r="K3" s="7"/>
    </row>
    <row r="4" spans="2:14" ht="19.5" customHeight="1">
      <c r="B4" s="5"/>
      <c r="C4" s="6"/>
      <c r="D4" s="273" t="s">
        <v>288</v>
      </c>
      <c r="E4" s="285"/>
      <c r="F4" s="274"/>
      <c r="G4" s="8"/>
      <c r="H4" s="132" t="s">
        <v>111</v>
      </c>
      <c r="I4" s="94"/>
      <c r="J4" s="10"/>
      <c r="K4" s="7"/>
    </row>
    <row r="5" spans="2:14">
      <c r="B5" s="5"/>
      <c r="C5" s="6"/>
      <c r="D5" s="275"/>
      <c r="E5" s="286"/>
      <c r="F5" s="276"/>
      <c r="G5" s="6"/>
      <c r="H5" s="6" t="s">
        <v>165</v>
      </c>
      <c r="I5" s="6"/>
      <c r="J5" s="11"/>
      <c r="K5" s="7"/>
    </row>
    <row r="6" spans="2:14" ht="14.5" thickBot="1">
      <c r="B6" s="5"/>
      <c r="C6" s="6"/>
      <c r="D6" s="277"/>
      <c r="E6" s="287"/>
      <c r="F6" s="278"/>
      <c r="G6" s="6"/>
      <c r="H6" s="11" t="s">
        <v>127</v>
      </c>
      <c r="I6" s="11"/>
      <c r="J6" s="11"/>
      <c r="K6" s="7"/>
    </row>
    <row r="7" spans="2:14">
      <c r="B7" s="5"/>
      <c r="C7" s="6"/>
      <c r="D7" s="6"/>
      <c r="E7" s="6"/>
      <c r="F7" s="6"/>
      <c r="G7" s="6"/>
      <c r="H7" s="6"/>
      <c r="I7" s="6"/>
      <c r="J7" s="6"/>
      <c r="K7" s="7"/>
    </row>
    <row r="8" spans="2:14">
      <c r="B8" s="5"/>
      <c r="C8" s="6"/>
      <c r="D8" s="8" t="s">
        <v>113</v>
      </c>
      <c r="E8" s="6"/>
      <c r="F8" s="6"/>
      <c r="G8" s="6"/>
      <c r="H8" s="6"/>
      <c r="I8" s="6"/>
      <c r="J8" s="6"/>
      <c r="K8" s="7"/>
    </row>
    <row r="9" spans="2:14">
      <c r="B9" s="5"/>
      <c r="C9" s="6"/>
      <c r="D9" s="8"/>
      <c r="E9" s="8"/>
      <c r="F9" s="6"/>
      <c r="G9" s="6"/>
      <c r="H9" s="6"/>
      <c r="I9" s="6"/>
      <c r="J9" s="6"/>
      <c r="K9" s="7"/>
    </row>
    <row r="10" spans="2:14">
      <c r="B10" s="5"/>
      <c r="C10" s="6"/>
      <c r="D10" s="182" t="s">
        <v>114</v>
      </c>
      <c r="E10" s="183" t="s">
        <v>163</v>
      </c>
      <c r="F10" s="77"/>
      <c r="G10" s="11"/>
      <c r="I10" s="6"/>
      <c r="J10" s="6"/>
      <c r="K10" s="7"/>
    </row>
    <row r="11" spans="2:14" ht="16.5" customHeight="1">
      <c r="B11" s="5"/>
      <c r="C11" s="6"/>
      <c r="D11" s="182" t="s">
        <v>115</v>
      </c>
      <c r="E11" s="183" t="s">
        <v>164</v>
      </c>
      <c r="F11" s="77"/>
      <c r="G11" s="180"/>
      <c r="I11" s="14"/>
      <c r="J11" s="14"/>
      <c r="K11" s="7"/>
    </row>
    <row r="12" spans="2:14">
      <c r="B12" s="5"/>
      <c r="C12" s="6"/>
      <c r="D12" s="6"/>
      <c r="E12" s="11"/>
      <c r="F12" s="11"/>
      <c r="G12" s="11"/>
      <c r="H12" s="6"/>
      <c r="I12" s="6"/>
      <c r="J12" s="6"/>
      <c r="K12" s="7"/>
    </row>
    <row r="13" spans="2:14">
      <c r="B13" s="5"/>
      <c r="C13" s="6"/>
      <c r="D13" s="6"/>
      <c r="E13" s="11"/>
      <c r="F13" s="11"/>
      <c r="G13" s="11"/>
      <c r="H13" s="181" t="s">
        <v>112</v>
      </c>
      <c r="I13" s="174">
        <f>I29</f>
        <v>2286114.36</v>
      </c>
      <c r="J13" s="16"/>
      <c r="K13" s="7"/>
      <c r="N13" s="1" t="s">
        <v>10</v>
      </c>
    </row>
    <row r="14" spans="2:14">
      <c r="B14" s="5"/>
      <c r="C14" s="6"/>
      <c r="D14" s="6"/>
      <c r="E14" s="6"/>
      <c r="F14" s="6"/>
      <c r="G14" s="6"/>
      <c r="H14" s="181" t="s">
        <v>116</v>
      </c>
      <c r="I14" s="174">
        <f>SUM(H30:H48)</f>
        <v>232652.19000000003</v>
      </c>
      <c r="J14" s="17"/>
      <c r="K14" s="7"/>
    </row>
    <row r="15" spans="2:14">
      <c r="B15" s="5"/>
      <c r="C15" s="6"/>
      <c r="D15" s="6"/>
      <c r="E15" s="6"/>
      <c r="F15" s="6"/>
      <c r="G15" s="6"/>
      <c r="H15" s="181" t="s">
        <v>117</v>
      </c>
      <c r="I15" s="174">
        <f>SUM(G30:G48)</f>
        <v>1257793.01</v>
      </c>
      <c r="J15" s="6"/>
      <c r="K15" s="7"/>
    </row>
    <row r="16" spans="2:14">
      <c r="B16" s="5"/>
      <c r="C16" s="6"/>
      <c r="D16" s="6"/>
      <c r="E16" s="6"/>
      <c r="F16" s="6"/>
      <c r="G16" s="6"/>
      <c r="H16" s="181" t="s">
        <v>118</v>
      </c>
      <c r="I16" s="174">
        <f>SUM(I13+I14)-I15</f>
        <v>1260973.5399999998</v>
      </c>
      <c r="J16" s="6"/>
      <c r="K16" s="7"/>
    </row>
    <row r="17" spans="2:14">
      <c r="B17" s="5"/>
      <c r="C17" s="6"/>
      <c r="D17" s="6"/>
      <c r="E17" s="6"/>
      <c r="F17" s="6"/>
      <c r="G17" s="6"/>
      <c r="H17" s="181" t="s">
        <v>119</v>
      </c>
      <c r="I17" s="175" t="s">
        <v>160</v>
      </c>
      <c r="J17" s="6"/>
      <c r="K17" s="7"/>
    </row>
    <row r="18" spans="2:14">
      <c r="B18" s="5"/>
      <c r="C18" s="6"/>
      <c r="D18" s="6"/>
      <c r="E18" s="6"/>
      <c r="F18" s="6"/>
      <c r="G18" s="6"/>
      <c r="H18" s="6"/>
      <c r="I18" s="75"/>
      <c r="J18" s="6"/>
      <c r="K18" s="7"/>
    </row>
    <row r="19" spans="2:14">
      <c r="B19" s="5"/>
      <c r="C19" s="6"/>
      <c r="D19" s="220" t="s">
        <v>233</v>
      </c>
      <c r="E19" s="6"/>
      <c r="F19" s="6"/>
      <c r="G19" s="6"/>
      <c r="H19" s="6"/>
      <c r="I19" s="75"/>
      <c r="J19" s="6"/>
      <c r="K19" s="7"/>
    </row>
    <row r="20" spans="2:14">
      <c r="B20" s="5"/>
      <c r="C20" s="6"/>
      <c r="D20" s="6"/>
      <c r="E20" s="6"/>
      <c r="F20" s="6"/>
      <c r="G20" s="6"/>
      <c r="H20" s="6"/>
      <c r="I20" s="75"/>
      <c r="J20" s="6"/>
      <c r="K20" s="7"/>
    </row>
    <row r="21" spans="2:14">
      <c r="B21" s="5"/>
      <c r="C21" s="6"/>
      <c r="D21" s="11" t="s">
        <v>13</v>
      </c>
      <c r="E21" s="11"/>
      <c r="F21" s="6"/>
      <c r="G21" s="6"/>
      <c r="H21" s="6"/>
      <c r="I21" s="75"/>
      <c r="J21" s="6"/>
      <c r="K21" s="7"/>
    </row>
    <row r="22" spans="2:14">
      <c r="B22" s="5"/>
      <c r="C22" s="6"/>
      <c r="D22" s="11" t="s">
        <v>161</v>
      </c>
      <c r="E22" s="11"/>
      <c r="F22" s="6"/>
      <c r="G22" s="6"/>
      <c r="H22" s="6"/>
      <c r="I22" s="75"/>
      <c r="J22" s="6"/>
      <c r="K22" s="7"/>
      <c r="N22" s="176"/>
    </row>
    <row r="23" spans="2:14">
      <c r="B23" s="5"/>
      <c r="C23" s="6"/>
      <c r="D23" s="11" t="s">
        <v>92</v>
      </c>
      <c r="E23" s="11"/>
      <c r="F23" s="6"/>
      <c r="G23" s="6"/>
      <c r="H23" s="6"/>
      <c r="I23" s="75"/>
      <c r="J23" s="6"/>
      <c r="K23" s="7"/>
    </row>
    <row r="24" spans="2:14">
      <c r="B24" s="5"/>
      <c r="C24" s="6"/>
      <c r="D24" s="6"/>
      <c r="E24" s="6"/>
      <c r="F24" s="6"/>
      <c r="G24" s="6"/>
      <c r="H24" s="6"/>
      <c r="I24" s="75"/>
      <c r="J24" s="6"/>
      <c r="K24" s="7"/>
    </row>
    <row r="25" spans="2:14" ht="14.5" thickBot="1">
      <c r="B25" s="5"/>
      <c r="C25" s="6"/>
      <c r="D25" s="6"/>
      <c r="E25" s="6"/>
      <c r="F25" s="6"/>
      <c r="G25" s="6"/>
      <c r="H25" s="6"/>
      <c r="I25" s="75"/>
      <c r="J25" s="6"/>
      <c r="K25" s="7"/>
    </row>
    <row r="26" spans="2:14" ht="20">
      <c r="B26" s="5"/>
      <c r="C26" s="6"/>
      <c r="D26" s="133" t="s">
        <v>120</v>
      </c>
      <c r="E26" s="134"/>
      <c r="F26" s="134"/>
      <c r="G26" s="134"/>
      <c r="H26" s="134"/>
      <c r="I26" s="135"/>
      <c r="J26" s="6"/>
      <c r="K26" s="7"/>
    </row>
    <row r="27" spans="2:14">
      <c r="B27" s="5"/>
      <c r="C27" s="6"/>
      <c r="D27" s="288" t="s">
        <v>2</v>
      </c>
      <c r="E27" s="290" t="s">
        <v>6</v>
      </c>
      <c r="F27" s="290" t="s">
        <v>121</v>
      </c>
      <c r="G27" s="290" t="s">
        <v>122</v>
      </c>
      <c r="H27" s="290" t="s">
        <v>123</v>
      </c>
      <c r="I27" s="283" t="s">
        <v>124</v>
      </c>
      <c r="J27" s="20"/>
      <c r="K27" s="7"/>
    </row>
    <row r="28" spans="2:14">
      <c r="B28" s="5"/>
      <c r="C28" s="6"/>
      <c r="D28" s="289"/>
      <c r="E28" s="291"/>
      <c r="F28" s="291"/>
      <c r="G28" s="291"/>
      <c r="H28" s="291"/>
      <c r="I28" s="284"/>
      <c r="J28" s="20"/>
      <c r="K28" s="7"/>
    </row>
    <row r="29" spans="2:14">
      <c r="B29" s="5"/>
      <c r="C29" s="6"/>
      <c r="D29" s="177"/>
      <c r="E29" s="142" t="s">
        <v>128</v>
      </c>
      <c r="F29" s="143"/>
      <c r="G29" s="144"/>
      <c r="H29" s="145"/>
      <c r="I29" s="173">
        <v>2286114.36</v>
      </c>
      <c r="J29" s="30"/>
      <c r="K29" s="7"/>
    </row>
    <row r="30" spans="2:14">
      <c r="B30" s="5"/>
      <c r="C30" s="6"/>
      <c r="D30" s="178" t="s">
        <v>256</v>
      </c>
      <c r="E30" s="136" t="s">
        <v>130</v>
      </c>
      <c r="F30" s="137" t="s">
        <v>125</v>
      </c>
      <c r="G30" s="138">
        <v>15096.2</v>
      </c>
      <c r="H30" s="139"/>
      <c r="I30" s="141">
        <f>I29-G30+H30</f>
        <v>2271018.1599999997</v>
      </c>
      <c r="J30" s="20"/>
      <c r="K30" s="7"/>
    </row>
    <row r="31" spans="2:14">
      <c r="B31" s="5"/>
      <c r="C31" s="6"/>
      <c r="D31" s="178" t="s">
        <v>256</v>
      </c>
      <c r="E31" s="136" t="s">
        <v>129</v>
      </c>
      <c r="F31" s="137" t="s">
        <v>126</v>
      </c>
      <c r="G31" s="138"/>
      <c r="H31" s="138">
        <v>24806.959999999999</v>
      </c>
      <c r="I31" s="141">
        <f t="shared" ref="I31:I49" si="0">I30-G31+H31</f>
        <v>2295825.1199999996</v>
      </c>
      <c r="J31" s="20"/>
      <c r="K31" s="7"/>
    </row>
    <row r="32" spans="2:14">
      <c r="B32" s="5"/>
      <c r="C32" s="6"/>
      <c r="D32" s="178" t="s">
        <v>257</v>
      </c>
      <c r="E32" s="136" t="s">
        <v>130</v>
      </c>
      <c r="F32" s="137" t="s">
        <v>125</v>
      </c>
      <c r="G32" s="138">
        <v>102437.38</v>
      </c>
      <c r="H32" s="139"/>
      <c r="I32" s="141">
        <f t="shared" si="0"/>
        <v>2193387.7399999998</v>
      </c>
      <c r="J32" s="20"/>
      <c r="K32" s="7"/>
    </row>
    <row r="33" spans="2:11">
      <c r="B33" s="5"/>
      <c r="C33" s="6"/>
      <c r="D33" s="178" t="s">
        <v>258</v>
      </c>
      <c r="E33" s="136" t="s">
        <v>129</v>
      </c>
      <c r="F33" s="137" t="s">
        <v>126</v>
      </c>
      <c r="G33" s="138"/>
      <c r="H33" s="138">
        <v>32739.439999999999</v>
      </c>
      <c r="I33" s="141">
        <f t="shared" si="0"/>
        <v>2226127.1799999997</v>
      </c>
      <c r="J33" s="20"/>
      <c r="K33" s="7"/>
    </row>
    <row r="34" spans="2:11">
      <c r="B34" s="5"/>
      <c r="C34" s="6"/>
      <c r="D34" s="178" t="s">
        <v>259</v>
      </c>
      <c r="E34" s="136" t="s">
        <v>129</v>
      </c>
      <c r="F34" s="137" t="s">
        <v>126</v>
      </c>
      <c r="G34" s="138"/>
      <c r="H34" s="138">
        <v>34131.230000000003</v>
      </c>
      <c r="I34" s="141">
        <f t="shared" si="0"/>
        <v>2260258.4099999997</v>
      </c>
      <c r="J34" s="20"/>
      <c r="K34" s="7"/>
    </row>
    <row r="35" spans="2:11">
      <c r="B35" s="5"/>
      <c r="C35" s="6"/>
      <c r="D35" s="178" t="s">
        <v>259</v>
      </c>
      <c r="E35" s="136" t="s">
        <v>130</v>
      </c>
      <c r="F35" s="137" t="s">
        <v>125</v>
      </c>
      <c r="G35" s="138">
        <v>24572.95</v>
      </c>
      <c r="H35" s="139"/>
      <c r="I35" s="141">
        <f t="shared" si="0"/>
        <v>2235685.4599999995</v>
      </c>
      <c r="J35" s="20"/>
      <c r="K35" s="7"/>
    </row>
    <row r="36" spans="2:11">
      <c r="B36" s="5"/>
      <c r="C36" s="6"/>
      <c r="D36" s="178" t="s">
        <v>260</v>
      </c>
      <c r="E36" s="136" t="s">
        <v>129</v>
      </c>
      <c r="F36" s="137" t="s">
        <v>126</v>
      </c>
      <c r="G36" s="138"/>
      <c r="H36" s="138">
        <v>44210.57</v>
      </c>
      <c r="I36" s="141">
        <f t="shared" si="0"/>
        <v>2279896.0299999993</v>
      </c>
      <c r="J36" s="20"/>
      <c r="K36" s="7"/>
    </row>
    <row r="37" spans="2:11">
      <c r="B37" s="5"/>
      <c r="C37" s="6"/>
      <c r="D37" s="178" t="s">
        <v>261</v>
      </c>
      <c r="E37" s="136" t="s">
        <v>130</v>
      </c>
      <c r="F37" s="137" t="s">
        <v>125</v>
      </c>
      <c r="G37" s="138">
        <v>92054.54</v>
      </c>
      <c r="H37" s="139"/>
      <c r="I37" s="141">
        <f t="shared" si="0"/>
        <v>2187841.4899999993</v>
      </c>
      <c r="J37" s="20"/>
      <c r="K37" s="7"/>
    </row>
    <row r="38" spans="2:11">
      <c r="B38" s="5"/>
      <c r="C38" s="6"/>
      <c r="D38" s="178" t="s">
        <v>262</v>
      </c>
      <c r="E38" s="136" t="s">
        <v>129</v>
      </c>
      <c r="F38" s="137" t="s">
        <v>126</v>
      </c>
      <c r="G38" s="140"/>
      <c r="H38" s="138">
        <v>80402.009999999995</v>
      </c>
      <c r="I38" s="141">
        <f t="shared" si="0"/>
        <v>2268243.4999999991</v>
      </c>
      <c r="J38" s="20"/>
      <c r="K38" s="7"/>
    </row>
    <row r="39" spans="2:11">
      <c r="B39" s="5"/>
      <c r="C39" s="6"/>
      <c r="D39" s="178" t="s">
        <v>262</v>
      </c>
      <c r="E39" s="136" t="s">
        <v>130</v>
      </c>
      <c r="F39" s="137" t="s">
        <v>125</v>
      </c>
      <c r="G39" s="138">
        <v>77790.210000000006</v>
      </c>
      <c r="H39" s="139"/>
      <c r="I39" s="141">
        <f t="shared" si="0"/>
        <v>2190453.2899999991</v>
      </c>
      <c r="J39" s="20"/>
      <c r="K39" s="7"/>
    </row>
    <row r="40" spans="2:11">
      <c r="B40" s="5"/>
      <c r="C40" s="6"/>
      <c r="D40" s="178" t="s">
        <v>262</v>
      </c>
      <c r="E40" s="136" t="s">
        <v>130</v>
      </c>
      <c r="F40" s="137" t="s">
        <v>125</v>
      </c>
      <c r="G40" s="138">
        <v>39919.339999999997</v>
      </c>
      <c r="H40" s="139"/>
      <c r="I40" s="141">
        <f t="shared" si="0"/>
        <v>2150533.9499999993</v>
      </c>
      <c r="J40" s="20"/>
      <c r="K40" s="7"/>
    </row>
    <row r="41" spans="2:11">
      <c r="B41" s="5"/>
      <c r="C41" s="6"/>
      <c r="D41" s="178" t="s">
        <v>263</v>
      </c>
      <c r="E41" s="136" t="s">
        <v>130</v>
      </c>
      <c r="F41" s="137" t="s">
        <v>125</v>
      </c>
      <c r="G41" s="138">
        <v>67349.740000000005</v>
      </c>
      <c r="H41" s="139"/>
      <c r="I41" s="141">
        <f t="shared" si="0"/>
        <v>2083184.2099999993</v>
      </c>
      <c r="J41" s="20"/>
      <c r="K41" s="7"/>
    </row>
    <row r="42" spans="2:11">
      <c r="B42" s="5"/>
      <c r="C42" s="6"/>
      <c r="D42" s="178" t="s">
        <v>263</v>
      </c>
      <c r="E42" s="136" t="s">
        <v>130</v>
      </c>
      <c r="F42" s="137" t="s">
        <v>125</v>
      </c>
      <c r="G42" s="138">
        <v>84322.67</v>
      </c>
      <c r="H42" s="139"/>
      <c r="I42" s="141">
        <f t="shared" si="0"/>
        <v>1998861.5399999993</v>
      </c>
      <c r="J42" s="20"/>
      <c r="K42" s="7"/>
    </row>
    <row r="43" spans="2:11">
      <c r="B43" s="5"/>
      <c r="C43" s="6"/>
      <c r="D43" s="178" t="s">
        <v>264</v>
      </c>
      <c r="E43" s="136" t="s">
        <v>130</v>
      </c>
      <c r="F43" s="137" t="s">
        <v>125</v>
      </c>
      <c r="G43" s="138">
        <v>77748.36</v>
      </c>
      <c r="H43" s="139"/>
      <c r="I43" s="141">
        <f t="shared" si="0"/>
        <v>1921113.1799999992</v>
      </c>
      <c r="J43" s="20"/>
      <c r="K43" s="7"/>
    </row>
    <row r="44" spans="2:11">
      <c r="B44" s="5"/>
      <c r="C44" s="6"/>
      <c r="D44" s="178" t="s">
        <v>264</v>
      </c>
      <c r="E44" s="136" t="s">
        <v>130</v>
      </c>
      <c r="F44" s="137" t="s">
        <v>125</v>
      </c>
      <c r="G44" s="138">
        <v>81610.149999999994</v>
      </c>
      <c r="H44" s="139"/>
      <c r="I44" s="141">
        <f t="shared" si="0"/>
        <v>1839503.0299999993</v>
      </c>
      <c r="J44" s="20"/>
      <c r="K44" s="7"/>
    </row>
    <row r="45" spans="2:11">
      <c r="B45" s="5"/>
      <c r="C45" s="6"/>
      <c r="D45" s="178" t="s">
        <v>265</v>
      </c>
      <c r="E45" s="136" t="s">
        <v>129</v>
      </c>
      <c r="F45" s="137" t="s">
        <v>126</v>
      </c>
      <c r="G45" s="140"/>
      <c r="H45" s="138">
        <v>16361.98</v>
      </c>
      <c r="I45" s="141">
        <f t="shared" si="0"/>
        <v>1855865.0099999993</v>
      </c>
      <c r="J45" s="20"/>
      <c r="K45" s="7"/>
    </row>
    <row r="46" spans="2:11">
      <c r="B46" s="5"/>
      <c r="C46" s="6"/>
      <c r="D46" s="178" t="s">
        <v>265</v>
      </c>
      <c r="E46" s="136" t="s">
        <v>130</v>
      </c>
      <c r="F46" s="137" t="s">
        <v>125</v>
      </c>
      <c r="G46" s="138">
        <v>23700.400000000001</v>
      </c>
      <c r="H46" s="139"/>
      <c r="I46" s="141">
        <f t="shared" si="0"/>
        <v>1832164.6099999994</v>
      </c>
      <c r="J46" s="20"/>
      <c r="K46" s="7"/>
    </row>
    <row r="47" spans="2:11">
      <c r="B47" s="5"/>
      <c r="C47" s="6"/>
      <c r="D47" s="178" t="s">
        <v>265</v>
      </c>
      <c r="E47" s="136" t="s">
        <v>130</v>
      </c>
      <c r="F47" s="137" t="s">
        <v>125</v>
      </c>
      <c r="G47" s="138">
        <v>512500</v>
      </c>
      <c r="H47" s="139"/>
      <c r="I47" s="141">
        <f t="shared" si="0"/>
        <v>1319664.6099999994</v>
      </c>
      <c r="J47" s="20"/>
      <c r="K47" s="7"/>
    </row>
    <row r="48" spans="2:11">
      <c r="B48" s="5"/>
      <c r="C48" s="6"/>
      <c r="D48" s="178" t="s">
        <v>265</v>
      </c>
      <c r="E48" s="136" t="s">
        <v>130</v>
      </c>
      <c r="F48" s="137" t="s">
        <v>125</v>
      </c>
      <c r="G48" s="138">
        <v>58691.07</v>
      </c>
      <c r="H48" s="139"/>
      <c r="I48" s="141">
        <f t="shared" si="0"/>
        <v>1260973.5399999993</v>
      </c>
      <c r="J48" s="20"/>
      <c r="K48" s="7"/>
    </row>
    <row r="49" spans="2:12">
      <c r="B49" s="5"/>
      <c r="C49" s="6"/>
      <c r="D49" s="177"/>
      <c r="E49" s="142" t="s">
        <v>118</v>
      </c>
      <c r="F49" s="143"/>
      <c r="G49" s="144"/>
      <c r="H49" s="145"/>
      <c r="I49" s="146">
        <f t="shared" si="0"/>
        <v>1260973.5399999993</v>
      </c>
      <c r="J49" s="20"/>
      <c r="K49" s="7"/>
    </row>
    <row r="50" spans="2:12" ht="15.75" customHeight="1">
      <c r="B50" s="5"/>
      <c r="C50" s="6"/>
      <c r="D50" s="43"/>
      <c r="E50" s="43"/>
      <c r="F50" s="45"/>
      <c r="G50" s="6"/>
      <c r="H50" s="46"/>
      <c r="I50" s="104"/>
      <c r="J50" s="20"/>
      <c r="K50" s="7"/>
    </row>
    <row r="51" spans="2:12">
      <c r="B51" s="5"/>
      <c r="C51" s="6"/>
      <c r="D51" s="149"/>
      <c r="E51" s="149"/>
      <c r="F51" s="151"/>
      <c r="G51" s="11"/>
      <c r="H51" s="48"/>
      <c r="I51" s="179" t="s">
        <v>162</v>
      </c>
      <c r="J51" s="148"/>
      <c r="K51" s="68"/>
      <c r="L51" s="66"/>
    </row>
    <row r="52" spans="2:12" ht="14.5" thickBot="1">
      <c r="B52" s="50"/>
      <c r="C52" s="51"/>
      <c r="D52" s="51"/>
      <c r="E52" s="51"/>
      <c r="F52" s="51"/>
      <c r="G52" s="51"/>
      <c r="H52" s="51"/>
      <c r="I52" s="51"/>
      <c r="J52" s="52"/>
      <c r="K52" s="53"/>
    </row>
    <row r="53" spans="2:12" ht="14.5" thickTop="1"/>
  </sheetData>
  <mergeCells count="7">
    <mergeCell ref="I27:I28"/>
    <mergeCell ref="D4:F6"/>
    <mergeCell ref="D27:D28"/>
    <mergeCell ref="E27:E28"/>
    <mergeCell ref="F27:F28"/>
    <mergeCell ref="G27:G28"/>
    <mergeCell ref="H27:H28"/>
  </mergeCells>
  <pageMargins left="0.75" right="0.75" top="1" bottom="1" header="0.5" footer="0.5"/>
  <pageSetup scale="74" orientation="portrait" r:id="rId1"/>
  <headerFooter scaleWithDoc="0">
    <oddHeader>&amp;L&amp;"EY Gothic Cond Demi,Regular"&amp;16&amp;UPM 5.13 Bank Statement</oddHeader>
    <oddFooter>&amp;L&amp;"EY Gothic Cond Medium,Regular"The Audit Academy
Expedition:Audit&amp;R&amp;"EY Gothic Cond Medium,Regular"© 2019 EYGM Limited</oddFooter>
  </headerFooter>
  <colBreaks count="1" manualBreakCount="1">
    <brk id="10" max="1048575" man="1"/>
  </colBreaks>
  <ignoredErrors>
    <ignoredError sqref="E1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2"/>
  <sheetViews>
    <sheetView showGridLines="0" zoomScaleNormal="100" workbookViewId="0">
      <selection activeCell="G1" sqref="G1"/>
    </sheetView>
  </sheetViews>
  <sheetFormatPr defaultColWidth="9.1796875" defaultRowHeight="14"/>
  <cols>
    <col min="1" max="1" width="1.26953125" style="1" customWidth="1"/>
    <col min="2" max="2" width="2.453125" style="1" customWidth="1"/>
    <col min="3" max="3" width="24" style="1" customWidth="1"/>
    <col min="4" max="4" width="9.1796875" style="1" customWidth="1"/>
    <col min="5" max="5" width="12.81640625" style="1" customWidth="1"/>
    <col min="6" max="6" width="8.7265625" style="1" bestFit="1" customWidth="1"/>
    <col min="7" max="7" width="12.7265625" style="1" bestFit="1" customWidth="1"/>
    <col min="8" max="8" width="15.453125" style="1" customWidth="1"/>
    <col min="9" max="9" width="2.7265625" style="1" customWidth="1"/>
    <col min="10" max="10" width="1.7265625" style="1" customWidth="1"/>
    <col min="11" max="16384" width="9.1796875" style="1"/>
  </cols>
  <sheetData>
    <row r="1" spans="2:9" ht="14.5" thickBot="1"/>
    <row r="2" spans="2:9" ht="14.5" thickTop="1">
      <c r="B2" s="2"/>
      <c r="C2" s="3"/>
      <c r="D2" s="3"/>
      <c r="E2" s="3"/>
      <c r="F2" s="3"/>
      <c r="G2" s="3"/>
      <c r="H2" s="3"/>
      <c r="I2" s="4"/>
    </row>
    <row r="3" spans="2:9" ht="25" thickBot="1">
      <c r="B3" s="5"/>
      <c r="C3" s="64" t="s">
        <v>151</v>
      </c>
      <c r="D3" s="6"/>
      <c r="E3" s="6"/>
      <c r="F3" s="6"/>
      <c r="G3" s="6"/>
      <c r="H3" s="6"/>
      <c r="I3" s="7"/>
    </row>
    <row r="4" spans="2:9" ht="14.5" thickBot="1">
      <c r="B4" s="5"/>
      <c r="C4" s="6"/>
      <c r="D4" s="6"/>
      <c r="E4" s="6"/>
      <c r="F4" s="6"/>
      <c r="G4" s="6" t="s">
        <v>2</v>
      </c>
      <c r="H4" s="95" t="s">
        <v>254</v>
      </c>
      <c r="I4" s="7"/>
    </row>
    <row r="5" spans="2:9">
      <c r="B5" s="5"/>
      <c r="C5" s="6"/>
      <c r="D5" s="292"/>
      <c r="E5" s="292"/>
      <c r="F5" s="292"/>
      <c r="G5" s="6"/>
      <c r="H5" s="6"/>
      <c r="I5" s="7"/>
    </row>
    <row r="6" spans="2:9" ht="4.5" customHeight="1" thickBot="1">
      <c r="B6" s="5"/>
      <c r="C6" s="49"/>
      <c r="D6" s="49"/>
      <c r="E6" s="6"/>
      <c r="F6" s="6"/>
      <c r="G6" s="6"/>
      <c r="H6" s="8"/>
      <c r="I6" s="7"/>
    </row>
    <row r="7" spans="2:9" ht="41.25" customHeight="1" thickBot="1">
      <c r="B7" s="5"/>
      <c r="C7" s="89" t="s">
        <v>78</v>
      </c>
      <c r="D7" s="200"/>
      <c r="E7" s="200" t="s">
        <v>149</v>
      </c>
      <c r="F7" s="201" t="s">
        <v>79</v>
      </c>
      <c r="G7" s="201" t="s">
        <v>84</v>
      </c>
      <c r="H7" s="202" t="s">
        <v>187</v>
      </c>
      <c r="I7" s="7"/>
    </row>
    <row r="8" spans="2:9">
      <c r="B8" s="5"/>
      <c r="C8" s="168" t="s">
        <v>266</v>
      </c>
      <c r="D8" s="155"/>
      <c r="E8" s="155" t="s">
        <v>59</v>
      </c>
      <c r="F8" s="108" t="s">
        <v>232</v>
      </c>
      <c r="G8" s="229">
        <v>512500</v>
      </c>
      <c r="H8" s="229">
        <v>512500</v>
      </c>
      <c r="I8" s="7"/>
    </row>
    <row r="9" spans="2:9">
      <c r="B9" s="5"/>
      <c r="C9" s="85" t="s">
        <v>267</v>
      </c>
      <c r="D9" s="126"/>
      <c r="E9" s="203" t="s">
        <v>188</v>
      </c>
      <c r="F9" s="127" t="s">
        <v>232</v>
      </c>
      <c r="G9" s="221">
        <v>154203</v>
      </c>
      <c r="H9" s="221">
        <v>154203</v>
      </c>
      <c r="I9" s="7"/>
    </row>
    <row r="10" spans="2:9">
      <c r="B10" s="5"/>
      <c r="C10" s="85" t="s">
        <v>267</v>
      </c>
      <c r="D10" s="126"/>
      <c r="E10" s="203" t="s">
        <v>189</v>
      </c>
      <c r="F10" s="127" t="s">
        <v>232</v>
      </c>
      <c r="G10" s="221">
        <v>30000</v>
      </c>
      <c r="H10" s="221">
        <v>30000</v>
      </c>
      <c r="I10" s="7"/>
    </row>
    <row r="11" spans="2:9">
      <c r="B11" s="5"/>
      <c r="C11" s="85" t="s">
        <v>268</v>
      </c>
      <c r="D11" s="126"/>
      <c r="E11" s="203" t="s">
        <v>190</v>
      </c>
      <c r="F11" s="127" t="s">
        <v>232</v>
      </c>
      <c r="G11" s="221">
        <v>28000</v>
      </c>
      <c r="H11" s="221">
        <v>28000</v>
      </c>
      <c r="I11" s="7"/>
    </row>
    <row r="12" spans="2:9">
      <c r="B12" s="5"/>
      <c r="C12" s="85" t="s">
        <v>266</v>
      </c>
      <c r="D12" s="126"/>
      <c r="E12" s="203" t="s">
        <v>191</v>
      </c>
      <c r="F12" s="127" t="s">
        <v>232</v>
      </c>
      <c r="G12" s="221">
        <v>20000</v>
      </c>
      <c r="H12" s="221">
        <v>20000</v>
      </c>
      <c r="I12" s="7"/>
    </row>
    <row r="13" spans="2:9">
      <c r="B13" s="5"/>
      <c r="C13" s="85" t="s">
        <v>269</v>
      </c>
      <c r="D13" s="126"/>
      <c r="E13" s="203" t="s">
        <v>192</v>
      </c>
      <c r="F13" s="127" t="s">
        <v>232</v>
      </c>
      <c r="G13" s="221">
        <v>19464</v>
      </c>
      <c r="H13" s="221">
        <v>19464</v>
      </c>
      <c r="I13" s="7"/>
    </row>
    <row r="14" spans="2:9">
      <c r="B14" s="5"/>
      <c r="C14" s="85" t="s">
        <v>266</v>
      </c>
      <c r="D14" s="126"/>
      <c r="E14" s="203" t="s">
        <v>193</v>
      </c>
      <c r="F14" s="127" t="s">
        <v>232</v>
      </c>
      <c r="G14" s="221">
        <v>18000.439999999999</v>
      </c>
      <c r="H14" s="221">
        <v>18000.439999999999</v>
      </c>
      <c r="I14" s="7"/>
    </row>
    <row r="15" spans="2:9">
      <c r="B15" s="5"/>
      <c r="C15" s="85" t="s">
        <v>270</v>
      </c>
      <c r="D15" s="126"/>
      <c r="E15" s="203" t="s">
        <v>194</v>
      </c>
      <c r="F15" s="127" t="s">
        <v>232</v>
      </c>
      <c r="G15" s="221">
        <v>17000</v>
      </c>
      <c r="H15" s="221">
        <v>17000</v>
      </c>
      <c r="I15" s="7"/>
    </row>
    <row r="16" spans="2:9">
      <c r="B16" s="5"/>
      <c r="C16" s="85" t="s">
        <v>271</v>
      </c>
      <c r="D16" s="126"/>
      <c r="E16" s="203" t="s">
        <v>195</v>
      </c>
      <c r="F16" s="127" t="s">
        <v>232</v>
      </c>
      <c r="G16" s="221">
        <v>15580</v>
      </c>
      <c r="H16" s="221">
        <v>15580</v>
      </c>
      <c r="I16" s="7"/>
    </row>
    <row r="17" spans="2:9">
      <c r="B17" s="5"/>
      <c r="C17" s="85" t="s">
        <v>266</v>
      </c>
      <c r="D17" s="126"/>
      <c r="E17" s="203" t="s">
        <v>196</v>
      </c>
      <c r="F17" s="127" t="s">
        <v>232</v>
      </c>
      <c r="G17" s="221">
        <v>12750</v>
      </c>
      <c r="H17" s="221">
        <v>12750</v>
      </c>
      <c r="I17" s="7"/>
    </row>
    <row r="18" spans="2:9">
      <c r="B18" s="5"/>
      <c r="C18" s="85" t="s">
        <v>272</v>
      </c>
      <c r="D18" s="126"/>
      <c r="E18" s="203" t="s">
        <v>197</v>
      </c>
      <c r="F18" s="127" t="s">
        <v>232</v>
      </c>
      <c r="G18" s="221">
        <v>12000</v>
      </c>
      <c r="H18" s="221">
        <v>12000</v>
      </c>
      <c r="I18" s="7"/>
    </row>
    <row r="19" spans="2:9">
      <c r="B19" s="5"/>
      <c r="C19" s="85" t="s">
        <v>266</v>
      </c>
      <c r="D19" s="126"/>
      <c r="E19" s="203" t="s">
        <v>198</v>
      </c>
      <c r="F19" s="127" t="s">
        <v>232</v>
      </c>
      <c r="G19" s="221">
        <v>10600</v>
      </c>
      <c r="H19" s="221">
        <v>10600</v>
      </c>
      <c r="I19" s="7"/>
    </row>
    <row r="20" spans="2:9">
      <c r="B20" s="5"/>
      <c r="C20" s="85" t="s">
        <v>266</v>
      </c>
      <c r="D20" s="126"/>
      <c r="E20" s="203" t="s">
        <v>199</v>
      </c>
      <c r="F20" s="127" t="s">
        <v>232</v>
      </c>
      <c r="G20" s="221">
        <v>10000</v>
      </c>
      <c r="H20" s="221">
        <v>10000</v>
      </c>
      <c r="I20" s="7"/>
    </row>
    <row r="21" spans="2:9">
      <c r="B21" s="5"/>
      <c r="C21" s="85" t="s">
        <v>273</v>
      </c>
      <c r="D21" s="126"/>
      <c r="E21" s="203" t="s">
        <v>200</v>
      </c>
      <c r="F21" s="127" t="s">
        <v>232</v>
      </c>
      <c r="G21" s="221">
        <v>7380</v>
      </c>
      <c r="H21" s="221">
        <v>7380</v>
      </c>
      <c r="I21" s="7"/>
    </row>
    <row r="22" spans="2:9">
      <c r="B22" s="5"/>
      <c r="C22" s="85" t="s">
        <v>274</v>
      </c>
      <c r="D22" s="126"/>
      <c r="E22" s="203" t="s">
        <v>201</v>
      </c>
      <c r="F22" s="127" t="s">
        <v>232</v>
      </c>
      <c r="G22" s="221">
        <v>6497.34</v>
      </c>
      <c r="H22" s="221">
        <v>6497.34</v>
      </c>
      <c r="I22" s="7"/>
    </row>
    <row r="23" spans="2:9">
      <c r="B23" s="5"/>
      <c r="C23" s="85" t="s">
        <v>271</v>
      </c>
      <c r="D23" s="126"/>
      <c r="E23" s="203" t="s">
        <v>202</v>
      </c>
      <c r="F23" s="127" t="s">
        <v>232</v>
      </c>
      <c r="G23" s="221">
        <v>6034</v>
      </c>
      <c r="H23" s="221">
        <v>6034</v>
      </c>
      <c r="I23" s="7"/>
    </row>
    <row r="24" spans="2:9">
      <c r="B24" s="5"/>
      <c r="C24" s="85" t="s">
        <v>272</v>
      </c>
      <c r="D24" s="126"/>
      <c r="E24" s="203" t="s">
        <v>203</v>
      </c>
      <c r="F24" s="127" t="s">
        <v>232</v>
      </c>
      <c r="G24" s="221">
        <v>5834.4</v>
      </c>
      <c r="H24" s="221">
        <v>5834.4</v>
      </c>
      <c r="I24" s="7"/>
    </row>
    <row r="25" spans="2:9">
      <c r="B25" s="5"/>
      <c r="C25" s="85" t="s">
        <v>273</v>
      </c>
      <c r="D25" s="126"/>
      <c r="E25" s="203" t="s">
        <v>204</v>
      </c>
      <c r="F25" s="127" t="s">
        <v>232</v>
      </c>
      <c r="G25" s="221">
        <v>5581.38</v>
      </c>
      <c r="H25" s="221">
        <v>5581.38</v>
      </c>
      <c r="I25" s="7"/>
    </row>
    <row r="26" spans="2:9">
      <c r="B26" s="5"/>
      <c r="C26" s="85" t="s">
        <v>275</v>
      </c>
      <c r="D26" s="126"/>
      <c r="E26" s="203" t="s">
        <v>205</v>
      </c>
      <c r="F26" s="127" t="s">
        <v>232</v>
      </c>
      <c r="G26" s="221">
        <v>5460</v>
      </c>
      <c r="H26" s="221">
        <v>5460</v>
      </c>
      <c r="I26" s="7"/>
    </row>
    <row r="27" spans="2:9">
      <c r="B27" s="5"/>
      <c r="C27" s="85" t="s">
        <v>276</v>
      </c>
      <c r="D27" s="126"/>
      <c r="E27" s="203" t="s">
        <v>206</v>
      </c>
      <c r="F27" s="127" t="s">
        <v>232</v>
      </c>
      <c r="G27" s="221">
        <v>5200</v>
      </c>
      <c r="H27" s="221">
        <v>5200</v>
      </c>
      <c r="I27" s="7"/>
    </row>
    <row r="28" spans="2:9">
      <c r="B28" s="5"/>
      <c r="C28" s="85" t="s">
        <v>266</v>
      </c>
      <c r="D28" s="126"/>
      <c r="E28" s="203" t="s">
        <v>207</v>
      </c>
      <c r="F28" s="127" t="s">
        <v>232</v>
      </c>
      <c r="G28" s="221">
        <v>4600</v>
      </c>
      <c r="H28" s="221">
        <v>4600</v>
      </c>
      <c r="I28" s="7"/>
    </row>
    <row r="29" spans="2:9">
      <c r="B29" s="5"/>
      <c r="C29" s="85" t="s">
        <v>277</v>
      </c>
      <c r="D29" s="126"/>
      <c r="E29" s="203" t="s">
        <v>208</v>
      </c>
      <c r="F29" s="127" t="s">
        <v>232</v>
      </c>
      <c r="G29" s="221">
        <v>4463.5200000000004</v>
      </c>
      <c r="H29" s="221">
        <v>4463.5200000000004</v>
      </c>
      <c r="I29" s="7"/>
    </row>
    <row r="30" spans="2:9">
      <c r="B30" s="5"/>
      <c r="C30" s="85" t="s">
        <v>278</v>
      </c>
      <c r="D30" s="126"/>
      <c r="E30" s="203" t="s">
        <v>209</v>
      </c>
      <c r="F30" s="127" t="s">
        <v>232</v>
      </c>
      <c r="G30" s="221">
        <v>4300.8</v>
      </c>
      <c r="H30" s="221">
        <v>4300.8</v>
      </c>
      <c r="I30" s="7"/>
    </row>
    <row r="31" spans="2:9">
      <c r="B31" s="5"/>
      <c r="C31" s="85" t="s">
        <v>273</v>
      </c>
      <c r="D31" s="126"/>
      <c r="E31" s="203" t="s">
        <v>210</v>
      </c>
      <c r="F31" s="127" t="s">
        <v>232</v>
      </c>
      <c r="G31" s="221">
        <v>4300</v>
      </c>
      <c r="H31" s="221">
        <v>4300</v>
      </c>
      <c r="I31" s="7"/>
    </row>
    <row r="32" spans="2:9">
      <c r="B32" s="5"/>
      <c r="C32" s="85" t="s">
        <v>279</v>
      </c>
      <c r="D32" s="126"/>
      <c r="E32" s="203" t="s">
        <v>211</v>
      </c>
      <c r="F32" s="127" t="s">
        <v>232</v>
      </c>
      <c r="G32" s="221">
        <v>4200</v>
      </c>
      <c r="H32" s="221">
        <v>4200</v>
      </c>
      <c r="I32" s="7"/>
    </row>
    <row r="33" spans="2:9">
      <c r="B33" s="5"/>
      <c r="C33" s="85" t="s">
        <v>271</v>
      </c>
      <c r="D33" s="126"/>
      <c r="E33" s="203" t="s">
        <v>212</v>
      </c>
      <c r="F33" s="127" t="s">
        <v>232</v>
      </c>
      <c r="G33" s="221">
        <v>4000</v>
      </c>
      <c r="H33" s="221">
        <v>4000</v>
      </c>
      <c r="I33" s="7"/>
    </row>
    <row r="34" spans="2:9">
      <c r="B34" s="5"/>
      <c r="C34" s="85" t="s">
        <v>280</v>
      </c>
      <c r="D34" s="126"/>
      <c r="E34" s="203" t="s">
        <v>213</v>
      </c>
      <c r="F34" s="127" t="s">
        <v>232</v>
      </c>
      <c r="G34" s="221">
        <v>3626</v>
      </c>
      <c r="H34" s="221">
        <v>3626</v>
      </c>
      <c r="I34" s="7"/>
    </row>
    <row r="35" spans="2:9">
      <c r="B35" s="5"/>
      <c r="C35" s="85" t="s">
        <v>281</v>
      </c>
      <c r="D35" s="126"/>
      <c r="E35" s="203" t="s">
        <v>214</v>
      </c>
      <c r="F35" s="127" t="s">
        <v>232</v>
      </c>
      <c r="G35" s="221">
        <v>3420</v>
      </c>
      <c r="H35" s="221">
        <v>3420</v>
      </c>
      <c r="I35" s="7"/>
    </row>
    <row r="36" spans="2:9">
      <c r="B36" s="5"/>
      <c r="C36" s="85" t="s">
        <v>267</v>
      </c>
      <c r="D36" s="126"/>
      <c r="E36" s="203" t="s">
        <v>215</v>
      </c>
      <c r="F36" s="127" t="s">
        <v>232</v>
      </c>
      <c r="G36" s="221">
        <v>3378</v>
      </c>
      <c r="H36" s="221">
        <v>3378</v>
      </c>
      <c r="I36" s="7"/>
    </row>
    <row r="37" spans="2:9">
      <c r="B37" s="5"/>
      <c r="C37" s="85" t="s">
        <v>282</v>
      </c>
      <c r="D37" s="126"/>
      <c r="E37" s="203" t="s">
        <v>216</v>
      </c>
      <c r="F37" s="127" t="s">
        <v>232</v>
      </c>
      <c r="G37" s="221">
        <v>3312</v>
      </c>
      <c r="H37" s="221">
        <v>3312</v>
      </c>
      <c r="I37" s="7"/>
    </row>
    <row r="38" spans="2:9">
      <c r="B38" s="5"/>
      <c r="C38" s="85" t="s">
        <v>283</v>
      </c>
      <c r="D38" s="126"/>
      <c r="E38" s="203" t="s">
        <v>217</v>
      </c>
      <c r="F38" s="127" t="s">
        <v>232</v>
      </c>
      <c r="G38" s="221">
        <v>3200</v>
      </c>
      <c r="H38" s="221">
        <v>3200</v>
      </c>
      <c r="I38" s="7"/>
    </row>
    <row r="39" spans="2:9">
      <c r="B39" s="5"/>
      <c r="C39" s="85" t="s">
        <v>283</v>
      </c>
      <c r="D39" s="126"/>
      <c r="E39" s="203" t="s">
        <v>218</v>
      </c>
      <c r="F39" s="127" t="s">
        <v>232</v>
      </c>
      <c r="G39" s="221">
        <v>2376.16</v>
      </c>
      <c r="H39" s="221">
        <v>2376.16</v>
      </c>
      <c r="I39" s="7"/>
    </row>
    <row r="40" spans="2:9">
      <c r="B40" s="5"/>
      <c r="C40" s="85" t="s">
        <v>272</v>
      </c>
      <c r="D40" s="126"/>
      <c r="E40" s="203" t="s">
        <v>219</v>
      </c>
      <c r="F40" s="127" t="s">
        <v>232</v>
      </c>
      <c r="G40" s="221">
        <v>1430</v>
      </c>
      <c r="H40" s="221">
        <v>1430</v>
      </c>
      <c r="I40" s="7"/>
    </row>
    <row r="41" spans="2:9">
      <c r="B41" s="5"/>
      <c r="C41" s="85" t="s">
        <v>284</v>
      </c>
      <c r="D41" s="126"/>
      <c r="E41" s="203" t="s">
        <v>220</v>
      </c>
      <c r="F41" s="127" t="s">
        <v>232</v>
      </c>
      <c r="G41" s="221">
        <v>1316.8</v>
      </c>
      <c r="H41" s="221">
        <v>1316.8</v>
      </c>
      <c r="I41" s="7"/>
    </row>
    <row r="42" spans="2:9">
      <c r="B42" s="5"/>
      <c r="C42" s="85" t="s">
        <v>266</v>
      </c>
      <c r="D42" s="126"/>
      <c r="E42" s="203" t="s">
        <v>221</v>
      </c>
      <c r="F42" s="127" t="s">
        <v>232</v>
      </c>
      <c r="G42" s="221">
        <v>1112</v>
      </c>
      <c r="H42" s="221">
        <v>1112</v>
      </c>
      <c r="I42" s="7"/>
    </row>
    <row r="43" spans="2:9">
      <c r="B43" s="5"/>
      <c r="C43" s="85" t="s">
        <v>285</v>
      </c>
      <c r="D43" s="126"/>
      <c r="E43" s="203" t="s">
        <v>222</v>
      </c>
      <c r="F43" s="127" t="s">
        <v>232</v>
      </c>
      <c r="G43" s="221">
        <v>840</v>
      </c>
      <c r="H43" s="221">
        <v>840</v>
      </c>
      <c r="I43" s="7"/>
    </row>
    <row r="44" spans="2:9">
      <c r="B44" s="5"/>
      <c r="C44" s="85" t="s">
        <v>266</v>
      </c>
      <c r="D44" s="126"/>
      <c r="E44" s="203" t="s">
        <v>223</v>
      </c>
      <c r="F44" s="127" t="s">
        <v>232</v>
      </c>
      <c r="G44" s="221">
        <v>600</v>
      </c>
      <c r="H44" s="221">
        <v>600</v>
      </c>
      <c r="I44" s="7"/>
    </row>
    <row r="45" spans="2:9" ht="14.5" thickBot="1">
      <c r="B45" s="5"/>
      <c r="C45" s="87" t="s">
        <v>286</v>
      </c>
      <c r="D45" s="129"/>
      <c r="E45" s="204" t="s">
        <v>224</v>
      </c>
      <c r="F45" s="130" t="s">
        <v>232</v>
      </c>
      <c r="G45" s="230">
        <v>320</v>
      </c>
      <c r="H45" s="230">
        <v>320</v>
      </c>
      <c r="I45" s="7"/>
    </row>
    <row r="46" spans="2:9" ht="14.5" thickBot="1">
      <c r="B46" s="50"/>
      <c r="C46" s="51"/>
      <c r="D46" s="51"/>
      <c r="E46" s="51"/>
      <c r="F46" s="51"/>
      <c r="G46" s="51"/>
      <c r="H46" s="51"/>
      <c r="I46" s="53"/>
    </row>
    <row r="47" spans="2:9" ht="14.5" thickTop="1"/>
    <row r="58" ht="14.25" customHeight="1"/>
    <row r="59" ht="14.25" customHeight="1"/>
    <row r="61" ht="14.25" customHeight="1"/>
    <row r="62" ht="14.25" customHeight="1"/>
  </sheetData>
  <mergeCells count="1">
    <mergeCell ref="D5:F5"/>
  </mergeCells>
  <pageMargins left="0.75" right="0.75" top="1" bottom="1" header="0.5" footer="0.5"/>
  <pageSetup scale="85" orientation="portrait" r:id="rId1"/>
  <headerFooter scaleWithDoc="0">
    <oddHeader>&amp;L&amp;"EY Gothic Cond Demi,Regular"&amp;16&amp;UPM 5.14 PP&amp;E Sub-Ledger Listing</oddHeader>
    <oddFooter>&amp;L&amp;"EY Gothic Cond Medium,Regular"The Audit Academy
Expedition:Audit&amp;R&amp;"EY Gothic Cond Medium,Regular"© 2019 EYGM Limited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PM5.6 PR Approval</vt:lpstr>
      <vt:lpstr>PM5.7 PO</vt:lpstr>
      <vt:lpstr>PM5.8 CFO Approval</vt:lpstr>
      <vt:lpstr>PM5.9 GRN</vt:lpstr>
      <vt:lpstr>PM5.10 Record PP&amp;E in GL</vt:lpstr>
      <vt:lpstr>PM5.11 GL Entry Approval</vt:lpstr>
      <vt:lpstr>PM5.12 Invoice</vt:lpstr>
      <vt:lpstr>PM5.13 Bank Statement</vt:lpstr>
      <vt:lpstr>PM5.14 PP&amp;E Sub Ledger Listing</vt:lpstr>
      <vt:lpstr>PM5.15 Account Rec.</vt:lpstr>
      <vt:lpstr>PM5.16 PP&amp;E Report</vt:lpstr>
      <vt:lpstr>'PM5.12 Invoice'!data14</vt:lpstr>
      <vt:lpstr>'PM5.13 Bank Statement'!data14</vt:lpstr>
      <vt:lpstr>'PM5.15 Account Rec.'!data14</vt:lpstr>
      <vt:lpstr>'PM5.6 PR Approval'!data14</vt:lpstr>
      <vt:lpstr>'PM5.7 PO'!data14</vt:lpstr>
      <vt:lpstr>'PM5.9 GRN'!data14</vt:lpstr>
      <vt:lpstr>'PM5.6 PR Approval'!data16</vt:lpstr>
      <vt:lpstr>'PM5.7 PO'!data16</vt:lpstr>
      <vt:lpstr>'PM5.12 Invoice'!data17</vt:lpstr>
      <vt:lpstr>'PM5.13 Bank Statement'!data17</vt:lpstr>
      <vt:lpstr>'PM5.15 Account Rec.'!data17</vt:lpstr>
      <vt:lpstr>'PM5.9 GRN'!data17</vt:lpstr>
      <vt:lpstr>'PM5.12 Invoice'!data20</vt:lpstr>
      <vt:lpstr>'PM5.13 Bank Statement'!data20</vt:lpstr>
      <vt:lpstr>'PM5.9 GRN'!data20</vt:lpstr>
      <vt:lpstr>'PM5.10 Record PP&amp;E in GL'!Print_Area</vt:lpstr>
      <vt:lpstr>'PM5.11 GL Entry Approval'!Print_Area</vt:lpstr>
      <vt:lpstr>'PM5.12 Invoice'!Print_Area</vt:lpstr>
      <vt:lpstr>'PM5.13 Bank Statement'!Print_Area</vt:lpstr>
      <vt:lpstr>'PM5.15 Account Rec.'!Print_Area</vt:lpstr>
      <vt:lpstr>'PM5.6 PR Approval'!Print_Area</vt:lpstr>
      <vt:lpstr>'PM5.7 PO'!Print_Area</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Rainer Kumlin</dc:creator>
  <cp:lastModifiedBy>centejo1</cp:lastModifiedBy>
  <cp:lastPrinted>2019-01-28T21:01:47Z</cp:lastPrinted>
  <dcterms:created xsi:type="dcterms:W3CDTF">2007-02-19T14:25:57Z</dcterms:created>
  <dcterms:modified xsi:type="dcterms:W3CDTF">2019-01-28T21:02:45Z</dcterms:modified>
</cp:coreProperties>
</file>