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yur.tandon\Desktop\ILP Final Pacakge\V2\Expedition Audit - Storyline output\Expedition Audit\story_content\external_files\"/>
    </mc:Choice>
  </mc:AlternateContent>
  <bookViews>
    <workbookView xWindow="0" yWindow="0" windowWidth="19200" windowHeight="8430" tabRatio="771"/>
  </bookViews>
  <sheets>
    <sheet name="1. ADP Employee Information" sheetId="1" r:id="rId1"/>
    <sheet name="2. Email Approving Salary" sheetId="17" r:id="rId2"/>
    <sheet name="3. Salary Outside Paramaters" sheetId="18" r:id="rId3"/>
    <sheet name="4. Employee Agreement" sheetId="3" r:id="rId4"/>
    <sheet name="5. 15 June 20X6 Pay" sheetId="14" r:id="rId5"/>
    <sheet name="6. ADP Batch report" sheetId="8" r:id="rId6"/>
    <sheet name="7. Approval in GL" sheetId="6" r:id="rId7"/>
    <sheet name="8. Email from Controller" sheetId="16" r:id="rId8"/>
    <sheet name="9. Email from Bank" sheetId="15" r:id="rId9"/>
    <sheet name="10. Bank Statement June" sheetId="7" r:id="rId10"/>
    <sheet name="11. Payroll Reconcliation June " sheetId="13" r:id="rId11"/>
    <sheet name="XXX. General Ledger Report" sheetId="10" state="hidden" r:id="rId12"/>
  </sheets>
  <externalReferences>
    <externalReference r:id="rId13"/>
    <externalReference r:id="rId14"/>
    <externalReference r:id="rId15"/>
  </externalReferences>
  <definedNames>
    <definedName name="_MailAutoSig" localSheetId="0">'1. ADP Employee Information'!#REF!</definedName>
    <definedName name="_MailAutoSig" localSheetId="4">'5. 15 June 20X6 Pay'!#REF!</definedName>
    <definedName name="_MailAutoSig" localSheetId="5">'6. ADP Batch report'!#REF!</definedName>
    <definedName name="a" localSheetId="9">#REF!</definedName>
    <definedName name="a" localSheetId="10">#REF!</definedName>
    <definedName name="a" localSheetId="3">#REF!</definedName>
    <definedName name="a" localSheetId="4">#REF!</definedName>
    <definedName name="a" localSheetId="5">#REF!</definedName>
    <definedName name="a" localSheetId="6">#REF!</definedName>
    <definedName name="a" localSheetId="11">#REF!</definedName>
    <definedName name="a">#REF!</definedName>
    <definedName name="data14" localSheetId="0">'1. ADP Employee Information'!#REF!</definedName>
    <definedName name="data14" localSheetId="9">'10. Bank Statement June'!$D$32</definedName>
    <definedName name="data14" localSheetId="3">'[1]HO5.9 Order Confirmation'!$D$25</definedName>
    <definedName name="data14" localSheetId="4">'5. 15 June 20X6 Pay'!#REF!</definedName>
    <definedName name="data14" localSheetId="5">'6. ADP Batch report'!#REF!</definedName>
    <definedName name="data14" localSheetId="6">'[1]HO5.9 Order Confirmation'!$D$25</definedName>
    <definedName name="data14" localSheetId="11">'[1]HO5.9 Order Confirmation'!$D$25</definedName>
    <definedName name="data14">'[2]HO5.9 Order Confirmation'!$D$25</definedName>
    <definedName name="data16" localSheetId="0">'1. ADP Employee Information'!#REF!</definedName>
    <definedName name="data16" localSheetId="9">'10. Bank Statement June'!#REF!</definedName>
    <definedName name="data16" localSheetId="3">'[1]HO5.9 Order Confirmation'!$K$25</definedName>
    <definedName name="data16" localSheetId="4">'5. 15 June 20X6 Pay'!#REF!</definedName>
    <definedName name="data16" localSheetId="5">'6. ADP Batch report'!#REF!</definedName>
    <definedName name="data16" localSheetId="6">'[1]HO5.9 Order Confirmation'!$K$25</definedName>
    <definedName name="data16" localSheetId="11">'[1]HO5.9 Order Confirmation'!$K$25</definedName>
    <definedName name="data16">'[2]HO5.9 Order Confirmation'!$K$25</definedName>
    <definedName name="data17" localSheetId="0">'1. ADP Employee Information'!#REF!</definedName>
    <definedName name="data17" localSheetId="9">'10. Bank Statement June'!#REF!</definedName>
    <definedName name="data17" localSheetId="10">#REF!</definedName>
    <definedName name="data17" localSheetId="4">'5. 15 June 20X6 Pay'!#REF!</definedName>
    <definedName name="data17" localSheetId="5">'6. ADP Batch report'!#REF!</definedName>
    <definedName name="data17">#REF!</definedName>
    <definedName name="data19" localSheetId="0">'1. ADP Employee Information'!#REF!</definedName>
    <definedName name="data19" localSheetId="9">'10. Bank Statement June'!#REF!</definedName>
    <definedName name="data19" localSheetId="10">#REF!</definedName>
    <definedName name="data19" localSheetId="4">'5. 15 June 20X6 Pay'!#REF!</definedName>
    <definedName name="data19" localSheetId="5">'6. ADP Batch report'!#REF!</definedName>
    <definedName name="data19">#REF!</definedName>
    <definedName name="data20" localSheetId="0">'1. ADP Employee Information'!#REF!</definedName>
    <definedName name="data20" localSheetId="9">'10. Bank Statement June'!$D$38</definedName>
    <definedName name="data20" localSheetId="10">#REF!</definedName>
    <definedName name="data20" localSheetId="4">'5. 15 June 20X6 Pay'!#REF!</definedName>
    <definedName name="data20" localSheetId="5">'6. ADP Batch report'!#REF!</definedName>
    <definedName name="data20">#REF!</definedName>
    <definedName name="data22" localSheetId="0">'1. ADP Employee Information'!#REF!</definedName>
    <definedName name="data22" localSheetId="9">'10. Bank Statement June'!#REF!</definedName>
    <definedName name="data22" localSheetId="10">#REF!</definedName>
    <definedName name="data22" localSheetId="4">'5. 15 June 20X6 Pay'!#REF!</definedName>
    <definedName name="data22" localSheetId="5">'6. ADP Batch report'!#REF!</definedName>
    <definedName name="data22">#REF!</definedName>
    <definedName name="lstDDCutOff">[3]DataLookups!$BU$2:$BU$6</definedName>
    <definedName name="_xlnm.Print_Area" localSheetId="0">'1. ADP Employee Information'!$A$1:$N$17</definedName>
    <definedName name="_xlnm.Print_Area" localSheetId="9">'10. Bank Statement June'!$A$1:$M$57</definedName>
    <definedName name="_xlnm.Print_Area" localSheetId="10">'11. Payroll Reconcliation June '!$A$1:$G$28</definedName>
    <definedName name="_xlnm.Print_Area" localSheetId="3">'4. Employee Agreement'!$A$1:$M$22</definedName>
    <definedName name="_xlnm.Print_Area" localSheetId="4">'5. 15 June 20X6 Pay'!$A$1:$O$17</definedName>
    <definedName name="_xlnm.Print_Area" localSheetId="5">'6. ADP Batch report'!$A$1:$N$358</definedName>
    <definedName name="_xlnm.Print_Area" localSheetId="6">'7. Approval in GL'!$A$1:$L$31</definedName>
    <definedName name="_xlnm.Print_Area" localSheetId="11">'XXX. General Ledger Report'!$A$1:$J$15</definedName>
    <definedName name="_xlnm.Print_Titles" localSheetId="5">'6. ADP Batch report'!$3:$4</definedName>
    <definedName name="q" localSheetId="9">#REF!</definedName>
    <definedName name="q" localSheetId="10">#REF!</definedName>
    <definedName name="q" localSheetId="3">#REF!</definedName>
    <definedName name="q" localSheetId="4">#REF!</definedName>
    <definedName name="q" localSheetId="5">#REF!</definedName>
    <definedName name="q" localSheetId="6">#REF!</definedName>
    <definedName name="q" localSheetId="11">#REF!</definedName>
    <definedName name="q">#REF!</definedName>
    <definedName name="SigAcctSelectOptions">[3]DataLookups!$CP$1:$CP$4</definedName>
    <definedName name="TOT" localSheetId="9">#REF!</definedName>
    <definedName name="TOT" localSheetId="10">#REF!</definedName>
    <definedName name="TOT" localSheetId="3">#REF!</definedName>
    <definedName name="TOT" localSheetId="4">#REF!</definedName>
    <definedName name="TOT" localSheetId="5">#REF!</definedName>
    <definedName name="TOT" localSheetId="6">#REF!</definedName>
    <definedName name="TOT" localSheetId="11">#REF!</definedName>
    <definedName name="TOT">#REF!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3" l="1"/>
  <c r="K35" i="7" l="1"/>
  <c r="K36" i="7" s="1"/>
  <c r="K34" i="7"/>
  <c r="H53" i="7" l="1"/>
  <c r="H54" i="7" s="1"/>
  <c r="H56" i="7" s="1"/>
  <c r="H52" i="7"/>
  <c r="H50" i="7"/>
  <c r="J349" i="8"/>
  <c r="H48" i="7"/>
  <c r="N155" i="8"/>
  <c r="H349" i="8"/>
  <c r="M183" i="8" l="1"/>
  <c r="M181" i="8"/>
  <c r="M179" i="8"/>
  <c r="M11" i="10"/>
  <c r="M176" i="8"/>
  <c r="L351" i="8"/>
  <c r="L353" i="8" s="1"/>
  <c r="K37" i="7" l="1"/>
  <c r="K38" i="7" s="1"/>
  <c r="K39" i="7" s="1"/>
  <c r="K33" i="7"/>
  <c r="K18" i="7"/>
  <c r="K17" i="7"/>
  <c r="D17" i="13"/>
  <c r="D22" i="13" s="1"/>
  <c r="G11" i="10"/>
  <c r="D19" i="13" l="1"/>
  <c r="F13" i="14"/>
  <c r="F11" i="14"/>
  <c r="I11" i="10"/>
  <c r="I12" i="10" s="1"/>
  <c r="I14" i="10" s="1"/>
  <c r="K40" i="7"/>
  <c r="K32" i="7"/>
  <c r="K19" i="7" l="1"/>
</calcChain>
</file>

<file path=xl/sharedStrings.xml><?xml version="1.0" encoding="utf-8"?>
<sst xmlns="http://schemas.openxmlformats.org/spreadsheetml/2006/main" count="1015" uniqueCount="359">
  <si>
    <t>CHF</t>
  </si>
  <si>
    <t>Currency</t>
  </si>
  <si>
    <t>Summit Equipment</t>
  </si>
  <si>
    <t>Date</t>
  </si>
  <si>
    <t>30 June 20X6</t>
  </si>
  <si>
    <t>Document Number</t>
  </si>
  <si>
    <t>Amount</t>
  </si>
  <si>
    <t>Amount in Presentation Currency</t>
  </si>
  <si>
    <t>Display Document: General Ledger View</t>
  </si>
  <si>
    <t xml:space="preserve"> </t>
  </si>
  <si>
    <t>Data Entry View</t>
  </si>
  <si>
    <t>Company Code</t>
  </si>
  <si>
    <t>Posting Date</t>
  </si>
  <si>
    <t>Fiscal Year</t>
  </si>
  <si>
    <t>20X6</t>
  </si>
  <si>
    <t>Period</t>
  </si>
  <si>
    <t>Line Item</t>
  </si>
  <si>
    <t>GL Account</t>
  </si>
  <si>
    <t>DR</t>
  </si>
  <si>
    <t>CR</t>
  </si>
  <si>
    <t>JE Description</t>
  </si>
  <si>
    <t>Approval</t>
  </si>
  <si>
    <t>VOUCHER PREPARED</t>
  </si>
  <si>
    <t>VOUCHER APPROVAL</t>
  </si>
  <si>
    <t>XX08</t>
  </si>
  <si>
    <t>Your Statement</t>
  </si>
  <si>
    <t>Content Tel: +44 843289 0000</t>
  </si>
  <si>
    <t>see reverse for call times</t>
  </si>
  <si>
    <t>Current Account Statement</t>
  </si>
  <si>
    <t>Account Name</t>
  </si>
  <si>
    <t>Summit Equipment Current Account</t>
  </si>
  <si>
    <t>Account Number</t>
  </si>
  <si>
    <t>Opening Balance</t>
  </si>
  <si>
    <t>Payments In</t>
  </si>
  <si>
    <t>Payments Out</t>
  </si>
  <si>
    <t>Closing Balance</t>
  </si>
  <si>
    <t>Account Type</t>
  </si>
  <si>
    <t>Current Account</t>
  </si>
  <si>
    <t>100 Main Avenue, Zurich, 8000</t>
  </si>
  <si>
    <t>Switzerland</t>
  </si>
  <si>
    <t>Transactions</t>
  </si>
  <si>
    <t>Description</t>
  </si>
  <si>
    <t>Details</t>
  </si>
  <si>
    <t>Money Out</t>
  </si>
  <si>
    <t>Money In</t>
  </si>
  <si>
    <t>Balance</t>
  </si>
  <si>
    <t>Balance B/F</t>
  </si>
  <si>
    <t>1/6/20X6</t>
  </si>
  <si>
    <t>Debit</t>
  </si>
  <si>
    <t>Credit</t>
  </si>
  <si>
    <t>19/6/20X6</t>
  </si>
  <si>
    <t>28/6/20X6</t>
  </si>
  <si>
    <t>30/6/20X6</t>
  </si>
  <si>
    <t>Page 1 of 1</t>
  </si>
  <si>
    <t>Name</t>
  </si>
  <si>
    <t>Statement for GL Account 0001301510</t>
  </si>
  <si>
    <t xml:space="preserve">LEDGER ACCOUNT </t>
  </si>
  <si>
    <t>DESCRIPTION</t>
  </si>
  <si>
    <t>RECONCILIATION DATE</t>
  </si>
  <si>
    <t>30/06/20X6</t>
  </si>
  <si>
    <t>RECONCILIATION</t>
  </si>
  <si>
    <t>BALANCE PER BOOKS 30 June 20X6</t>
  </si>
  <si>
    <t>Employee name:</t>
  </si>
  <si>
    <t>Employee ID:</t>
  </si>
  <si>
    <t>Birth date</t>
  </si>
  <si>
    <t>Hire Date</t>
  </si>
  <si>
    <t>Salary</t>
  </si>
  <si>
    <t>Garrett Price</t>
  </si>
  <si>
    <t>15 March 20X6</t>
  </si>
  <si>
    <t>ADP: Employee Information</t>
  </si>
  <si>
    <t>Withholding tax</t>
  </si>
  <si>
    <t>Employee Agreement</t>
  </si>
  <si>
    <t>Signed and delivered by: Garrett Price</t>
  </si>
  <si>
    <t>Employee Rep: HR Coordinator</t>
  </si>
  <si>
    <t>Pay check date</t>
  </si>
  <si>
    <t>15 June 20X6</t>
  </si>
  <si>
    <t>Pay Amount</t>
  </si>
  <si>
    <t>Withholding Tax</t>
  </si>
  <si>
    <t>Direct Deposit Amount</t>
  </si>
  <si>
    <t>Barney Riehl</t>
  </si>
  <si>
    <t>Rudolph Hagemeier</t>
  </si>
  <si>
    <t>Franklyn Pederson</t>
  </si>
  <si>
    <t>Mirna Stenberg</t>
  </si>
  <si>
    <t>Blythe Lassiter</t>
  </si>
  <si>
    <t>Bennie Leaman</t>
  </si>
  <si>
    <t>Milagro Cormier</t>
  </si>
  <si>
    <t>Lilly Frei</t>
  </si>
  <si>
    <t>Madlyn Legrand</t>
  </si>
  <si>
    <t>Justin Stotler</t>
  </si>
  <si>
    <t>Charlyn Fenstermaker</t>
  </si>
  <si>
    <t>Melida Piccirillo</t>
  </si>
  <si>
    <t>Haywood Triolo</t>
  </si>
  <si>
    <t>Darell Juan</t>
  </si>
  <si>
    <t>Margherita Balke</t>
  </si>
  <si>
    <t>Miguelina Fallis</t>
  </si>
  <si>
    <t>Andree Wischmeier</t>
  </si>
  <si>
    <t>Adelaide Farber</t>
  </si>
  <si>
    <t>Aleshia Gerow</t>
  </si>
  <si>
    <t>Amee Tubbs</t>
  </si>
  <si>
    <t>Octavia Altschuler</t>
  </si>
  <si>
    <t>Lili Widman</t>
  </si>
  <si>
    <t>Tashia Tindal</t>
  </si>
  <si>
    <t>Louis Covey</t>
  </si>
  <si>
    <t>Dulce Thigpen</t>
  </si>
  <si>
    <t>Rich Taulbee</t>
  </si>
  <si>
    <t>Jasmin Gehringer</t>
  </si>
  <si>
    <t>Stacee Geddes</t>
  </si>
  <si>
    <t>Keshia Hartt</t>
  </si>
  <si>
    <t>Louetta Winget</t>
  </si>
  <si>
    <t>Lakeisha Mallard</t>
  </si>
  <si>
    <t>Kina Rubalcava</t>
  </si>
  <si>
    <t>Francoise Peppler</t>
  </si>
  <si>
    <t>Claris Waye</t>
  </si>
  <si>
    <t>Rosalina Waldrep</t>
  </si>
  <si>
    <t>Carly Cousin</t>
  </si>
  <si>
    <t>Mirtha Heidelberg</t>
  </si>
  <si>
    <t>Sha Principe</t>
  </si>
  <si>
    <t>Jospeh Nilles</t>
  </si>
  <si>
    <t>Blondell Vann</t>
  </si>
  <si>
    <t>Raina Swank</t>
  </si>
  <si>
    <t>Joe Irby</t>
  </si>
  <si>
    <t>Madaline Irey</t>
  </si>
  <si>
    <t>Barbar Mccallister</t>
  </si>
  <si>
    <t>Felton Mauger</t>
  </si>
  <si>
    <t>Lory Debelak</t>
  </si>
  <si>
    <t>Windy Terwilliger</t>
  </si>
  <si>
    <t>Garret Price</t>
  </si>
  <si>
    <t>Warren Evans</t>
  </si>
  <si>
    <t>Elizabeth Johnson</t>
  </si>
  <si>
    <t>Ali Nawaz</t>
  </si>
  <si>
    <t>Martin Hayter</t>
  </si>
  <si>
    <t>Corey Smith</t>
  </si>
  <si>
    <t>Isabel Claire</t>
  </si>
  <si>
    <t>Anna Frye</t>
  </si>
  <si>
    <t>Maya Jones</t>
  </si>
  <si>
    <t>Steve Kim</t>
  </si>
  <si>
    <t>Milda Timms</t>
  </si>
  <si>
    <t>Barbera Broadhurst</t>
  </si>
  <si>
    <t>Marcella Leverett</t>
  </si>
  <si>
    <t>Lauran Blackwell</t>
  </si>
  <si>
    <t>Slyvia Batts</t>
  </si>
  <si>
    <t>Germaine Spriggs</t>
  </si>
  <si>
    <t>Eddy Tewell</t>
  </si>
  <si>
    <t>Daisy Delgado</t>
  </si>
  <si>
    <t>Sharron Parrino</t>
  </si>
  <si>
    <t>Caren Tison</t>
  </si>
  <si>
    <t>Clemente Badon</t>
  </si>
  <si>
    <t>Employee ID</t>
  </si>
  <si>
    <t>Pay Period</t>
  </si>
  <si>
    <t>Thelma Losh</t>
  </si>
  <si>
    <t>Na Pariseau</t>
  </si>
  <si>
    <t>Ignacio Goldstein</t>
  </si>
  <si>
    <t>Ivy Cervone</t>
  </si>
  <si>
    <t>Sharon Lucious</t>
  </si>
  <si>
    <t>Annabelle Racey</t>
  </si>
  <si>
    <t>Son Dennard</t>
  </si>
  <si>
    <t>Ezekiel Linscott</t>
  </si>
  <si>
    <t>Herbert Mcentyre</t>
  </si>
  <si>
    <t>Lauran Hymas</t>
  </si>
  <si>
    <t>Selina Scharf</t>
  </si>
  <si>
    <t>Sergio Hickson</t>
  </si>
  <si>
    <t>Juli Nocera</t>
  </si>
  <si>
    <t>Ilana Edlund</t>
  </si>
  <si>
    <t>Enrique Spade</t>
  </si>
  <si>
    <t>Justine Martelli</t>
  </si>
  <si>
    <t>Elna Cypher</t>
  </si>
  <si>
    <t>Jeanett Lohman</t>
  </si>
  <si>
    <t>Kirstin Tate</t>
  </si>
  <si>
    <t>Alva Helms</t>
  </si>
  <si>
    <t>Azzie Ferro</t>
  </si>
  <si>
    <t>Kathlene Tusa</t>
  </si>
  <si>
    <t>Lawanna Kiker</t>
  </si>
  <si>
    <t>Yesenia Colpitts</t>
  </si>
  <si>
    <t>Zulema Sylvest</t>
  </si>
  <si>
    <t>Randi Godlewski</t>
  </si>
  <si>
    <t>Brynn Pino</t>
  </si>
  <si>
    <t>Katheryn Brewster</t>
  </si>
  <si>
    <t>Ina Sollers</t>
  </si>
  <si>
    <t>Jeneva Brautigam</t>
  </si>
  <si>
    <t>Elvia Mardis</t>
  </si>
  <si>
    <t>Sheldon Eye</t>
  </si>
  <si>
    <t>Zaida Hutchison</t>
  </si>
  <si>
    <t>Roxanne Gleeson</t>
  </si>
  <si>
    <t>Jade Kilduff</t>
  </si>
  <si>
    <t>Francina Vanzile</t>
  </si>
  <si>
    <t>Vida Witty</t>
  </si>
  <si>
    <t>Bulah Wycoff</t>
  </si>
  <si>
    <t>Cameron Factor</t>
  </si>
  <si>
    <t>Edwina Jarnagin</t>
  </si>
  <si>
    <t>Samatha Corso</t>
  </si>
  <si>
    <t>Kaila Underdown</t>
  </si>
  <si>
    <t>Christia Rutten</t>
  </si>
  <si>
    <t>Dian Raymond</t>
  </si>
  <si>
    <t>Malcolm Bibler</t>
  </si>
  <si>
    <t>Royal Hennis</t>
  </si>
  <si>
    <t>Floretta Alamo</t>
  </si>
  <si>
    <t>Ike Liska</t>
  </si>
  <si>
    <t>Senaida Lomeli</t>
  </si>
  <si>
    <t>Fonda Olivarez</t>
  </si>
  <si>
    <t>Trena Butcher</t>
  </si>
  <si>
    <t>Valentin Cameron</t>
  </si>
  <si>
    <t>Lucrecia Klenk</t>
  </si>
  <si>
    <t>Darius Heiman</t>
  </si>
  <si>
    <t>Elois Rocheleau</t>
  </si>
  <si>
    <t>Pia Riney</t>
  </si>
  <si>
    <t>Carlyn Carberry</t>
  </si>
  <si>
    <t>Rocky Tolan</t>
  </si>
  <si>
    <t>Richie Victorian</t>
  </si>
  <si>
    <t>Maximina Goslin</t>
  </si>
  <si>
    <t>Quintin Baskette</t>
  </si>
  <si>
    <t>Martine Brassfield</t>
  </si>
  <si>
    <t>Ariel Cistrunk</t>
  </si>
  <si>
    <t>Aaron Varona</t>
  </si>
  <si>
    <t>Jolanda Casebolt</t>
  </si>
  <si>
    <t>Sheilah Procopio</t>
  </si>
  <si>
    <t>Lashanda Vanriper</t>
  </si>
  <si>
    <t>Tai Grizzard</t>
  </si>
  <si>
    <t>Eryn Petrosky</t>
  </si>
  <si>
    <t>Racquel Orem</t>
  </si>
  <si>
    <t>Jayson Pippin</t>
  </si>
  <si>
    <t>Catarina Spaeth</t>
  </si>
  <si>
    <t>Raye Colegrove</t>
  </si>
  <si>
    <t>Fernande Eichner</t>
  </si>
  <si>
    <t>Rayford Plum</t>
  </si>
  <si>
    <t>Siu Baron</t>
  </si>
  <si>
    <t>Lavona Cayetano</t>
  </si>
  <si>
    <t>Monserrate Nuzzo</t>
  </si>
  <si>
    <t>Elana Kamps</t>
  </si>
  <si>
    <t>Lorenza Grooms</t>
  </si>
  <si>
    <t>Cristine Dimery</t>
  </si>
  <si>
    <t>Cyndi Gao</t>
  </si>
  <si>
    <t>Hyo Ohearn</t>
  </si>
  <si>
    <t>Beaulah Charrier</t>
  </si>
  <si>
    <t>Talisha Running</t>
  </si>
  <si>
    <t>Monet Eckles</t>
  </si>
  <si>
    <t>Madlyn Geddie</t>
  </si>
  <si>
    <t>Margeret Karam</t>
  </si>
  <si>
    <t>Stephine Corprew</t>
  </si>
  <si>
    <t>June Test</t>
  </si>
  <si>
    <t>Eartha Vansant</t>
  </si>
  <si>
    <t>Elenor Feingold</t>
  </si>
  <si>
    <t>Rowena Hower</t>
  </si>
  <si>
    <t>Floretta Nelligan</t>
  </si>
  <si>
    <t>Delorse Gross</t>
  </si>
  <si>
    <t>Chelsie Dishner</t>
  </si>
  <si>
    <t>Elmer Muck</t>
  </si>
  <si>
    <t>Coralie Hur</t>
  </si>
  <si>
    <t>Dyan Zazueta</t>
  </si>
  <si>
    <t>Clarence Rogowski</t>
  </si>
  <si>
    <t>William Tracy</t>
  </si>
  <si>
    <t>ADP: Batch Report</t>
  </si>
  <si>
    <t>7300007</t>
  </si>
  <si>
    <t>Wages and salaries</t>
  </si>
  <si>
    <t>Withholding</t>
  </si>
  <si>
    <t>Direct Depsoit</t>
  </si>
  <si>
    <t>Social security contributions on wages and salaries</t>
  </si>
  <si>
    <t>7310007</t>
  </si>
  <si>
    <t>3302200</t>
  </si>
  <si>
    <t>Withholding tax on employee</t>
  </si>
  <si>
    <t>Direct Deposit ADP</t>
  </si>
  <si>
    <t>15/6/20X6</t>
  </si>
  <si>
    <t>Bank B - 1</t>
  </si>
  <si>
    <t>1500900</t>
  </si>
  <si>
    <t>Estimated Taxes</t>
  </si>
  <si>
    <t>Wire transfer in</t>
  </si>
  <si>
    <t>13/6/20X6</t>
  </si>
  <si>
    <t>203485</t>
  </si>
  <si>
    <t>201X-4000-32032356</t>
  </si>
  <si>
    <t>Payroll Expense</t>
  </si>
  <si>
    <t>Reconciliation</t>
  </si>
  <si>
    <t>Beginning GL Balance</t>
  </si>
  <si>
    <t>ADP 15 June 20X6</t>
  </si>
  <si>
    <t>ADP 30 June 20X6</t>
  </si>
  <si>
    <t>Controller</t>
  </si>
  <si>
    <t>DATE 5 July 20X6</t>
  </si>
  <si>
    <t>CHF74696.96</t>
  </si>
  <si>
    <t>Seth Jeffrey</t>
  </si>
  <si>
    <t>Prepared by : Corey Smith</t>
  </si>
  <si>
    <t>Job Title</t>
  </si>
  <si>
    <t>Industrial Engineer</t>
  </si>
  <si>
    <t>None needed for this salary</t>
  </si>
  <si>
    <t>Marital Status</t>
  </si>
  <si>
    <t>Married</t>
  </si>
  <si>
    <t>Ethnicity</t>
  </si>
  <si>
    <t>Caucasian</t>
  </si>
  <si>
    <t>Approval: HR Partner, Steve Kim</t>
  </si>
  <si>
    <t>FP&amp;A Review: Approved</t>
  </si>
  <si>
    <t>Bank 15 June 20X6</t>
  </si>
  <si>
    <t>Bank 30 June 20X6</t>
  </si>
  <si>
    <t>Variance</t>
  </si>
  <si>
    <t>A</t>
  </si>
  <si>
    <t>Additional payments</t>
  </si>
  <si>
    <t>Debt</t>
  </si>
  <si>
    <t>To record June 20X6 Employee Salary Expenses, agreed amounts to the ADP batch reports.  Reconciled the beginning account balance to ending account balance via the reconciliation, noting the total variance in the account was due to additional payments for June.  I review the withholding percentages to ensure it has not deviated as a percentage of total payroll expense more than 2% from the prior pay period.  I also  reviewed the budgeted payroll amount for the period located on the FP&amp;A shared drive.  Ensured the datafiles were approved and paid out by the bank.  See Reconciliation with my sign off.</t>
  </si>
  <si>
    <t>B02 1/</t>
  </si>
  <si>
    <t>B02 2/</t>
  </si>
  <si>
    <t>B02 3/</t>
  </si>
  <si>
    <t>B02 4/</t>
  </si>
  <si>
    <t>B02 5/</t>
  </si>
  <si>
    <t>B02 6/</t>
  </si>
  <si>
    <t>B02 7/</t>
  </si>
  <si>
    <t>B02 8/</t>
  </si>
  <si>
    <t>B02 9/</t>
  </si>
  <si>
    <t>B02 10/</t>
  </si>
  <si>
    <t>2/</t>
  </si>
  <si>
    <t>1/</t>
  </si>
  <si>
    <t>3/</t>
  </si>
  <si>
    <t>Rx</t>
  </si>
  <si>
    <t>EY Rc</t>
  </si>
  <si>
    <t>10/</t>
  </si>
  <si>
    <t>EY SUM:</t>
  </si>
  <si>
    <t>6/</t>
  </si>
  <si>
    <t>4/</t>
  </si>
  <si>
    <t>[1]</t>
  </si>
  <si>
    <t>EY Recap</t>
  </si>
  <si>
    <t>Direct Deposit Amount 15 June 20X6</t>
  </si>
  <si>
    <t>Direct Deposit Amount 30 June 20X6</t>
  </si>
  <si>
    <t>8/</t>
  </si>
  <si>
    <t>9/</t>
  </si>
  <si>
    <t>Withholding 15 June 20X6</t>
  </si>
  <si>
    <t>Withholding 30 June 20X6</t>
  </si>
  <si>
    <t>Rc</t>
  </si>
  <si>
    <t>Capstone Bank</t>
  </si>
  <si>
    <t></t>
  </si>
  <si>
    <t>‚</t>
  </si>
  <si>
    <r>
      <t>å</t>
    </r>
    <r>
      <rPr>
        <sz val="11"/>
        <color indexed="17"/>
        <rFont val="Wingdings"/>
        <charset val="2"/>
      </rPr>
      <t>‚</t>
    </r>
    <r>
      <rPr>
        <sz val="10"/>
        <rFont val="Arial"/>
        <family val="2"/>
      </rPr>
      <t>'s =</t>
    </r>
  </si>
  <si>
    <t>B</t>
  </si>
  <si>
    <t>Recap: Withholding</t>
  </si>
  <si>
    <t>m</t>
  </si>
  <si>
    <t>THIS AGREEMENT made as of the ___15___day of____March______________, 20X6__ , between Summit Equipment having its principal place of business in Zurich Switzerland__(the "Employer"); and Garrett Price.</t>
  </si>
  <si>
    <t>EY  Recalc</t>
  </si>
  <si>
    <t>5/</t>
  </si>
  <si>
    <t>a</t>
  </si>
  <si>
    <t>b</t>
  </si>
  <si>
    <r>
      <t>å</t>
    </r>
    <r>
      <rPr>
        <sz val="11"/>
        <color indexed="17"/>
        <rFont val="Wingdings"/>
        <charset val="2"/>
      </rPr>
      <t></t>
    </r>
    <r>
      <rPr>
        <sz val="11"/>
        <rFont val="Arial"/>
        <family val="2"/>
      </rPr>
      <t>'s =</t>
    </r>
  </si>
  <si>
    <t>Aug- 14 - 1978</t>
  </si>
  <si>
    <t>HR Partner salary above normal parameters given his extensive experience and expertise Swiss HR Law.  Approved by HR Partner and Finanace Department</t>
  </si>
  <si>
    <t>*</t>
  </si>
  <si>
    <t>2/, 5/</t>
  </si>
  <si>
    <t>7/</t>
  </si>
  <si>
    <t>11/</t>
  </si>
  <si>
    <t>8/, 9/</t>
  </si>
  <si>
    <t>10/, 11/</t>
  </si>
  <si>
    <t>June 15, 20X6 Payroll</t>
  </si>
  <si>
    <t>June 30 20X6 Payroll</t>
  </si>
  <si>
    <t>c</t>
  </si>
  <si>
    <t>JE Total</t>
  </si>
  <si>
    <t>Rachel Anderson</t>
  </si>
  <si>
    <t>Cooper Miles</t>
  </si>
  <si>
    <t>Bonnie Frank</t>
  </si>
  <si>
    <t>CHF 369930.48</t>
  </si>
  <si>
    <t>Assitant General Counsel</t>
  </si>
  <si>
    <t>B02 11/</t>
  </si>
  <si>
    <t xml:space="preserve">WHEREAS the Employer desires to obtain the benefit of the services of the Employee, and the Employee desires to render such services on the terms and conditions set forth. 
</t>
  </si>
  <si>
    <t xml:space="preserve">IN CONSIDERATION of the promises and other good and valuable consideration (the sufficiency and receipt of which are hereby acknowledged) the parties agree as follows: 
</t>
  </si>
  <si>
    <t xml:space="preserve">1. Employment
The Employee agrees that he will at all times faithfully, industriously, and to the best of his skill, ability, experience and talents, perform all of the duties required of his position. In carrying out these duties and responsibilities, the Employee shall comply with all Employer policies, procedures, rules and regulations, both written and oral, as are announced by the Employer from time to time. It is also understood and agreed to by the Employee that his assignment, duties and responsibilities and reporting arrangements may be changed by the Employer in its sole discretion without causing termination of this agreement. 
</t>
  </si>
  <si>
    <t xml:space="preserve">2. Position Title
As an industrial engineer, the Employee is required to perform the following duties and undertake the following responsibilities in a professional manner.
(a)-.Overseeing materials to purchase for manufacturing
(b) -Overseeing distirbution process
(c) -Overseeing manufacturing needs and production needs
</t>
  </si>
  <si>
    <t xml:space="preserve">3. Compensation
(a) As full compensation for all services provided the employee shall be paid at the  rate of _CHF74,696.96_ annually. Such payments shall be subject to such normal statutory deductions
 by the Employer.
(b) (may wish to include bonus calculations or omit in order to exercise discretion).
(c) The salary mentioned in paragraph (l)(a) shall be reviewed on an annual basis.
(d) All reasonable expenses arising out of employment shall be reimbursed assuming  same have been authorized prior to being incurred and with the provision of
 appropriate receipts. </t>
  </si>
  <si>
    <t xml:space="preserve">4. Termination
(a) The Employee may at any time terminate this agreement and his employment by giving not less than two weeks written notice to the Employer. 
(b) The Employer may terminate this Agreement and the Employee’s employment at any time, without notice or payment in lieu of notice, for sufficient cause.
(c) The Employer may terminate the employment of the Employee at any time without the requirement to show sufficient cause pursuant to (b) above, provided the Employer pays to the Employee an amount as required by the Employment Standards Act 2000 or other such legislation as may be in effect at the time of termination. This payment shall constitute the employees entire entitlement arising from said termination.
(d) The employee agrees to return any property of ____Summit Equipment_______________________ at the time of termination.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</si>
</sst>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d\-mmm\-yyyy"/>
  </numFmts>
  <fonts count="59">
    <font>
      <sz val="10"/>
      <name val="Arial"/>
      <family val="2"/>
    </font>
    <font>
      <sz val="11"/>
      <color theme="1"/>
      <name val="Calibri"/>
      <family val="2"/>
      <scheme val="minor"/>
    </font>
    <font>
      <sz val="10"/>
      <name val="EYInterstate Light"/>
    </font>
    <font>
      <i/>
      <sz val="18"/>
      <name val="EYInterstate Light"/>
    </font>
    <font>
      <b/>
      <sz val="10"/>
      <name val="EYInterstate Light"/>
    </font>
    <font>
      <b/>
      <sz val="10"/>
      <color indexed="10"/>
      <name val="EYInterstate Light"/>
    </font>
    <font>
      <b/>
      <i/>
      <sz val="14"/>
      <name val="EYInterstate Light"/>
    </font>
    <font>
      <u/>
      <sz val="10"/>
      <name val="EYInterstate Light"/>
    </font>
    <font>
      <sz val="10"/>
      <name val="Arial"/>
      <family val="2"/>
    </font>
    <font>
      <sz val="14"/>
      <name val="EYInterstate Light"/>
    </font>
    <font>
      <b/>
      <i/>
      <sz val="10"/>
      <name val="EYInterstate Light"/>
    </font>
    <font>
      <sz val="8"/>
      <name val="EYInterstate Light"/>
    </font>
    <font>
      <sz val="10"/>
      <color indexed="10"/>
      <name val="EYInterstate Light"/>
    </font>
    <font>
      <b/>
      <sz val="10"/>
      <color indexed="8"/>
      <name val="EYInterstate Light"/>
    </font>
    <font>
      <sz val="12"/>
      <name val="Times New Roman"/>
      <family val="1"/>
    </font>
    <font>
      <sz val="11"/>
      <name val="Rage Italic"/>
      <family val="4"/>
    </font>
    <font>
      <b/>
      <u/>
      <sz val="10"/>
      <name val="EYInterstate Light"/>
    </font>
    <font>
      <b/>
      <sz val="10"/>
      <color rgb="FFFF0000"/>
      <name val="EYInterstate Light"/>
    </font>
    <font>
      <sz val="8"/>
      <name val="Courier"/>
      <family val="3"/>
    </font>
    <font>
      <b/>
      <sz val="12"/>
      <color indexed="10"/>
      <name val="Courier"/>
      <family val="3"/>
    </font>
    <font>
      <b/>
      <sz val="12"/>
      <color indexed="10"/>
      <name val="Arial"/>
      <family val="2"/>
    </font>
    <font>
      <strike/>
      <sz val="8"/>
      <name val="Courier"/>
      <family val="3"/>
    </font>
    <font>
      <strike/>
      <sz val="8"/>
      <name val="Comic Sans MS"/>
      <family val="4"/>
    </font>
    <font>
      <b/>
      <i/>
      <sz val="10"/>
      <name val="Arial"/>
      <family val="2"/>
    </font>
    <font>
      <i/>
      <sz val="10"/>
      <name val="Arial"/>
      <family val="2"/>
    </font>
    <font>
      <b/>
      <sz val="12"/>
      <color indexed="10"/>
      <name val="Times New Roman"/>
      <family val="1"/>
    </font>
    <font>
      <b/>
      <u/>
      <sz val="10"/>
      <name val="Courier"/>
    </font>
    <font>
      <sz val="10"/>
      <name val="Arial CE"/>
    </font>
    <font>
      <b/>
      <sz val="8"/>
      <color indexed="12"/>
      <name val="Arial CE"/>
    </font>
    <font>
      <b/>
      <sz val="8"/>
      <color rgb="FFFF0000"/>
      <name val="Arial"/>
      <family val="2"/>
    </font>
    <font>
      <i/>
      <sz val="8"/>
      <name val="Arial"/>
      <family val="2"/>
    </font>
    <font>
      <i/>
      <sz val="10"/>
      <name val="Times New Roman"/>
      <family val="1"/>
    </font>
    <font>
      <i/>
      <sz val="8"/>
      <name val="Courier"/>
      <family val="3"/>
    </font>
    <font>
      <i/>
      <sz val="10"/>
      <color indexed="8"/>
      <name val="Times New Roman"/>
      <family val="1"/>
    </font>
    <font>
      <sz val="12"/>
      <color indexed="12"/>
      <name val="Times New Roman"/>
      <family val="1"/>
    </font>
    <font>
      <b/>
      <sz val="12"/>
      <color indexed="12"/>
      <name val="Times New Roman"/>
      <family val="1"/>
    </font>
    <font>
      <b/>
      <sz val="12"/>
      <name val="Times New Roman"/>
      <family val="1"/>
    </font>
    <font>
      <b/>
      <sz val="14"/>
      <color rgb="FFFF0000"/>
      <name val="EYInterstate Light"/>
    </font>
    <font>
      <b/>
      <sz val="10"/>
      <color theme="2"/>
      <name val="EYInterstate Light"/>
    </font>
    <font>
      <b/>
      <sz val="10"/>
      <color rgb="FFFF0000"/>
      <name val="Arial"/>
      <family val="2"/>
    </font>
    <font>
      <sz val="10"/>
      <color rgb="FFFF0000"/>
      <name val="Arial"/>
      <family val="2"/>
    </font>
    <font>
      <b/>
      <sz val="10"/>
      <name val="Courier MonoThai"/>
      <family val="3"/>
    </font>
    <font>
      <sz val="11"/>
      <name val="Courier MonoThai"/>
      <family val="3"/>
    </font>
    <font>
      <sz val="10"/>
      <name val="Courier MonoThai"/>
      <family val="3"/>
    </font>
    <font>
      <sz val="11"/>
      <color rgb="FF000000"/>
      <name val="Calibri"/>
      <family val="2"/>
    </font>
    <font>
      <b/>
      <sz val="10"/>
      <color indexed="10"/>
      <name val="Arial"/>
      <family val="2"/>
    </font>
    <font>
      <b/>
      <sz val="10"/>
      <color rgb="FF0070C0"/>
      <name val="EYInterstate Light"/>
    </font>
    <font>
      <b/>
      <sz val="11"/>
      <color rgb="FFFF0000"/>
      <name val="Courier MonoThai"/>
      <family val="3"/>
    </font>
    <font>
      <b/>
      <sz val="11"/>
      <color rgb="FF0070C0"/>
      <name val="Courier MonoThai"/>
      <family val="3"/>
    </font>
    <font>
      <b/>
      <sz val="10"/>
      <color indexed="12"/>
      <name val="Arial"/>
      <family val="2"/>
    </font>
    <font>
      <b/>
      <sz val="10"/>
      <color indexed="10"/>
      <name val="System"/>
    </font>
    <font>
      <sz val="11"/>
      <color indexed="17"/>
      <name val="Wingdings"/>
      <charset val="2"/>
    </font>
    <font>
      <b/>
      <sz val="10"/>
      <color indexed="17"/>
      <name val="Symbol"/>
      <family val="1"/>
      <charset val="2"/>
    </font>
    <font>
      <b/>
      <sz val="12"/>
      <color indexed="10"/>
      <name val="System"/>
    </font>
    <font>
      <b/>
      <strike/>
      <sz val="10"/>
      <color indexed="12"/>
      <name val="Arial"/>
      <family val="2"/>
    </font>
    <font>
      <sz val="8"/>
      <name val="Arial"/>
      <family val="2"/>
    </font>
    <font>
      <sz val="11"/>
      <name val="Arial"/>
      <family val="2"/>
    </font>
    <font>
      <b/>
      <sz val="11"/>
      <color indexed="17"/>
      <name val="Symbol"/>
      <family val="1"/>
      <charset val="2"/>
    </font>
    <font>
      <b/>
      <sz val="8"/>
      <name val="Arial"/>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indexed="22"/>
        <bgColor indexed="64"/>
      </patternFill>
    </fill>
  </fills>
  <borders count="66">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top/>
      <bottom style="hair">
        <color indexed="22"/>
      </bottom>
      <diagonal/>
    </border>
    <border>
      <left/>
      <right/>
      <top style="dashed">
        <color auto="1"/>
      </top>
      <bottom style="dashed">
        <color auto="1"/>
      </bottom>
      <diagonal/>
    </border>
    <border>
      <left/>
      <right/>
      <top style="medium">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ck">
        <color indexed="22"/>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double">
        <color indexed="64"/>
      </bottom>
      <diagonal/>
    </border>
    <border>
      <left/>
      <right style="thin">
        <color indexed="64"/>
      </right>
      <top/>
      <bottom style="double">
        <color indexed="64"/>
      </bottom>
      <diagonal/>
    </border>
    <border>
      <left/>
      <right style="thin">
        <color indexed="64"/>
      </right>
      <top/>
      <bottom style="thin">
        <color indexed="64"/>
      </bottom>
      <diagonal/>
    </border>
  </borders>
  <cellStyleXfs count="9">
    <xf numFmtId="0" fontId="0" fillId="0" borderId="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0" fontId="14" fillId="0" borderId="0"/>
    <xf numFmtId="0" fontId="8" fillId="0" borderId="0"/>
    <xf numFmtId="0" fontId="8" fillId="0" borderId="0"/>
    <xf numFmtId="0" fontId="27" fillId="0" borderId="0"/>
    <xf numFmtId="0" fontId="1" fillId="0" borderId="0"/>
  </cellStyleXfs>
  <cellXfs count="393">
    <xf numFmtId="0" fontId="0" fillId="0" borderId="0" xfId="0"/>
    <xf numFmtId="0" fontId="2" fillId="0" borderId="0" xfId="0" applyFont="1"/>
    <xf numFmtId="0" fontId="2" fillId="2" borderId="1"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2" fillId="2" borderId="0" xfId="0" applyFont="1" applyFill="1" applyBorder="1"/>
    <xf numFmtId="0" fontId="3" fillId="2" borderId="0" xfId="0" applyFont="1" applyFill="1" applyBorder="1" applyAlignment="1">
      <alignment vertical="top"/>
    </xf>
    <xf numFmtId="0" fontId="2" fillId="2" borderId="5" xfId="0" applyFont="1" applyFill="1" applyBorder="1"/>
    <xf numFmtId="0" fontId="4" fillId="2" borderId="0" xfId="0" applyFont="1" applyFill="1" applyBorder="1"/>
    <xf numFmtId="0" fontId="4" fillId="0" borderId="0" xfId="0" applyFont="1" applyFill="1" applyBorder="1" applyAlignment="1">
      <alignment horizontal="left"/>
    </xf>
    <xf numFmtId="0" fontId="2" fillId="0" borderId="0" xfId="0" applyFont="1" applyFill="1" applyBorder="1"/>
    <xf numFmtId="1" fontId="5" fillId="0" borderId="0" xfId="0" applyNumberFormat="1" applyFont="1" applyFill="1" applyBorder="1"/>
    <xf numFmtId="0" fontId="2" fillId="0" borderId="0" xfId="0" applyFont="1" applyAlignment="1">
      <alignment vertical="center"/>
    </xf>
    <xf numFmtId="0" fontId="2" fillId="2" borderId="9" xfId="0" applyFont="1" applyFill="1" applyBorder="1"/>
    <xf numFmtId="0" fontId="4" fillId="0" borderId="0" xfId="0" applyFont="1" applyAlignment="1">
      <alignment vertical="center"/>
    </xf>
    <xf numFmtId="0" fontId="6" fillId="2" borderId="0" xfId="0" applyFont="1" applyFill="1" applyBorder="1"/>
    <xf numFmtId="49" fontId="2" fillId="2" borderId="0" xfId="0" applyNumberFormat="1" applyFont="1" applyFill="1" applyBorder="1" applyAlignment="1">
      <alignment horizontal="left"/>
    </xf>
    <xf numFmtId="0" fontId="2" fillId="2" borderId="0" xfId="0" applyNumberFormat="1" applyFont="1" applyFill="1" applyBorder="1" applyAlignment="1"/>
    <xf numFmtId="0" fontId="2" fillId="2" borderId="10" xfId="0" applyFont="1" applyFill="1" applyBorder="1"/>
    <xf numFmtId="0" fontId="2" fillId="2" borderId="11" xfId="0" applyFont="1" applyFill="1" applyBorder="1"/>
    <xf numFmtId="0" fontId="2" fillId="2" borderId="11" xfId="0" applyNumberFormat="1" applyFont="1" applyFill="1" applyBorder="1" applyAlignment="1"/>
    <xf numFmtId="0" fontId="2" fillId="2" borderId="12" xfId="0" applyFont="1" applyFill="1" applyBorder="1"/>
    <xf numFmtId="0" fontId="7" fillId="2" borderId="0" xfId="0" applyFont="1" applyFill="1" applyBorder="1"/>
    <xf numFmtId="0" fontId="2" fillId="0" borderId="9" xfId="0" applyFont="1" applyFill="1" applyBorder="1" applyAlignment="1">
      <alignment horizontal="right"/>
    </xf>
    <xf numFmtId="0" fontId="2" fillId="0" borderId="0" xfId="0" applyFont="1" applyBorder="1"/>
    <xf numFmtId="0" fontId="4" fillId="0" borderId="6" xfId="0" applyFont="1" applyBorder="1" applyAlignment="1">
      <alignment horizontal="center" vertical="center"/>
    </xf>
    <xf numFmtId="0" fontId="4" fillId="0" borderId="7"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wrapText="1"/>
    </xf>
    <xf numFmtId="0" fontId="2" fillId="0" borderId="14" xfId="0" quotePrefix="1" applyFont="1" applyFill="1" applyBorder="1" applyAlignment="1">
      <alignment horizontal="center"/>
    </xf>
    <xf numFmtId="0" fontId="2" fillId="0" borderId="14" xfId="0" applyFont="1" applyFill="1" applyBorder="1" applyAlignment="1">
      <alignment horizontal="center"/>
    </xf>
    <xf numFmtId="0" fontId="2" fillId="2" borderId="16" xfId="0" applyFont="1" applyFill="1" applyBorder="1"/>
    <xf numFmtId="0" fontId="2" fillId="0" borderId="17" xfId="0" quotePrefix="1" applyFont="1" applyFill="1" applyBorder="1" applyAlignment="1">
      <alignment horizontal="center"/>
    </xf>
    <xf numFmtId="0" fontId="2" fillId="0" borderId="17" xfId="0" applyFont="1" applyFill="1" applyBorder="1" applyAlignment="1">
      <alignment horizontal="center"/>
    </xf>
    <xf numFmtId="0" fontId="2" fillId="0" borderId="19" xfId="0" applyFont="1" applyFill="1" applyBorder="1" applyAlignment="1">
      <alignment horizontal="center"/>
    </xf>
    <xf numFmtId="0" fontId="2" fillId="0" borderId="0" xfId="0" applyFont="1" applyFill="1" applyBorder="1" applyAlignment="1">
      <alignment horizontal="right"/>
    </xf>
    <xf numFmtId="0" fontId="2" fillId="0" borderId="14" xfId="0" applyFont="1" applyFill="1" applyBorder="1"/>
    <xf numFmtId="164" fontId="2" fillId="0" borderId="14" xfId="1" applyFont="1" applyFill="1" applyBorder="1"/>
    <xf numFmtId="49" fontId="4" fillId="3" borderId="9" xfId="0" applyNumberFormat="1" applyFont="1" applyFill="1" applyBorder="1" applyAlignment="1">
      <alignment horizontal="center"/>
    </xf>
    <xf numFmtId="0" fontId="4" fillId="0" borderId="7" xfId="0" applyFont="1" applyBorder="1" applyAlignment="1">
      <alignment horizontal="center"/>
    </xf>
    <xf numFmtId="0" fontId="4" fillId="0" borderId="7" xfId="0" applyFont="1" applyBorder="1"/>
    <xf numFmtId="0" fontId="4" fillId="0" borderId="8" xfId="0" applyFont="1" applyBorder="1"/>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49" fontId="4" fillId="0" borderId="9" xfId="0" applyNumberFormat="1" applyFont="1" applyFill="1" applyBorder="1" applyAlignment="1">
      <alignment horizontal="center"/>
    </xf>
    <xf numFmtId="0" fontId="2" fillId="0" borderId="28" xfId="0" applyFont="1" applyBorder="1" applyAlignment="1">
      <alignment horizontal="right"/>
    </xf>
    <xf numFmtId="0" fontId="9" fillId="0" borderId="0" xfId="0" applyFont="1" applyFill="1" applyBorder="1"/>
    <xf numFmtId="0" fontId="2" fillId="0" borderId="0" xfId="0" applyFont="1" applyFill="1" applyBorder="1" applyAlignment="1">
      <alignment horizontal="right" vertical="center"/>
    </xf>
    <xf numFmtId="0" fontId="10" fillId="2" borderId="0" xfId="0" applyFont="1" applyFill="1" applyBorder="1"/>
    <xf numFmtId="49" fontId="4" fillId="0" borderId="31" xfId="0" applyNumberFormat="1" applyFont="1" applyFill="1" applyBorder="1" applyAlignment="1">
      <alignment horizontal="left"/>
    </xf>
    <xf numFmtId="49" fontId="2" fillId="0" borderId="31" xfId="0" applyNumberFormat="1" applyFont="1" applyFill="1" applyBorder="1" applyAlignment="1">
      <alignment horizontal="left"/>
    </xf>
    <xf numFmtId="0" fontId="6" fillId="0" borderId="0" xfId="0" applyFont="1" applyFill="1" applyBorder="1"/>
    <xf numFmtId="0" fontId="4" fillId="2" borderId="32" xfId="0" applyFont="1" applyFill="1" applyBorder="1"/>
    <xf numFmtId="164" fontId="2" fillId="0" borderId="32" xfId="0" applyNumberFormat="1" applyFont="1" applyFill="1" applyBorder="1" applyAlignment="1">
      <alignment horizontal="right"/>
    </xf>
    <xf numFmtId="14" fontId="2" fillId="2" borderId="0" xfId="0" quotePrefix="1" applyNumberFormat="1" applyFont="1" applyFill="1" applyBorder="1" applyAlignment="1">
      <alignment horizontal="left"/>
    </xf>
    <xf numFmtId="49" fontId="2" fillId="2" borderId="0" xfId="0" applyNumberFormat="1" applyFont="1" applyFill="1" applyBorder="1"/>
    <xf numFmtId="0" fontId="2" fillId="0" borderId="32" xfId="0" applyFont="1" applyFill="1" applyBorder="1" applyAlignment="1">
      <alignment horizontal="right"/>
    </xf>
    <xf numFmtId="0" fontId="4" fillId="0" borderId="0" xfId="0" applyFont="1" applyFill="1" applyBorder="1"/>
    <xf numFmtId="0" fontId="11" fillId="0" borderId="0" xfId="0" applyFont="1" applyAlignment="1">
      <alignment vertical="center"/>
    </xf>
    <xf numFmtId="0" fontId="9" fillId="2" borderId="33" xfId="0" applyFont="1" applyFill="1" applyBorder="1"/>
    <xf numFmtId="0" fontId="2" fillId="2" borderId="33" xfId="0" applyFont="1" applyFill="1" applyBorder="1"/>
    <xf numFmtId="0" fontId="2" fillId="0" borderId="33" xfId="0" applyFont="1" applyFill="1" applyBorder="1" applyAlignment="1">
      <alignment horizontal="right"/>
    </xf>
    <xf numFmtId="3" fontId="2" fillId="0" borderId="40" xfId="0" applyNumberFormat="1" applyFont="1" applyFill="1" applyBorder="1" applyAlignment="1">
      <alignment horizontal="center"/>
    </xf>
    <xf numFmtId="49" fontId="4" fillId="4" borderId="41" xfId="0" applyNumberFormat="1" applyFont="1" applyFill="1" applyBorder="1" applyAlignment="1">
      <alignment horizontal="left"/>
    </xf>
    <xf numFmtId="49" fontId="4" fillId="4" borderId="41" xfId="0" applyNumberFormat="1" applyFont="1" applyFill="1" applyBorder="1" applyAlignment="1">
      <alignment horizontal="center"/>
    </xf>
    <xf numFmtId="164" fontId="4" fillId="4" borderId="41" xfId="0" applyNumberFormat="1" applyFont="1" applyFill="1" applyBorder="1"/>
    <xf numFmtId="164" fontId="4" fillId="4" borderId="41" xfId="1" applyFont="1" applyFill="1" applyBorder="1" applyAlignment="1">
      <alignment horizontal="left"/>
    </xf>
    <xf numFmtId="164" fontId="4" fillId="0" borderId="42" xfId="1" applyFont="1" applyFill="1" applyBorder="1"/>
    <xf numFmtId="0" fontId="12" fillId="2" borderId="0" xfId="0" applyNumberFormat="1" applyFont="1" applyFill="1" applyBorder="1" applyAlignment="1"/>
    <xf numFmtId="14" fontId="2" fillId="0" borderId="40" xfId="0" applyNumberFormat="1" applyFont="1" applyFill="1" applyBorder="1" applyAlignment="1">
      <alignment horizontal="center"/>
    </xf>
    <xf numFmtId="49" fontId="2" fillId="4" borderId="41" xfId="0" applyNumberFormat="1" applyFont="1" applyFill="1" applyBorder="1" applyAlignment="1">
      <alignment horizontal="left"/>
    </xf>
    <xf numFmtId="49" fontId="2" fillId="4" borderId="41" xfId="0" applyNumberFormat="1" applyFont="1" applyFill="1" applyBorder="1" applyAlignment="1">
      <alignment horizontal="center"/>
    </xf>
    <xf numFmtId="164" fontId="2" fillId="4" borderId="41" xfId="0" applyNumberFormat="1" applyFont="1" applyFill="1" applyBorder="1"/>
    <xf numFmtId="164" fontId="2" fillId="4" borderId="41" xfId="1" applyFont="1" applyFill="1" applyBorder="1" applyAlignment="1">
      <alignment horizontal="left"/>
    </xf>
    <xf numFmtId="164" fontId="2" fillId="4" borderId="42" xfId="1" applyFont="1" applyFill="1" applyBorder="1" applyAlignment="1"/>
    <xf numFmtId="0" fontId="2" fillId="2" borderId="0" xfId="0" applyFont="1" applyFill="1" applyBorder="1" applyProtection="1">
      <protection locked="0" hidden="1"/>
    </xf>
    <xf numFmtId="0" fontId="2" fillId="2" borderId="0" xfId="0" quotePrefix="1" applyFont="1" applyFill="1" applyBorder="1"/>
    <xf numFmtId="164" fontId="4" fillId="2" borderId="0" xfId="0" applyNumberFormat="1" applyFont="1" applyFill="1" applyBorder="1" applyAlignment="1">
      <alignment horizontal="right"/>
    </xf>
    <xf numFmtId="40" fontId="13" fillId="0" borderId="0" xfId="0" applyNumberFormat="1" applyFont="1" applyFill="1" applyBorder="1"/>
    <xf numFmtId="0" fontId="2" fillId="0" borderId="0" xfId="0" applyFont="1" applyFill="1" applyBorder="1" applyProtection="1">
      <protection locked="0" hidden="1"/>
    </xf>
    <xf numFmtId="0" fontId="2" fillId="0" borderId="0" xfId="0" quotePrefix="1" applyFont="1" applyFill="1" applyBorder="1"/>
    <xf numFmtId="0" fontId="4" fillId="0" borderId="0" xfId="0" applyFont="1" applyFill="1" applyBorder="1" applyAlignment="1">
      <alignment horizontal="right"/>
    </xf>
    <xf numFmtId="0" fontId="10" fillId="0" borderId="0" xfId="0" applyFont="1" applyFill="1" applyBorder="1" applyAlignment="1">
      <alignment horizontal="right"/>
    </xf>
    <xf numFmtId="0" fontId="2" fillId="0" borderId="0" xfId="0" applyNumberFormat="1" applyFont="1" applyFill="1" applyBorder="1" applyAlignment="1"/>
    <xf numFmtId="0" fontId="2" fillId="0" borderId="5" xfId="0" applyFont="1" applyFill="1" applyBorder="1"/>
    <xf numFmtId="0" fontId="2" fillId="0" borderId="0" xfId="0" applyFont="1" applyFill="1"/>
    <xf numFmtId="164" fontId="2" fillId="2" borderId="11" xfId="0" applyNumberFormat="1" applyFont="1" applyFill="1" applyBorder="1"/>
    <xf numFmtId="164" fontId="2" fillId="0" borderId="30" xfId="0" applyNumberFormat="1" applyFont="1" applyFill="1" applyBorder="1"/>
    <xf numFmtId="164" fontId="2" fillId="2" borderId="43" xfId="2" applyFont="1" applyFill="1" applyBorder="1"/>
    <xf numFmtId="0" fontId="2" fillId="2" borderId="44" xfId="0" applyFont="1" applyFill="1" applyBorder="1"/>
    <xf numFmtId="0" fontId="2" fillId="0" borderId="45" xfId="0" quotePrefix="1" applyFont="1" applyFill="1" applyBorder="1" applyAlignment="1">
      <alignment horizontal="center"/>
    </xf>
    <xf numFmtId="0" fontId="2" fillId="0" borderId="45" xfId="0" applyFont="1" applyFill="1" applyBorder="1" applyAlignment="1">
      <alignment horizontal="center"/>
    </xf>
    <xf numFmtId="0" fontId="4" fillId="2" borderId="18" xfId="0" applyFont="1" applyFill="1" applyBorder="1"/>
    <xf numFmtId="0" fontId="4" fillId="0" borderId="19" xfId="0" quotePrefix="1" applyFont="1" applyFill="1" applyBorder="1" applyAlignment="1">
      <alignment horizontal="center"/>
    </xf>
    <xf numFmtId="164" fontId="2" fillId="2" borderId="46" xfId="2" applyFont="1" applyFill="1" applyBorder="1"/>
    <xf numFmtId="164" fontId="2" fillId="4" borderId="47" xfId="0" applyNumberFormat="1" applyFont="1" applyFill="1" applyBorder="1"/>
    <xf numFmtId="0" fontId="4" fillId="2" borderId="20" xfId="0" applyFont="1" applyFill="1" applyBorder="1"/>
    <xf numFmtId="0" fontId="4" fillId="0" borderId="21" xfId="0" quotePrefix="1" applyFont="1" applyFill="1" applyBorder="1" applyAlignment="1">
      <alignment horizontal="center"/>
    </xf>
    <xf numFmtId="0" fontId="4" fillId="0" borderId="21" xfId="0" applyFont="1" applyFill="1" applyBorder="1" applyAlignment="1">
      <alignment horizontal="center"/>
    </xf>
    <xf numFmtId="164" fontId="4" fillId="0" borderId="7" xfId="0" applyNumberFormat="1" applyFont="1" applyFill="1" applyBorder="1"/>
    <xf numFmtId="0" fontId="4" fillId="2" borderId="0" xfId="0" applyFont="1" applyFill="1" applyBorder="1" applyAlignment="1">
      <alignment vertical="center"/>
    </xf>
    <xf numFmtId="0" fontId="17" fillId="2" borderId="12" xfId="0" applyFont="1" applyFill="1" applyBorder="1" applyAlignment="1">
      <alignment horizontal="right"/>
    </xf>
    <xf numFmtId="0" fontId="15" fillId="0" borderId="0" xfId="0" applyFont="1" applyFill="1" applyBorder="1" applyAlignment="1" applyProtection="1">
      <alignment horizontal="left"/>
      <protection locked="0" hidden="1"/>
    </xf>
    <xf numFmtId="0" fontId="17" fillId="2" borderId="0" xfId="0" applyFont="1" applyFill="1" applyBorder="1" applyAlignment="1">
      <alignment horizontal="right"/>
    </xf>
    <xf numFmtId="0" fontId="17" fillId="0" borderId="22" xfId="0" applyFont="1" applyFill="1" applyBorder="1"/>
    <xf numFmtId="164" fontId="2" fillId="0" borderId="15" xfId="0" applyNumberFormat="1" applyFont="1" applyFill="1" applyBorder="1"/>
    <xf numFmtId="164" fontId="4" fillId="0" borderId="8" xfId="0" applyNumberFormat="1" applyFont="1" applyFill="1" applyBorder="1"/>
    <xf numFmtId="164" fontId="2" fillId="4" borderId="48" xfId="0" applyNumberFormat="1" applyFont="1" applyFill="1" applyBorder="1"/>
    <xf numFmtId="164" fontId="2" fillId="4" borderId="49" xfId="0" applyNumberFormat="1" applyFont="1" applyFill="1" applyBorder="1"/>
    <xf numFmtId="164" fontId="2" fillId="2" borderId="49" xfId="2" applyFont="1" applyFill="1" applyBorder="1"/>
    <xf numFmtId="164" fontId="2" fillId="0" borderId="45" xfId="0" applyNumberFormat="1" applyFont="1" applyFill="1" applyBorder="1"/>
    <xf numFmtId="164" fontId="4" fillId="0" borderId="21" xfId="0" applyNumberFormat="1" applyFont="1" applyFill="1" applyBorder="1"/>
    <xf numFmtId="164" fontId="2" fillId="4" borderId="14" xfId="0" applyNumberFormat="1" applyFont="1" applyFill="1" applyBorder="1"/>
    <xf numFmtId="164" fontId="2" fillId="2" borderId="17" xfId="2" applyFont="1" applyFill="1" applyBorder="1"/>
    <xf numFmtId="164" fontId="17" fillId="4" borderId="41" xfId="1" applyFont="1" applyFill="1" applyBorder="1" applyAlignment="1">
      <alignment horizontal="right"/>
    </xf>
    <xf numFmtId="164" fontId="17" fillId="2" borderId="19" xfId="2" applyFont="1" applyFill="1" applyBorder="1" applyAlignment="1">
      <alignment horizontal="right"/>
    </xf>
    <xf numFmtId="0" fontId="18" fillId="0" borderId="0" xfId="5" applyFont="1"/>
    <xf numFmtId="166" fontId="18" fillId="0" borderId="0" xfId="5" applyNumberFormat="1" applyFont="1" applyAlignment="1">
      <alignment horizontal="right"/>
    </xf>
    <xf numFmtId="164" fontId="18" fillId="0" borderId="0" xfId="5" applyNumberFormat="1" applyFont="1" applyBorder="1"/>
    <xf numFmtId="0" fontId="18" fillId="0" borderId="0" xfId="5" applyFont="1" applyFill="1"/>
    <xf numFmtId="39" fontId="18" fillId="0" borderId="0" xfId="5" applyNumberFormat="1" applyFont="1"/>
    <xf numFmtId="0" fontId="8" fillId="0" borderId="0" xfId="5"/>
    <xf numFmtId="0" fontId="20" fillId="0" borderId="0" xfId="6" applyFont="1" applyFill="1" applyAlignment="1">
      <alignment horizontal="left"/>
    </xf>
    <xf numFmtId="166" fontId="18" fillId="0" borderId="0" xfId="5" applyNumberFormat="1" applyFont="1" applyAlignment="1">
      <alignment horizontal="left"/>
    </xf>
    <xf numFmtId="0" fontId="8" fillId="0" borderId="0" xfId="5" applyFill="1"/>
    <xf numFmtId="0" fontId="21" fillId="0" borderId="0" xfId="5" applyFont="1" applyFill="1"/>
    <xf numFmtId="0" fontId="23" fillId="0" borderId="0" xfId="5" applyFont="1" applyBorder="1"/>
    <xf numFmtId="0" fontId="8" fillId="2" borderId="0" xfId="5" applyFill="1"/>
    <xf numFmtId="0" fontId="8" fillId="2" borderId="51" xfId="5" applyFill="1" applyBorder="1"/>
    <xf numFmtId="164" fontId="24" fillId="0" borderId="0" xfId="5" applyNumberFormat="1" applyFont="1" applyBorder="1" applyAlignment="1">
      <alignment horizontal="center"/>
    </xf>
    <xf numFmtId="0" fontId="24" fillId="0" borderId="52" xfId="5" applyFont="1" applyFill="1" applyBorder="1"/>
    <xf numFmtId="0" fontId="8" fillId="0" borderId="53" xfId="5" applyFill="1" applyBorder="1"/>
    <xf numFmtId="164" fontId="24" fillId="0" borderId="54" xfId="5" applyNumberFormat="1" applyFont="1" applyFill="1" applyBorder="1"/>
    <xf numFmtId="0" fontId="8" fillId="6" borderId="0" xfId="5" applyFill="1"/>
    <xf numFmtId="0" fontId="24" fillId="0" borderId="55" xfId="5" applyFont="1" applyFill="1" applyBorder="1"/>
    <xf numFmtId="0" fontId="8" fillId="0" borderId="0" xfId="5" applyFill="1" applyBorder="1"/>
    <xf numFmtId="164" fontId="24" fillId="0" borderId="56" xfId="5" applyNumberFormat="1" applyFont="1" applyFill="1" applyBorder="1"/>
    <xf numFmtId="0" fontId="24" fillId="0" borderId="0" xfId="5" applyFont="1" applyFill="1" applyBorder="1"/>
    <xf numFmtId="0" fontId="24" fillId="0" borderId="57" xfId="5" applyFont="1" applyFill="1" applyBorder="1"/>
    <xf numFmtId="0" fontId="8" fillId="0" borderId="51" xfId="5" applyFill="1" applyBorder="1"/>
    <xf numFmtId="0" fontId="26" fillId="0" borderId="0" xfId="5" applyFont="1"/>
    <xf numFmtId="3" fontId="28" fillId="0" borderId="0" xfId="7" applyNumberFormat="1" applyFont="1" applyBorder="1" applyAlignment="1">
      <alignment horizontal="right"/>
    </xf>
    <xf numFmtId="39" fontId="14" fillId="0" borderId="0" xfId="4" quotePrefix="1" applyNumberFormat="1"/>
    <xf numFmtId="0" fontId="29" fillId="0" borderId="0" xfId="5" applyFont="1" applyFill="1" applyAlignment="1">
      <alignment horizontal="left"/>
    </xf>
    <xf numFmtId="0" fontId="8" fillId="0" borderId="0" xfId="5" quotePrefix="1" applyFont="1" applyFill="1" applyBorder="1"/>
    <xf numFmtId="0" fontId="8" fillId="0" borderId="0" xfId="5" applyFont="1" applyFill="1" applyBorder="1"/>
    <xf numFmtId="166" fontId="30" fillId="0" borderId="0" xfId="5" applyNumberFormat="1" applyFont="1" applyFill="1" applyAlignment="1">
      <alignment horizontal="right"/>
    </xf>
    <xf numFmtId="0" fontId="31" fillId="0" borderId="0" xfId="5" applyFont="1" applyFill="1"/>
    <xf numFmtId="164" fontId="32" fillId="0" borderId="0" xfId="5" applyNumberFormat="1" applyFont="1" applyFill="1" applyBorder="1"/>
    <xf numFmtId="39" fontId="31" fillId="0" borderId="0" xfId="5" applyNumberFormat="1" applyFont="1" applyFill="1" applyBorder="1"/>
    <xf numFmtId="0" fontId="33" fillId="0" borderId="0" xfId="5" applyFont="1" applyFill="1" applyAlignment="1">
      <alignment horizontal="right"/>
    </xf>
    <xf numFmtId="0" fontId="34" fillId="0" borderId="0" xfId="6" applyFont="1" applyAlignment="1">
      <alignment horizontal="right"/>
    </xf>
    <xf numFmtId="0" fontId="8" fillId="0" borderId="0" xfId="6"/>
    <xf numFmtId="0" fontId="8" fillId="0" borderId="0" xfId="6" applyAlignment="1">
      <alignment horizontal="left" vertical="top" wrapText="1"/>
    </xf>
    <xf numFmtId="0" fontId="35" fillId="0" borderId="0" xfId="6" applyFont="1" applyAlignment="1">
      <alignment horizontal="right"/>
    </xf>
    <xf numFmtId="0" fontId="36" fillId="0" borderId="0" xfId="6" applyFont="1"/>
    <xf numFmtId="0" fontId="8" fillId="0" borderId="0" xfId="6" applyAlignment="1">
      <alignment vertical="top" wrapText="1"/>
    </xf>
    <xf numFmtId="166" fontId="18" fillId="0" borderId="0" xfId="5" applyNumberFormat="1" applyFont="1" applyFill="1" applyAlignment="1">
      <alignment horizontal="right"/>
    </xf>
    <xf numFmtId="164" fontId="18" fillId="0" borderId="0" xfId="5" applyNumberFormat="1" applyFont="1" applyFill="1" applyBorder="1"/>
    <xf numFmtId="39" fontId="31" fillId="0" borderId="0" xfId="5" applyNumberFormat="1" applyFont="1" applyFill="1"/>
    <xf numFmtId="39" fontId="18" fillId="0" borderId="0" xfId="5" applyNumberFormat="1" applyFont="1" applyFill="1"/>
    <xf numFmtId="0" fontId="37" fillId="2" borderId="12" xfId="0" applyFont="1" applyFill="1" applyBorder="1" applyAlignment="1">
      <alignment horizontal="left"/>
    </xf>
    <xf numFmtId="0" fontId="38" fillId="2" borderId="58" xfId="0" applyFont="1" applyFill="1" applyBorder="1"/>
    <xf numFmtId="0" fontId="40" fillId="0" borderId="0" xfId="5" applyFont="1"/>
    <xf numFmtId="0" fontId="40" fillId="2" borderId="0" xfId="5" applyFont="1" applyFill="1"/>
    <xf numFmtId="0" fontId="39" fillId="0" borderId="0" xfId="5" applyFont="1"/>
    <xf numFmtId="0" fontId="17" fillId="4" borderId="0" xfId="0" applyFont="1" applyFill="1" applyBorder="1" applyAlignment="1">
      <alignment horizontal="center"/>
    </xf>
    <xf numFmtId="0" fontId="6" fillId="4" borderId="0" xfId="0" applyFont="1" applyFill="1" applyBorder="1"/>
    <xf numFmtId="0" fontId="16" fillId="4" borderId="0" xfId="0" applyFont="1" applyFill="1" applyBorder="1"/>
    <xf numFmtId="0" fontId="2" fillId="4" borderId="0" xfId="0" applyFont="1" applyFill="1" applyBorder="1"/>
    <xf numFmtId="0" fontId="0" fillId="4" borderId="0" xfId="0" applyFill="1" applyBorder="1"/>
    <xf numFmtId="0" fontId="2" fillId="4" borderId="0" xfId="0" applyFont="1" applyFill="1" applyBorder="1" applyAlignment="1">
      <alignment horizontal="right"/>
    </xf>
    <xf numFmtId="0" fontId="2" fillId="4" borderId="0" xfId="0" applyNumberFormat="1" applyFont="1" applyFill="1" applyBorder="1" applyAlignment="1"/>
    <xf numFmtId="0" fontId="4" fillId="0" borderId="0" xfId="0" applyFont="1" applyFill="1" applyBorder="1" applyAlignment="1">
      <alignment horizontal="center" vertical="center"/>
    </xf>
    <xf numFmtId="15" fontId="2" fillId="4" borderId="0" xfId="0" applyNumberFormat="1" applyFont="1" applyFill="1" applyBorder="1" applyAlignment="1">
      <alignment horizontal="center"/>
    </xf>
    <xf numFmtId="0" fontId="2" fillId="4" borderId="0" xfId="0" applyFont="1" applyFill="1" applyBorder="1" applyAlignment="1">
      <alignment horizontal="center"/>
    </xf>
    <xf numFmtId="164" fontId="2" fillId="4" borderId="0" xfId="0" applyNumberFormat="1" applyFont="1" applyFill="1" applyBorder="1" applyAlignment="1">
      <alignment horizontal="center"/>
    </xf>
    <xf numFmtId="164" fontId="2" fillId="4" borderId="0" xfId="0" applyNumberFormat="1" applyFont="1" applyFill="1" applyBorder="1"/>
    <xf numFmtId="9" fontId="2" fillId="0" borderId="9" xfId="0" applyNumberFormat="1" applyFont="1" applyBorder="1"/>
    <xf numFmtId="0" fontId="37" fillId="2" borderId="0" xfId="0" applyFont="1" applyFill="1" applyBorder="1" applyAlignment="1">
      <alignment horizontal="left"/>
    </xf>
    <xf numFmtId="0" fontId="17" fillId="0" borderId="0" xfId="0" applyFont="1" applyBorder="1"/>
    <xf numFmtId="164" fontId="2" fillId="0" borderId="0" xfId="0" applyNumberFormat="1" applyFont="1"/>
    <xf numFmtId="0" fontId="41" fillId="0" borderId="0" xfId="0" applyFont="1" applyBorder="1" applyAlignment="1">
      <alignment horizontal="left"/>
    </xf>
    <xf numFmtId="0" fontId="41" fillId="2" borderId="0" xfId="0" applyFont="1" applyFill="1" applyBorder="1" applyAlignment="1">
      <alignment horizontal="left"/>
    </xf>
    <xf numFmtId="164" fontId="43" fillId="2" borderId="0" xfId="1" applyFont="1" applyFill="1" applyBorder="1" applyAlignment="1"/>
    <xf numFmtId="0" fontId="43" fillId="2" borderId="0" xfId="0" applyFont="1" applyFill="1" applyBorder="1" applyAlignment="1"/>
    <xf numFmtId="0" fontId="43" fillId="2" borderId="0" xfId="0" applyFont="1" applyFill="1" applyBorder="1"/>
    <xf numFmtId="0" fontId="43" fillId="2" borderId="0" xfId="0" quotePrefix="1" applyFont="1" applyFill="1" applyBorder="1"/>
    <xf numFmtId="0" fontId="43" fillId="0" borderId="0" xfId="0" applyFont="1" applyBorder="1"/>
    <xf numFmtId="0" fontId="42" fillId="0" borderId="0" xfId="0" applyFont="1" applyBorder="1" applyAlignment="1">
      <alignment horizontal="left" vertical="center" wrapText="1" indent="1"/>
    </xf>
    <xf numFmtId="164" fontId="43" fillId="0" borderId="0" xfId="1" applyFont="1" applyBorder="1"/>
    <xf numFmtId="164" fontId="43" fillId="0" borderId="0" xfId="0" applyNumberFormat="1" applyFont="1" applyBorder="1"/>
    <xf numFmtId="164" fontId="2" fillId="0" borderId="0" xfId="0" applyNumberFormat="1" applyFont="1" applyBorder="1"/>
    <xf numFmtId="164" fontId="43" fillId="2" borderId="0" xfId="0" applyNumberFormat="1" applyFont="1" applyFill="1" applyBorder="1" applyAlignment="1"/>
    <xf numFmtId="16" fontId="2" fillId="0" borderId="9" xfId="0" applyNumberFormat="1" applyFont="1" applyFill="1" applyBorder="1" applyAlignment="1">
      <alignment horizontal="right"/>
    </xf>
    <xf numFmtId="0" fontId="4" fillId="0" borderId="29" xfId="0" applyFont="1" applyBorder="1" applyAlignment="1">
      <alignment horizontal="center" vertical="center"/>
    </xf>
    <xf numFmtId="0" fontId="4" fillId="0" borderId="30" xfId="0" applyFont="1" applyFill="1" applyBorder="1" applyAlignment="1">
      <alignment horizontal="center"/>
    </xf>
    <xf numFmtId="0" fontId="4" fillId="0" borderId="15" xfId="0" applyFont="1" applyFill="1" applyBorder="1" applyAlignment="1">
      <alignment horizontal="center"/>
    </xf>
    <xf numFmtId="164" fontId="2" fillId="0" borderId="17" xfId="1" applyFont="1" applyFill="1" applyBorder="1"/>
    <xf numFmtId="164" fontId="2" fillId="4" borderId="17" xfId="1" applyFont="1" applyFill="1" applyBorder="1"/>
    <xf numFmtId="0" fontId="2" fillId="0" borderId="13" xfId="0" quotePrefix="1" applyFont="1" applyBorder="1"/>
    <xf numFmtId="0" fontId="2" fillId="0" borderId="16" xfId="0" quotePrefix="1" applyFont="1" applyBorder="1"/>
    <xf numFmtId="0" fontId="17" fillId="0" borderId="61" xfId="0" applyFont="1" applyFill="1" applyBorder="1"/>
    <xf numFmtId="164" fontId="4" fillId="4" borderId="42" xfId="1" applyFont="1" applyFill="1" applyBorder="1" applyAlignment="1"/>
    <xf numFmtId="164" fontId="4" fillId="4" borderId="50" xfId="2" applyFont="1" applyFill="1" applyBorder="1"/>
    <xf numFmtId="164" fontId="22" fillId="0" borderId="0" xfId="3" applyNumberFormat="1" applyFont="1" applyFill="1" applyBorder="1" applyAlignment="1">
      <alignment horizontal="left"/>
    </xf>
    <xf numFmtId="39" fontId="18" fillId="0" borderId="0" xfId="5" applyNumberFormat="1" applyFont="1" applyBorder="1"/>
    <xf numFmtId="4" fontId="2" fillId="2" borderId="59" xfId="0" applyNumberFormat="1" applyFont="1" applyFill="1" applyBorder="1"/>
    <xf numFmtId="164" fontId="2" fillId="2" borderId="60" xfId="0" applyNumberFormat="1" applyFont="1" applyFill="1" applyBorder="1"/>
    <xf numFmtId="0" fontId="2" fillId="2" borderId="0" xfId="0" applyFont="1" applyFill="1" applyBorder="1" applyAlignment="1">
      <alignment horizontal="left"/>
    </xf>
    <xf numFmtId="0" fontId="4" fillId="2" borderId="0"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8" xfId="0" applyFont="1" applyFill="1" applyBorder="1" applyAlignment="1">
      <alignment horizontal="center" vertical="center"/>
    </xf>
    <xf numFmtId="3" fontId="2" fillId="5" borderId="59" xfId="0" applyNumberFormat="1" applyFont="1" applyFill="1" applyBorder="1" applyAlignment="1">
      <alignment horizontal="left"/>
    </xf>
    <xf numFmtId="0" fontId="2" fillId="2" borderId="62" xfId="0" applyFont="1" applyFill="1" applyBorder="1"/>
    <xf numFmtId="49" fontId="2" fillId="2" borderId="60" xfId="0" applyNumberFormat="1" applyFont="1" applyFill="1" applyBorder="1" applyAlignment="1">
      <alignment horizontal="left"/>
    </xf>
    <xf numFmtId="49" fontId="2" fillId="2" borderId="9" xfId="0" applyNumberFormat="1" applyFont="1" applyFill="1" applyBorder="1" applyAlignment="1">
      <alignment horizontal="left"/>
    </xf>
    <xf numFmtId="0" fontId="4" fillId="0" borderId="0" xfId="0" applyFont="1"/>
    <xf numFmtId="0" fontId="45" fillId="2" borderId="2" xfId="0" applyNumberFormat="1" applyFont="1" applyFill="1" applyBorder="1" applyAlignment="1"/>
    <xf numFmtId="0" fontId="45" fillId="0" borderId="0" xfId="0" applyNumberFormat="1" applyFont="1" applyAlignment="1"/>
    <xf numFmtId="0" fontId="45" fillId="0" borderId="0" xfId="0" applyNumberFormat="1" applyFont="1" applyAlignment="1">
      <alignment horizontal="right"/>
    </xf>
    <xf numFmtId="0" fontId="45" fillId="0" borderId="0" xfId="0" applyNumberFormat="1" applyFont="1" applyAlignment="1">
      <alignment horizontal="left"/>
    </xf>
    <xf numFmtId="0" fontId="45" fillId="2" borderId="0" xfId="0" applyNumberFormat="1" applyFont="1" applyFill="1" applyBorder="1" applyAlignment="1"/>
    <xf numFmtId="0" fontId="17" fillId="2" borderId="0" xfId="0" applyFont="1" applyFill="1" applyBorder="1"/>
    <xf numFmtId="0" fontId="17" fillId="0" borderId="0" xfId="0" applyFont="1"/>
    <xf numFmtId="0" fontId="46" fillId="0" borderId="0" xfId="0" applyFont="1" applyAlignment="1">
      <alignment vertical="center"/>
    </xf>
    <xf numFmtId="0" fontId="4" fillId="0" borderId="0" xfId="0" applyFont="1" applyBorder="1"/>
    <xf numFmtId="0" fontId="17" fillId="0" borderId="0" xfId="0" applyFont="1" applyBorder="1" applyAlignment="1">
      <alignment horizontal="right"/>
    </xf>
    <xf numFmtId="0" fontId="45" fillId="0" borderId="0" xfId="5" applyNumberFormat="1" applyFont="1" applyFill="1" applyBorder="1" applyAlignment="1">
      <alignment horizontal="right"/>
    </xf>
    <xf numFmtId="0" fontId="48" fillId="0" borderId="0" xfId="0" applyFont="1" applyBorder="1" applyAlignment="1">
      <alignment horizontal="right" vertical="center" wrapText="1" indent="1"/>
    </xf>
    <xf numFmtId="0" fontId="50" fillId="2" borderId="0" xfId="0" applyNumberFormat="1" applyFont="1" applyFill="1" applyBorder="1" applyAlignment="1"/>
    <xf numFmtId="0" fontId="39" fillId="0" borderId="0" xfId="0" applyFont="1"/>
    <xf numFmtId="0" fontId="46" fillId="0" borderId="0" xfId="0" applyFont="1" applyBorder="1"/>
    <xf numFmtId="0" fontId="2" fillId="0" borderId="30" xfId="0" applyFont="1" applyFill="1" applyBorder="1" applyAlignment="1">
      <alignment horizontal="center"/>
    </xf>
    <xf numFmtId="0" fontId="4" fillId="0" borderId="7" xfId="0" applyFont="1" applyFill="1" applyBorder="1" applyAlignment="1">
      <alignment horizontal="center"/>
    </xf>
    <xf numFmtId="0" fontId="2" fillId="0" borderId="43" xfId="0" applyFont="1" applyFill="1" applyBorder="1" applyAlignment="1">
      <alignment horizontal="center"/>
    </xf>
    <xf numFmtId="0" fontId="2" fillId="0" borderId="46" xfId="0" applyFont="1" applyFill="1" applyBorder="1" applyAlignment="1">
      <alignment horizontal="center"/>
    </xf>
    <xf numFmtId="0" fontId="45" fillId="0" borderId="57" xfId="0" applyNumberFormat="1" applyFont="1" applyFill="1" applyBorder="1" applyAlignment="1">
      <alignment horizontal="center"/>
    </xf>
    <xf numFmtId="0" fontId="49" fillId="0" borderId="47" xfId="0" applyNumberFormat="1" applyFont="1" applyFill="1" applyBorder="1" applyAlignment="1">
      <alignment horizontal="center"/>
    </xf>
    <xf numFmtId="0" fontId="49" fillId="0" borderId="0" xfId="0" applyNumberFormat="1" applyFont="1" applyAlignment="1"/>
    <xf numFmtId="0" fontId="4" fillId="0" borderId="63" xfId="0" applyFont="1" applyBorder="1"/>
    <xf numFmtId="0" fontId="2" fillId="0" borderId="6" xfId="0" applyFont="1" applyBorder="1"/>
    <xf numFmtId="0" fontId="2" fillId="0" borderId="8" xfId="0" applyFont="1" applyBorder="1"/>
    <xf numFmtId="164" fontId="2" fillId="0" borderId="63" xfId="0" applyNumberFormat="1" applyFont="1" applyBorder="1"/>
    <xf numFmtId="49" fontId="2" fillId="0" borderId="0" xfId="0" applyNumberFormat="1" applyFont="1" applyFill="1" applyBorder="1" applyAlignment="1">
      <alignment horizontal="left"/>
    </xf>
    <xf numFmtId="164" fontId="17" fillId="4" borderId="17" xfId="0" applyNumberFormat="1" applyFont="1" applyFill="1" applyBorder="1"/>
    <xf numFmtId="0" fontId="45" fillId="4" borderId="41" xfId="0" applyNumberFormat="1" applyFont="1" applyFill="1" applyBorder="1" applyAlignment="1">
      <alignment horizontal="center"/>
    </xf>
    <xf numFmtId="49" fontId="17" fillId="4" borderId="41" xfId="0" applyNumberFormat="1" applyFont="1" applyFill="1" applyBorder="1" applyAlignment="1">
      <alignment horizontal="center"/>
    </xf>
    <xf numFmtId="0" fontId="49" fillId="0" borderId="0" xfId="5" applyNumberFormat="1" applyFont="1" applyFill="1" applyBorder="1" applyAlignment="1">
      <alignment horizontal="right"/>
    </xf>
    <xf numFmtId="0" fontId="45" fillId="2" borderId="0" xfId="1" applyNumberFormat="1" applyFont="1" applyFill="1" applyBorder="1" applyAlignment="1">
      <alignment horizontal="right"/>
    </xf>
    <xf numFmtId="0" fontId="45" fillId="2" borderId="0" xfId="0" applyNumberFormat="1" applyFont="1" applyFill="1" applyBorder="1" applyAlignment="1">
      <alignment horizontal="right"/>
    </xf>
    <xf numFmtId="0" fontId="51" fillId="0" borderId="0" xfId="0" applyNumberFormat="1" applyFont="1" applyAlignment="1">
      <alignment horizontal="left"/>
    </xf>
    <xf numFmtId="37" fontId="0" fillId="0" borderId="0" xfId="0" applyNumberFormat="1" applyAlignment="1">
      <alignment horizontal="left"/>
    </xf>
    <xf numFmtId="0" fontId="52" fillId="0" borderId="0" xfId="0" applyFont="1" applyAlignment="1">
      <alignment horizontal="right"/>
    </xf>
    <xf numFmtId="0" fontId="45" fillId="0" borderId="0" xfId="5" applyNumberFormat="1" applyFont="1" applyFill="1" applyAlignment="1">
      <alignment horizontal="left"/>
    </xf>
    <xf numFmtId="0" fontId="45" fillId="0" borderId="14" xfId="0" applyNumberFormat="1" applyFont="1" applyFill="1" applyBorder="1" applyAlignment="1">
      <alignment horizontal="center"/>
    </xf>
    <xf numFmtId="0" fontId="45" fillId="0" borderId="17" xfId="0" applyNumberFormat="1" applyFont="1" applyFill="1" applyBorder="1" applyAlignment="1">
      <alignment horizontal="center"/>
    </xf>
    <xf numFmtId="0" fontId="2" fillId="0" borderId="18" xfId="0" quotePrefix="1" applyFont="1" applyBorder="1"/>
    <xf numFmtId="0" fontId="2" fillId="0" borderId="19" xfId="0" applyFont="1" applyFill="1" applyBorder="1"/>
    <xf numFmtId="4" fontId="53" fillId="0" borderId="0" xfId="5" applyNumberFormat="1" applyFont="1" applyFill="1" applyAlignment="1"/>
    <xf numFmtId="0" fontId="49" fillId="0" borderId="0" xfId="0" applyNumberFormat="1" applyFont="1" applyBorder="1" applyAlignment="1">
      <alignment horizontal="left"/>
    </xf>
    <xf numFmtId="0" fontId="49" fillId="0" borderId="0" xfId="0" applyNumberFormat="1" applyFont="1" applyBorder="1" applyAlignment="1"/>
    <xf numFmtId="164" fontId="43" fillId="2" borderId="0" xfId="0" quotePrefix="1" applyNumberFormat="1" applyFont="1" applyFill="1" applyBorder="1"/>
    <xf numFmtId="164" fontId="43" fillId="2" borderId="0" xfId="1" quotePrefix="1" applyFont="1" applyFill="1" applyBorder="1"/>
    <xf numFmtId="165" fontId="43" fillId="2" borderId="0" xfId="1" quotePrefix="1" applyNumberFormat="1" applyFont="1" applyFill="1" applyBorder="1"/>
    <xf numFmtId="0" fontId="45" fillId="0" borderId="0" xfId="0" applyNumberFormat="1" applyFont="1" applyBorder="1" applyAlignment="1">
      <alignment horizontal="right"/>
    </xf>
    <xf numFmtId="164" fontId="43" fillId="2" borderId="63" xfId="0" quotePrefix="1" applyNumberFormat="1" applyFont="1" applyFill="1" applyBorder="1"/>
    <xf numFmtId="0" fontId="49" fillId="0" borderId="63" xfId="0" applyNumberFormat="1" applyFont="1" applyBorder="1" applyAlignment="1">
      <alignment horizontal="right"/>
    </xf>
    <xf numFmtId="0" fontId="54" fillId="0" borderId="63" xfId="0" applyNumberFormat="1" applyFont="1" applyBorder="1" applyAlignment="1">
      <alignment horizontal="left"/>
    </xf>
    <xf numFmtId="164" fontId="2" fillId="2" borderId="9" xfId="1" applyNumberFormat="1" applyFont="1" applyFill="1" applyBorder="1"/>
    <xf numFmtId="0" fontId="47" fillId="0" borderId="0" xfId="0" applyFont="1" applyBorder="1" applyAlignment="1">
      <alignment horizontal="right" vertical="center" wrapText="1" indent="1"/>
    </xf>
    <xf numFmtId="0" fontId="41" fillId="2" borderId="0" xfId="0" applyFont="1" applyFill="1" applyBorder="1" applyAlignment="1">
      <alignment horizontal="right"/>
    </xf>
    <xf numFmtId="0" fontId="17" fillId="0" borderId="0" xfId="0" applyFont="1" applyAlignment="1">
      <alignment vertical="center"/>
    </xf>
    <xf numFmtId="0" fontId="25" fillId="0" borderId="51" xfId="6" applyFont="1" applyFill="1" applyBorder="1" applyAlignment="1">
      <alignment horizontal="right"/>
    </xf>
    <xf numFmtId="164" fontId="24" fillId="0" borderId="64" xfId="5" applyNumberFormat="1" applyFont="1" applyFill="1" applyBorder="1"/>
    <xf numFmtId="39" fontId="19" fillId="0" borderId="53" xfId="5" applyNumberFormat="1" applyFont="1" applyBorder="1" applyAlignment="1">
      <alignment horizontal="right"/>
    </xf>
    <xf numFmtId="4" fontId="44" fillId="0" borderId="56" xfId="0" applyNumberFormat="1" applyFont="1" applyBorder="1"/>
    <xf numFmtId="0" fontId="24" fillId="0" borderId="51" xfId="5" applyFont="1" applyFill="1" applyBorder="1"/>
    <xf numFmtId="4" fontId="44" fillId="0" borderId="65" xfId="0" applyNumberFormat="1" applyFont="1" applyBorder="1"/>
    <xf numFmtId="164" fontId="2" fillId="0" borderId="51" xfId="0" applyNumberFormat="1" applyFont="1" applyBorder="1"/>
    <xf numFmtId="0" fontId="4" fillId="0" borderId="9" xfId="0" applyFont="1" applyFill="1" applyBorder="1" applyAlignment="1">
      <alignment horizontal="center"/>
    </xf>
    <xf numFmtId="49" fontId="39" fillId="4" borderId="41" xfId="0" applyNumberFormat="1" applyFont="1" applyFill="1" applyBorder="1" applyAlignment="1">
      <alignment horizontal="center"/>
    </xf>
    <xf numFmtId="0" fontId="4" fillId="0" borderId="35" xfId="0" applyFont="1" applyFill="1" applyBorder="1" applyAlignment="1">
      <alignment horizontal="center" vertical="center"/>
    </xf>
    <xf numFmtId="0" fontId="4" fillId="0" borderId="38" xfId="0" applyFont="1" applyFill="1" applyBorder="1" applyAlignment="1">
      <alignment horizontal="center" vertical="center"/>
    </xf>
    <xf numFmtId="0" fontId="39" fillId="0" borderId="0" xfId="0" applyFont="1" applyAlignment="1">
      <alignment horizontal="right"/>
    </xf>
    <xf numFmtId="37" fontId="55" fillId="0" borderId="0" xfId="0" applyNumberFormat="1" applyFont="1" applyAlignment="1">
      <alignment horizontal="right"/>
    </xf>
    <xf numFmtId="0" fontId="57" fillId="0" borderId="0" xfId="0" applyFont="1" applyAlignment="1">
      <alignment horizontal="right"/>
    </xf>
    <xf numFmtId="0" fontId="17" fillId="4" borderId="0" xfId="0" applyFont="1" applyFill="1" applyBorder="1"/>
    <xf numFmtId="0" fontId="4" fillId="4" borderId="0" xfId="0" applyFont="1" applyFill="1" applyBorder="1"/>
    <xf numFmtId="0" fontId="4" fillId="4" borderId="0" xfId="0" applyFont="1" applyFill="1" applyBorder="1" applyAlignment="1">
      <alignment horizontal="left"/>
    </xf>
    <xf numFmtId="1" fontId="5" fillId="4" borderId="0" xfId="0" applyNumberFormat="1" applyFont="1" applyFill="1" applyBorder="1"/>
    <xf numFmtId="3" fontId="2" fillId="4" borderId="59" xfId="0" applyNumberFormat="1" applyFont="1" applyFill="1" applyBorder="1" applyAlignment="1">
      <alignment horizontal="left"/>
    </xf>
    <xf numFmtId="0" fontId="45" fillId="4" borderId="0" xfId="0" applyNumberFormat="1" applyFont="1" applyFill="1" applyBorder="1" applyAlignment="1"/>
    <xf numFmtId="0" fontId="2" fillId="4" borderId="9" xfId="0" applyFont="1" applyFill="1" applyBorder="1"/>
    <xf numFmtId="0" fontId="2" fillId="4" borderId="62" xfId="0" applyFont="1" applyFill="1" applyBorder="1"/>
    <xf numFmtId="0" fontId="7" fillId="4" borderId="0" xfId="0" applyFont="1" applyFill="1" applyBorder="1"/>
    <xf numFmtId="49" fontId="2" fillId="4" borderId="9" xfId="0" applyNumberFormat="1" applyFont="1" applyFill="1" applyBorder="1" applyAlignment="1">
      <alignment horizontal="left"/>
    </xf>
    <xf numFmtId="49" fontId="2" fillId="4" borderId="0" xfId="0" applyNumberFormat="1" applyFont="1" applyFill="1" applyBorder="1" applyAlignment="1">
      <alignment horizontal="left"/>
    </xf>
    <xf numFmtId="49" fontId="2" fillId="4" borderId="60" xfId="0" applyNumberFormat="1" applyFont="1" applyFill="1" applyBorder="1" applyAlignment="1">
      <alignment horizontal="left"/>
    </xf>
    <xf numFmtId="0" fontId="2" fillId="4" borderId="29" xfId="0" applyFont="1" applyFill="1" applyBorder="1"/>
    <xf numFmtId="0" fontId="2" fillId="4" borderId="30" xfId="0" applyFont="1" applyFill="1" applyBorder="1"/>
    <xf numFmtId="0" fontId="17" fillId="4" borderId="30" xfId="0" applyFont="1" applyFill="1" applyBorder="1"/>
    <xf numFmtId="0" fontId="2" fillId="4" borderId="15" xfId="0" applyFont="1" applyFill="1" applyBorder="1"/>
    <xf numFmtId="0" fontId="2" fillId="4" borderId="23" xfId="0" applyFont="1" applyFill="1" applyBorder="1"/>
    <xf numFmtId="0" fontId="2" fillId="4" borderId="24" xfId="0" applyFont="1" applyFill="1" applyBorder="1"/>
    <xf numFmtId="0" fontId="4" fillId="4" borderId="0" xfId="0" applyFont="1" applyFill="1" applyBorder="1" applyAlignment="1">
      <alignment vertical="center"/>
    </xf>
    <xf numFmtId="0" fontId="2" fillId="4" borderId="25" xfId="0" applyFont="1" applyFill="1" applyBorder="1"/>
    <xf numFmtId="0" fontId="2" fillId="4" borderId="26" xfId="0" applyFont="1" applyFill="1" applyBorder="1"/>
    <xf numFmtId="0" fontId="2" fillId="4" borderId="26" xfId="0" applyNumberFormat="1" applyFont="1" applyFill="1" applyBorder="1" applyAlignment="1"/>
    <xf numFmtId="0" fontId="38" fillId="4" borderId="27" xfId="0" applyFont="1" applyFill="1" applyBorder="1"/>
    <xf numFmtId="0" fontId="2" fillId="4" borderId="9" xfId="0" applyFont="1" applyFill="1" applyBorder="1" applyAlignment="1">
      <alignment wrapText="1"/>
    </xf>
    <xf numFmtId="0" fontId="45" fillId="4" borderId="0" xfId="0" applyNumberFormat="1" applyFont="1" applyFill="1" applyBorder="1" applyAlignment="1">
      <alignment horizontal="left"/>
    </xf>
    <xf numFmtId="39" fontId="0" fillId="0" borderId="0" xfId="0" applyNumberFormat="1" applyAlignment="1">
      <alignment horizontal="left"/>
    </xf>
    <xf numFmtId="0" fontId="45" fillId="0" borderId="19" xfId="0" applyNumberFormat="1" applyFont="1" applyFill="1" applyBorder="1" applyAlignment="1">
      <alignment horizontal="center"/>
    </xf>
    <xf numFmtId="0" fontId="49" fillId="4" borderId="41" xfId="1" applyNumberFormat="1" applyFont="1" applyFill="1" applyBorder="1" applyAlignment="1">
      <alignment horizontal="left"/>
    </xf>
    <xf numFmtId="0" fontId="49" fillId="4" borderId="0" xfId="1" applyNumberFormat="1" applyFont="1" applyFill="1" applyBorder="1" applyAlignment="1">
      <alignment horizontal="right"/>
    </xf>
    <xf numFmtId="0" fontId="45" fillId="0" borderId="0" xfId="0" applyNumberFormat="1" applyFont="1" applyBorder="1" applyAlignment="1">
      <alignment horizontal="left"/>
    </xf>
    <xf numFmtId="0" fontId="4" fillId="4" borderId="0" xfId="0" applyFont="1" applyFill="1" applyBorder="1" applyAlignment="1">
      <alignment horizontal="right"/>
    </xf>
    <xf numFmtId="0" fontId="4" fillId="0" borderId="0" xfId="0" applyFont="1" applyFill="1" applyBorder="1" applyAlignment="1">
      <alignment horizontal="center"/>
    </xf>
    <xf numFmtId="164" fontId="2" fillId="0" borderId="51" xfId="1" applyNumberFormat="1" applyFont="1" applyBorder="1"/>
    <xf numFmtId="0" fontId="42" fillId="4" borderId="0" xfId="0" applyFont="1" applyFill="1" applyBorder="1" applyAlignment="1">
      <alignment horizontal="left" vertical="center" wrapText="1" indent="1"/>
    </xf>
    <xf numFmtId="0" fontId="58" fillId="0" borderId="0" xfId="5" applyFont="1" applyAlignment="1">
      <alignment horizontal="left"/>
    </xf>
    <xf numFmtId="164" fontId="55" fillId="0" borderId="0" xfId="5" applyNumberFormat="1" applyFont="1" applyBorder="1"/>
    <xf numFmtId="164" fontId="55" fillId="0" borderId="0" xfId="5" applyNumberFormat="1" applyFont="1"/>
    <xf numFmtId="0" fontId="8" fillId="0" borderId="0" xfId="5" applyFont="1"/>
    <xf numFmtId="164" fontId="55" fillId="0" borderId="0" xfId="5" applyNumberFormat="1" applyFont="1" applyBorder="1" applyAlignment="1">
      <alignment horizontal="center"/>
    </xf>
    <xf numFmtId="0" fontId="55" fillId="0" borderId="0" xfId="5" applyFont="1" applyAlignment="1">
      <alignment horizontal="left"/>
    </xf>
    <xf numFmtId="0" fontId="55" fillId="0" borderId="0" xfId="5" applyFont="1"/>
    <xf numFmtId="164" fontId="55" fillId="0" borderId="0" xfId="3" applyNumberFormat="1" applyFont="1" applyBorder="1" applyAlignment="1">
      <alignment horizontal="left"/>
    </xf>
    <xf numFmtId="0" fontId="29" fillId="0" borderId="0" xfId="5" applyFont="1"/>
    <xf numFmtId="164" fontId="39" fillId="0" borderId="0" xfId="0" applyNumberFormat="1" applyFont="1"/>
    <xf numFmtId="0" fontId="2" fillId="0" borderId="0" xfId="0" quotePrefix="1" applyFont="1" applyFill="1" applyBorder="1" applyAlignment="1">
      <alignment horizontal="center" vertical="center"/>
    </xf>
    <xf numFmtId="0" fontId="2" fillId="2" borderId="0" xfId="0" applyFont="1" applyFill="1" applyBorder="1" applyAlignment="1">
      <alignment horizontal="center"/>
    </xf>
    <xf numFmtId="0" fontId="17" fillId="2" borderId="0" xfId="0" applyFont="1" applyFill="1" applyBorder="1" applyAlignment="1">
      <alignment horizontal="left"/>
    </xf>
    <xf numFmtId="165" fontId="2" fillId="4" borderId="0" xfId="1" applyNumberFormat="1" applyFont="1" applyFill="1" applyBorder="1" applyAlignment="1">
      <alignment horizontal="right"/>
    </xf>
    <xf numFmtId="0" fontId="17" fillId="4" borderId="0" xfId="0" applyFont="1" applyFill="1" applyBorder="1" applyAlignment="1">
      <alignment horizontal="left"/>
    </xf>
    <xf numFmtId="49" fontId="46" fillId="0" borderId="0" xfId="0" applyNumberFormat="1" applyFont="1" applyBorder="1" applyAlignment="1">
      <alignment horizontal="right"/>
    </xf>
    <xf numFmtId="4" fontId="53" fillId="0" borderId="0" xfId="5" applyNumberFormat="1" applyFont="1" applyFill="1" applyBorder="1" applyAlignment="1"/>
    <xf numFmtId="0" fontId="17" fillId="4" borderId="0" xfId="0" applyFont="1" applyFill="1" applyBorder="1" applyAlignment="1">
      <alignment horizontal="right" vertical="top"/>
    </xf>
    <xf numFmtId="0" fontId="4" fillId="4" borderId="0" xfId="0" applyFont="1" applyFill="1" applyBorder="1" applyAlignment="1">
      <alignment horizontal="center" vertical="top"/>
    </xf>
    <xf numFmtId="0" fontId="4" fillId="4" borderId="0" xfId="0" applyFont="1" applyFill="1" applyBorder="1" applyAlignment="1">
      <alignment horizontal="center" vertical="top" wrapText="1"/>
    </xf>
    <xf numFmtId="0" fontId="2" fillId="2" borderId="5" xfId="0" applyFont="1" applyFill="1" applyBorder="1" applyAlignment="1">
      <alignment vertical="top"/>
    </xf>
    <xf numFmtId="0" fontId="2" fillId="2" borderId="6" xfId="0" applyFont="1" applyFill="1" applyBorder="1" applyAlignment="1">
      <alignment horizontal="left"/>
    </xf>
    <xf numFmtId="0" fontId="2" fillId="2" borderId="7" xfId="0" applyFont="1" applyFill="1" applyBorder="1" applyAlignment="1">
      <alignment horizontal="left"/>
    </xf>
    <xf numFmtId="0" fontId="2" fillId="2" borderId="8" xfId="0" applyFont="1" applyFill="1" applyBorder="1" applyAlignment="1">
      <alignment horizontal="left"/>
    </xf>
    <xf numFmtId="14" fontId="2" fillId="2" borderId="6" xfId="0" applyNumberFormat="1" applyFont="1" applyFill="1" applyBorder="1" applyAlignment="1">
      <alignment horizontal="left"/>
    </xf>
    <xf numFmtId="0" fontId="2" fillId="4" borderId="6"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xf>
    <xf numFmtId="14" fontId="2" fillId="4" borderId="6" xfId="0" applyNumberFormat="1" applyFont="1" applyFill="1" applyBorder="1" applyAlignment="1">
      <alignment horizontal="left"/>
    </xf>
    <xf numFmtId="15" fontId="2" fillId="4" borderId="0" xfId="0" applyNumberFormat="1" applyFont="1" applyFill="1" applyBorder="1" applyAlignment="1">
      <alignment horizontal="left" vertical="top" wrapText="1"/>
    </xf>
    <xf numFmtId="15" fontId="2" fillId="4" borderId="0" xfId="0" applyNumberFormat="1" applyFont="1" applyFill="1" applyBorder="1" applyAlignment="1">
      <alignment horizontal="left" vertical="top"/>
    </xf>
    <xf numFmtId="15" fontId="2" fillId="4" borderId="5" xfId="0" applyNumberFormat="1" applyFont="1" applyFill="1" applyBorder="1" applyAlignment="1">
      <alignment horizontal="left" vertical="top"/>
    </xf>
    <xf numFmtId="15" fontId="2" fillId="4" borderId="0" xfId="0" applyNumberFormat="1" applyFont="1" applyFill="1" applyBorder="1" applyAlignment="1">
      <alignment vertical="top" wrapText="1"/>
    </xf>
    <xf numFmtId="15" fontId="2" fillId="4" borderId="0" xfId="0" applyNumberFormat="1" applyFont="1" applyFill="1" applyBorder="1" applyAlignment="1">
      <alignment vertical="top"/>
    </xf>
    <xf numFmtId="15" fontId="2" fillId="4" borderId="5" xfId="0" applyNumberFormat="1" applyFont="1" applyFill="1" applyBorder="1" applyAlignment="1">
      <alignmen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2" borderId="5" xfId="0" applyFont="1" applyFill="1" applyBorder="1" applyAlignment="1">
      <alignment horizontal="left" vertical="top"/>
    </xf>
    <xf numFmtId="0" fontId="2" fillId="2" borderId="0" xfId="0" applyFont="1" applyFill="1" applyBorder="1" applyAlignment="1">
      <alignment horizontal="left"/>
    </xf>
    <xf numFmtId="15" fontId="2" fillId="4" borderId="5" xfId="0" applyNumberFormat="1" applyFont="1" applyFill="1" applyBorder="1" applyAlignment="1">
      <alignment horizontal="left" vertical="top" wrapText="1"/>
    </xf>
    <xf numFmtId="0" fontId="41" fillId="0" borderId="6" xfId="0" applyFont="1" applyBorder="1" applyAlignment="1">
      <alignment horizontal="center"/>
    </xf>
    <xf numFmtId="0" fontId="41" fillId="0" borderId="7" xfId="0" applyFont="1" applyBorder="1" applyAlignment="1">
      <alignment horizontal="center"/>
    </xf>
    <xf numFmtId="0" fontId="41" fillId="0" borderId="8" xfId="0" applyFont="1" applyBorder="1" applyAlignment="1">
      <alignment horizontal="center"/>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15" xfId="0" applyFont="1" applyBorder="1" applyAlignment="1">
      <alignment horizontal="left" vertical="top" wrapText="1"/>
    </xf>
    <xf numFmtId="0" fontId="2" fillId="0" borderId="23" xfId="0" applyFont="1" applyBorder="1" applyAlignment="1">
      <alignment horizontal="left" vertical="top" wrapText="1"/>
    </xf>
    <xf numFmtId="0" fontId="2" fillId="0" borderId="0" xfId="0" applyFont="1" applyBorder="1" applyAlignment="1">
      <alignment horizontal="left" vertical="top" wrapText="1"/>
    </xf>
    <xf numFmtId="0" fontId="2" fillId="0" borderId="24" xfId="0" applyFont="1" applyBorder="1" applyAlignment="1">
      <alignment horizontal="left" vertical="top" wrapText="1"/>
    </xf>
    <xf numFmtId="0" fontId="2" fillId="0" borderId="25" xfId="0" applyFont="1" applyBorder="1" applyAlignment="1">
      <alignment horizontal="left" vertical="top" wrapText="1"/>
    </xf>
    <xf numFmtId="0" fontId="2" fillId="0" borderId="26" xfId="0" applyFont="1" applyBorder="1" applyAlignment="1">
      <alignment horizontal="left" vertical="top" wrapText="1"/>
    </xf>
    <xf numFmtId="0" fontId="2" fillId="0" borderId="27" xfId="0" applyFont="1" applyBorder="1" applyAlignment="1">
      <alignment horizontal="left" vertical="top" wrapText="1"/>
    </xf>
    <xf numFmtId="0" fontId="4" fillId="0" borderId="36"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29"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7"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8" xfId="0" applyFont="1" applyFill="1" applyBorder="1" applyAlignment="1">
      <alignment horizontal="center" vertical="center"/>
    </xf>
    <xf numFmtId="0" fontId="8" fillId="0" borderId="0" xfId="6" applyAlignment="1">
      <alignment horizontal="left" vertical="top" wrapText="1"/>
    </xf>
  </cellXfs>
  <cellStyles count="9">
    <cellStyle name="Comma" xfId="1" builtinId="3"/>
    <cellStyle name="Comma 2" xfId="2"/>
    <cellStyle name="Comma 2 2" xfId="3"/>
    <cellStyle name="Normal" xfId="0" builtinId="0"/>
    <cellStyle name="Normal 2" xfId="4"/>
    <cellStyle name="Normal 3" xfId="8"/>
    <cellStyle name="Normal_bank confirmation control" xfId="7"/>
    <cellStyle name="Normal_Bank Reconciliation" xfId="5"/>
    <cellStyle name="Normal_SS9.7-Bank Reconciliation Solution0" xfId="6"/>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47625</xdr:rowOff>
    </xdr:from>
    <xdr:to>
      <xdr:col>7</xdr:col>
      <xdr:colOff>581025</xdr:colOff>
      <xdr:row>33</xdr:row>
      <xdr:rowOff>114300</xdr:rowOff>
    </xdr:to>
    <xdr:sp macro="" textlink="">
      <xdr:nvSpPr>
        <xdr:cNvPr id="2" name="TextBox 1"/>
        <xdr:cNvSpPr txBox="1"/>
      </xdr:nvSpPr>
      <xdr:spPr>
        <a:xfrm>
          <a:off x="628650" y="371475"/>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Finance</a:t>
          </a:r>
          <a:r>
            <a:rPr lang="en-US" sz="1100" baseline="0">
              <a:solidFill>
                <a:schemeClr val="dk1"/>
              </a:solidFill>
              <a:effectLst/>
              <a:latin typeface="+mn-lt"/>
              <a:ea typeface="+mn-ea"/>
              <a:cs typeface="+mn-cs"/>
            </a:rPr>
            <a:t> Department, Summit Equipment</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10</a:t>
          </a:r>
          <a:r>
            <a:rPr lang="en-US" sz="1100" baseline="0">
              <a:solidFill>
                <a:schemeClr val="dk1"/>
              </a:solidFill>
              <a:effectLst/>
              <a:latin typeface="+mn-lt"/>
              <a:ea typeface="+mn-ea"/>
              <a:cs typeface="+mn-cs"/>
            </a:rPr>
            <a:t> June 20X6</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Maya Jones, HR Cooridnator</a:t>
          </a:r>
          <a:endParaRPr lang="en-US" sz="1100" baseline="0">
            <a:solidFill>
              <a:schemeClr val="dk1"/>
            </a:solidFill>
            <a:effectLst/>
            <a:latin typeface="+mn-lt"/>
            <a:ea typeface="+mn-ea"/>
            <a:cs typeface="+mn-cs"/>
          </a:endParaRPr>
        </a:p>
        <a:p>
          <a:pPr hangingPunct="0"/>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Garrett Price Employee Agreement</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Maya</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employee agreement for Garrett Price has been reviewed and approved, for a start date of 15 March 20X6, a salary of CHF 74696.96 as an</a:t>
          </a:r>
          <a:r>
            <a:rPr lang="en-US" sz="1100" baseline="0">
              <a:solidFill>
                <a:schemeClr val="dk1"/>
              </a:solidFill>
              <a:effectLst/>
              <a:latin typeface="+mn-lt"/>
              <a:ea typeface="+mn-ea"/>
              <a:cs typeface="+mn-cs"/>
            </a:rPr>
            <a:t> Industrial Engineer - Employee # 1457023.</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Daisy</a:t>
          </a:r>
          <a:r>
            <a:rPr lang="en-US" sz="1100" baseline="0"/>
            <a:t> Delgado</a:t>
          </a:r>
          <a:endParaRPr lang="en-US" sz="1100"/>
        </a:p>
      </xdr:txBody>
    </xdr:sp>
    <xdr:clientData/>
  </xdr:twoCellAnchor>
  <xdr:twoCellAnchor>
    <xdr:from>
      <xdr:col>0</xdr:col>
      <xdr:colOff>482600</xdr:colOff>
      <xdr:row>11</xdr:row>
      <xdr:rowOff>0</xdr:rowOff>
    </xdr:from>
    <xdr:to>
      <xdr:col>0</xdr:col>
      <xdr:colOff>596900</xdr:colOff>
      <xdr:row>13</xdr:row>
      <xdr:rowOff>158750</xdr:rowOff>
    </xdr:to>
    <xdr:grpSp>
      <xdr:nvGrpSpPr>
        <xdr:cNvPr id="5" name="Group 4"/>
        <xdr:cNvGrpSpPr/>
      </xdr:nvGrpSpPr>
      <xdr:grpSpPr>
        <a:xfrm>
          <a:off x="482600" y="1781175"/>
          <a:ext cx="114300" cy="482600"/>
          <a:chOff x="482600" y="1781175"/>
          <a:chExt cx="114300" cy="482600"/>
        </a:xfrm>
      </xdr:grpSpPr>
      <xdr:cxnSp macro="">
        <xdr:nvCxnSpPr>
          <xdr:cNvPr id="3" name="Straight Connector 2"/>
          <xdr:cNvCxnSpPr/>
        </xdr:nvCxnSpPr>
        <xdr:spPr>
          <a:xfrm>
            <a:off x="533400" y="1781175"/>
            <a:ext cx="0" cy="48260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xdr:cNvCxnSpPr/>
        </xdr:nvCxnSpPr>
        <xdr:spPr>
          <a:xfrm>
            <a:off x="482600" y="2263775"/>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25400</xdr:colOff>
      <xdr:row>11</xdr:row>
      <xdr:rowOff>1</xdr:rowOff>
    </xdr:from>
    <xdr:to>
      <xdr:col>8</xdr:col>
      <xdr:colOff>133350</xdr:colOff>
      <xdr:row>12</xdr:row>
      <xdr:rowOff>9526</xdr:rowOff>
    </xdr:to>
    <xdr:grpSp>
      <xdr:nvGrpSpPr>
        <xdr:cNvPr id="8" name="Group 7"/>
        <xdr:cNvGrpSpPr/>
      </xdr:nvGrpSpPr>
      <xdr:grpSpPr>
        <a:xfrm>
          <a:off x="5130800" y="1781176"/>
          <a:ext cx="107950" cy="171450"/>
          <a:chOff x="4902200" y="1781175"/>
          <a:chExt cx="114300" cy="320675"/>
        </a:xfrm>
      </xdr:grpSpPr>
      <xdr:cxnSp macro="">
        <xdr:nvCxnSpPr>
          <xdr:cNvPr id="6" name="Straight Connector 5"/>
          <xdr:cNvCxnSpPr/>
        </xdr:nvCxnSpPr>
        <xdr:spPr>
          <a:xfrm>
            <a:off x="4953000" y="1781175"/>
            <a:ext cx="0" cy="320675"/>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xdr:cNvCxnSpPr/>
        </xdr:nvCxnSpPr>
        <xdr:spPr>
          <a:xfrm>
            <a:off x="4902200" y="2101850"/>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1647825</xdr:colOff>
      <xdr:row>28</xdr:row>
      <xdr:rowOff>0</xdr:rowOff>
    </xdr:from>
    <xdr:to>
      <xdr:col>2</xdr:col>
      <xdr:colOff>1724025</xdr:colOff>
      <xdr:row>29</xdr:row>
      <xdr:rowOff>76200</xdr:rowOff>
    </xdr:to>
    <xdr:sp macro="" textlink="">
      <xdr:nvSpPr>
        <xdr:cNvPr id="2" name="Text Box 2"/>
        <xdr:cNvSpPr txBox="1">
          <a:spLocks noChangeArrowheads="1"/>
        </xdr:cNvSpPr>
      </xdr:nvSpPr>
      <xdr:spPr bwMode="auto">
        <a:xfrm>
          <a:off x="3990975" y="5591175"/>
          <a:ext cx="76200" cy="238125"/>
        </a:xfrm>
        <a:prstGeom prst="rect">
          <a:avLst/>
        </a:prstGeom>
        <a:noFill/>
        <a:ln w="9525">
          <a:noFill/>
          <a:miter lim="800000"/>
          <a:headEnd/>
          <a:tailEnd/>
        </a:ln>
      </xdr:spPr>
    </xdr:sp>
    <xdr:clientData/>
  </xdr:twoCellAnchor>
  <xdr:twoCellAnchor editAs="oneCell">
    <xdr:from>
      <xdr:col>2</xdr:col>
      <xdr:colOff>1647825</xdr:colOff>
      <xdr:row>28</xdr:row>
      <xdr:rowOff>0</xdr:rowOff>
    </xdr:from>
    <xdr:to>
      <xdr:col>2</xdr:col>
      <xdr:colOff>1724025</xdr:colOff>
      <xdr:row>29</xdr:row>
      <xdr:rowOff>76200</xdr:rowOff>
    </xdr:to>
    <xdr:sp macro="" textlink="">
      <xdr:nvSpPr>
        <xdr:cNvPr id="3" name="Text Box 3"/>
        <xdr:cNvSpPr txBox="1">
          <a:spLocks noChangeArrowheads="1"/>
        </xdr:cNvSpPr>
      </xdr:nvSpPr>
      <xdr:spPr bwMode="auto">
        <a:xfrm>
          <a:off x="3990975" y="5591175"/>
          <a:ext cx="76200" cy="238125"/>
        </a:xfrm>
        <a:prstGeom prst="rect">
          <a:avLst/>
        </a:prstGeom>
        <a:noFill/>
        <a:ln w="9525">
          <a:noFill/>
          <a:miter lim="800000"/>
          <a:headEnd/>
          <a:tailEnd/>
        </a:ln>
      </xdr:spPr>
    </xdr:sp>
    <xdr:clientData/>
  </xdr:twoCellAnchor>
  <xdr:twoCellAnchor editAs="oneCell">
    <xdr:from>
      <xdr:col>1</xdr:col>
      <xdr:colOff>38100</xdr:colOff>
      <xdr:row>23</xdr:row>
      <xdr:rowOff>152400</xdr:rowOff>
    </xdr:from>
    <xdr:to>
      <xdr:col>4</xdr:col>
      <xdr:colOff>227542</xdr:colOff>
      <xdr:row>26</xdr:row>
      <xdr:rowOff>104775</xdr:rowOff>
    </xdr:to>
    <xdr:sp macro="" textlink="">
      <xdr:nvSpPr>
        <xdr:cNvPr id="4" name="Text Box 4"/>
        <xdr:cNvSpPr txBox="1">
          <a:spLocks noChangeArrowheads="1"/>
        </xdr:cNvSpPr>
      </xdr:nvSpPr>
      <xdr:spPr bwMode="auto">
        <a:xfrm>
          <a:off x="685800" y="4895850"/>
          <a:ext cx="6400800" cy="4762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F</a:t>
          </a:r>
        </a:p>
      </xdr:txBody>
    </xdr:sp>
    <xdr:clientData/>
  </xdr:twoCellAnchor>
  <xdr:twoCellAnchor editAs="oneCell">
    <xdr:from>
      <xdr:col>1</xdr:col>
      <xdr:colOff>38100</xdr:colOff>
      <xdr:row>23</xdr:row>
      <xdr:rowOff>152400</xdr:rowOff>
    </xdr:from>
    <xdr:to>
      <xdr:col>4</xdr:col>
      <xdr:colOff>227542</xdr:colOff>
      <xdr:row>26</xdr:row>
      <xdr:rowOff>104775</xdr:rowOff>
    </xdr:to>
    <xdr:sp macro="" textlink="">
      <xdr:nvSpPr>
        <xdr:cNvPr id="5" name="Text Box 4"/>
        <xdr:cNvSpPr txBox="1">
          <a:spLocks noChangeArrowheads="1"/>
        </xdr:cNvSpPr>
      </xdr:nvSpPr>
      <xdr:spPr bwMode="auto">
        <a:xfrm>
          <a:off x="685800" y="4895850"/>
          <a:ext cx="6400800" cy="476250"/>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xdr:txBody>
    </xdr:sp>
    <xdr:clientData/>
  </xdr:twoCellAnchor>
  <xdr:twoCellAnchor>
    <xdr:from>
      <xdr:col>3</xdr:col>
      <xdr:colOff>0</xdr:colOff>
      <xdr:row>23</xdr:row>
      <xdr:rowOff>0</xdr:rowOff>
    </xdr:from>
    <xdr:to>
      <xdr:col>3</xdr:col>
      <xdr:colOff>1457325</xdr:colOff>
      <xdr:row>27</xdr:row>
      <xdr:rowOff>114300</xdr:rowOff>
    </xdr:to>
    <xdr:sp macro="" textlink="">
      <xdr:nvSpPr>
        <xdr:cNvPr id="6" name="Freeform 2"/>
        <xdr:cNvSpPr>
          <a:spLocks/>
        </xdr:cNvSpPr>
      </xdr:nvSpPr>
      <xdr:spPr bwMode="auto">
        <a:xfrm>
          <a:off x="5200650" y="4743450"/>
          <a:ext cx="1457325" cy="800100"/>
        </a:xfrm>
        <a:custGeom>
          <a:avLst/>
          <a:gdLst>
            <a:gd name="T0" fmla="*/ 2147483647 w 2362"/>
            <a:gd name="T1" fmla="*/ 2147483647 h 1367"/>
            <a:gd name="T2" fmla="*/ 2147483647 w 2362"/>
            <a:gd name="T3" fmla="*/ 2147483647 h 1367"/>
            <a:gd name="T4" fmla="*/ 2147483647 w 2362"/>
            <a:gd name="T5" fmla="*/ 2147483647 h 1367"/>
            <a:gd name="T6" fmla="*/ 2147483647 w 2362"/>
            <a:gd name="T7" fmla="*/ 2147483647 h 1367"/>
            <a:gd name="T8" fmla="*/ 2147483647 w 2362"/>
            <a:gd name="T9" fmla="*/ 2147483647 h 1367"/>
            <a:gd name="T10" fmla="*/ 2147483647 w 2362"/>
            <a:gd name="T11" fmla="*/ 2147483647 h 1367"/>
            <a:gd name="T12" fmla="*/ 2147483647 w 2362"/>
            <a:gd name="T13" fmla="*/ 2147483647 h 1367"/>
            <a:gd name="T14" fmla="*/ 2147483647 w 2362"/>
            <a:gd name="T15" fmla="*/ 2147483647 h 1367"/>
            <a:gd name="T16" fmla="*/ 2147483647 w 2362"/>
            <a:gd name="T17" fmla="*/ 2147483647 h 1367"/>
            <a:gd name="T18" fmla="*/ 2147483647 w 2362"/>
            <a:gd name="T19" fmla="*/ 2147483647 h 1367"/>
            <a:gd name="T20" fmla="*/ 2147483647 w 2362"/>
            <a:gd name="T21" fmla="*/ 2147483647 h 1367"/>
            <a:gd name="T22" fmla="*/ 2147483647 w 2362"/>
            <a:gd name="T23" fmla="*/ 2147483647 h 1367"/>
            <a:gd name="T24" fmla="*/ 2147483647 w 2362"/>
            <a:gd name="T25" fmla="*/ 2147483647 h 1367"/>
            <a:gd name="T26" fmla="*/ 2147483647 w 2362"/>
            <a:gd name="T27" fmla="*/ 2147483647 h 1367"/>
            <a:gd name="T28" fmla="*/ 2147483647 w 2362"/>
            <a:gd name="T29" fmla="*/ 2147483647 h 1367"/>
            <a:gd name="T30" fmla="*/ 2147483647 w 2362"/>
            <a:gd name="T31" fmla="*/ 2147483647 h 1367"/>
            <a:gd name="T32" fmla="*/ 2147483647 w 2362"/>
            <a:gd name="T33" fmla="*/ 2147483647 h 1367"/>
            <a:gd name="T34" fmla="*/ 2147483647 w 2362"/>
            <a:gd name="T35" fmla="*/ 2147483647 h 1367"/>
            <a:gd name="T36" fmla="*/ 2147483647 w 2362"/>
            <a:gd name="T37" fmla="*/ 2147483647 h 1367"/>
            <a:gd name="T38" fmla="*/ 2147483647 w 2362"/>
            <a:gd name="T39" fmla="*/ 2147483647 h 1367"/>
            <a:gd name="T40" fmla="*/ 2147483647 w 2362"/>
            <a:gd name="T41" fmla="*/ 2147483647 h 1367"/>
            <a:gd name="T42" fmla="*/ 2147483647 w 2362"/>
            <a:gd name="T43" fmla="*/ 2147483647 h 1367"/>
            <a:gd name="T44" fmla="*/ 2147483647 w 2362"/>
            <a:gd name="T45" fmla="*/ 2147483647 h 1367"/>
            <a:gd name="T46" fmla="*/ 2147483647 w 2362"/>
            <a:gd name="T47" fmla="*/ 2147483647 h 1367"/>
            <a:gd name="T48" fmla="*/ 2147483647 w 2362"/>
            <a:gd name="T49" fmla="*/ 2147483647 h 1367"/>
            <a:gd name="T50" fmla="*/ 2147483647 w 2362"/>
            <a:gd name="T51" fmla="*/ 2147483647 h 1367"/>
            <a:gd name="T52" fmla="*/ 2147483647 w 2362"/>
            <a:gd name="T53" fmla="*/ 2147483647 h 1367"/>
            <a:gd name="T54" fmla="*/ 2147483647 w 2362"/>
            <a:gd name="T55" fmla="*/ 2147483647 h 1367"/>
            <a:gd name="T56" fmla="*/ 2147483647 w 2362"/>
            <a:gd name="T57" fmla="*/ 2147483647 h 1367"/>
            <a:gd name="T58" fmla="*/ 2147483647 w 2362"/>
            <a:gd name="T59" fmla="*/ 2147483647 h 1367"/>
            <a:gd name="T60" fmla="*/ 2147483647 w 2362"/>
            <a:gd name="T61" fmla="*/ 2147483647 h 1367"/>
            <a:gd name="T62" fmla="*/ 2147483647 w 2362"/>
            <a:gd name="T63" fmla="*/ 2147483647 h 1367"/>
            <a:gd name="T64" fmla="*/ 2147483647 w 2362"/>
            <a:gd name="T65" fmla="*/ 2147483647 h 1367"/>
            <a:gd name="T66" fmla="*/ 2147483647 w 2362"/>
            <a:gd name="T67" fmla="*/ 2147483647 h 1367"/>
            <a:gd name="T68" fmla="*/ 2147483647 w 2362"/>
            <a:gd name="T69" fmla="*/ 2147483647 h 1367"/>
            <a:gd name="T70" fmla="*/ 2147483647 w 2362"/>
            <a:gd name="T71" fmla="*/ 2147483647 h 1367"/>
            <a:gd name="T72" fmla="*/ 2147483647 w 2362"/>
            <a:gd name="T73" fmla="*/ 2147483647 h 1367"/>
            <a:gd name="T74" fmla="*/ 2147483647 w 2362"/>
            <a:gd name="T75" fmla="*/ 2147483647 h 1367"/>
            <a:gd name="T76" fmla="*/ 2147483647 w 2362"/>
            <a:gd name="T77" fmla="*/ 2147483647 h 1367"/>
            <a:gd name="T78" fmla="*/ 2147483647 w 2362"/>
            <a:gd name="T79" fmla="*/ 2147483647 h 1367"/>
            <a:gd name="T80" fmla="*/ 2147483647 w 2362"/>
            <a:gd name="T81" fmla="*/ 2147483647 h 1367"/>
            <a:gd name="T82" fmla="*/ 2147483647 w 2362"/>
            <a:gd name="T83" fmla="*/ 2147483647 h 1367"/>
            <a:gd name="T84" fmla="*/ 2147483647 w 2362"/>
            <a:gd name="T85" fmla="*/ 2147483647 h 1367"/>
            <a:gd name="T86" fmla="*/ 2147483647 w 2362"/>
            <a:gd name="T87" fmla="*/ 2147483647 h 1367"/>
            <a:gd name="T88" fmla="*/ 2147483647 w 2362"/>
            <a:gd name="T89" fmla="*/ 2147483647 h 1367"/>
            <a:gd name="T90" fmla="*/ 2147483647 w 2362"/>
            <a:gd name="T91" fmla="*/ 2147483647 h 1367"/>
            <a:gd name="T92" fmla="*/ 2147483647 w 2362"/>
            <a:gd name="T93" fmla="*/ 2147483647 h 1367"/>
            <a:gd name="T94" fmla="*/ 2147483647 w 2362"/>
            <a:gd name="T95" fmla="*/ 2147483647 h 1367"/>
            <a:gd name="T96" fmla="*/ 2147483647 w 2362"/>
            <a:gd name="T97" fmla="*/ 2147483647 h 1367"/>
            <a:gd name="T98" fmla="*/ 2147483647 w 2362"/>
            <a:gd name="T99" fmla="*/ 2147483647 h 1367"/>
            <a:gd name="T100" fmla="*/ 2147483647 w 2362"/>
            <a:gd name="T101" fmla="*/ 2147483647 h 1367"/>
            <a:gd name="T102" fmla="*/ 2147483647 w 2362"/>
            <a:gd name="T103" fmla="*/ 2147483647 h 1367"/>
            <a:gd name="T104" fmla="*/ 2147483647 w 2362"/>
            <a:gd name="T105" fmla="*/ 2147483647 h 136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362"/>
            <a:gd name="T160" fmla="*/ 0 h 1367"/>
            <a:gd name="T161" fmla="*/ 2362 w 2362"/>
            <a:gd name="T162" fmla="*/ 1367 h 136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362" h="1367">
              <a:moveTo>
                <a:pt x="172" y="205"/>
              </a:moveTo>
              <a:cubicBezTo>
                <a:pt x="189" y="533"/>
                <a:pt x="211" y="830"/>
                <a:pt x="247" y="1150"/>
              </a:cubicBezTo>
              <a:cubicBezTo>
                <a:pt x="227" y="1205"/>
                <a:pt x="228" y="1274"/>
                <a:pt x="187" y="1315"/>
              </a:cubicBezTo>
              <a:cubicBezTo>
                <a:pt x="135" y="1367"/>
                <a:pt x="60" y="1196"/>
                <a:pt x="52" y="1180"/>
              </a:cubicBezTo>
              <a:cubicBezTo>
                <a:pt x="0" y="921"/>
                <a:pt x="36" y="638"/>
                <a:pt x="112" y="385"/>
              </a:cubicBezTo>
              <a:cubicBezTo>
                <a:pt x="118" y="365"/>
                <a:pt x="161" y="261"/>
                <a:pt x="172" y="250"/>
              </a:cubicBezTo>
              <a:cubicBezTo>
                <a:pt x="193" y="229"/>
                <a:pt x="224" y="223"/>
                <a:pt x="247" y="205"/>
              </a:cubicBezTo>
              <a:cubicBezTo>
                <a:pt x="280" y="178"/>
                <a:pt x="337" y="115"/>
                <a:pt x="337" y="115"/>
              </a:cubicBezTo>
              <a:cubicBezTo>
                <a:pt x="444" y="222"/>
                <a:pt x="385" y="313"/>
                <a:pt x="352" y="445"/>
              </a:cubicBezTo>
              <a:cubicBezTo>
                <a:pt x="346" y="470"/>
                <a:pt x="346" y="496"/>
                <a:pt x="337" y="520"/>
              </a:cubicBezTo>
              <a:cubicBezTo>
                <a:pt x="331" y="537"/>
                <a:pt x="294" y="552"/>
                <a:pt x="307" y="565"/>
              </a:cubicBezTo>
              <a:cubicBezTo>
                <a:pt x="322" y="580"/>
                <a:pt x="347" y="555"/>
                <a:pt x="367" y="550"/>
              </a:cubicBezTo>
              <a:cubicBezTo>
                <a:pt x="407" y="555"/>
                <a:pt x="447" y="558"/>
                <a:pt x="487" y="565"/>
              </a:cubicBezTo>
              <a:cubicBezTo>
                <a:pt x="503" y="568"/>
                <a:pt x="531" y="564"/>
                <a:pt x="532" y="580"/>
              </a:cubicBezTo>
              <a:cubicBezTo>
                <a:pt x="537" y="631"/>
                <a:pt x="512" y="680"/>
                <a:pt x="502" y="730"/>
              </a:cubicBezTo>
              <a:cubicBezTo>
                <a:pt x="447" y="725"/>
                <a:pt x="387" y="737"/>
                <a:pt x="337" y="715"/>
              </a:cubicBezTo>
              <a:cubicBezTo>
                <a:pt x="321" y="708"/>
                <a:pt x="364" y="688"/>
                <a:pt x="367" y="670"/>
              </a:cubicBezTo>
              <a:cubicBezTo>
                <a:pt x="387" y="567"/>
                <a:pt x="340" y="369"/>
                <a:pt x="472" y="325"/>
              </a:cubicBezTo>
              <a:cubicBezTo>
                <a:pt x="504" y="373"/>
                <a:pt x="529" y="420"/>
                <a:pt x="547" y="475"/>
              </a:cubicBezTo>
              <a:cubicBezTo>
                <a:pt x="556" y="536"/>
                <a:pt x="588" y="746"/>
                <a:pt x="577" y="775"/>
              </a:cubicBezTo>
              <a:cubicBezTo>
                <a:pt x="566" y="805"/>
                <a:pt x="537" y="725"/>
                <a:pt x="517" y="700"/>
              </a:cubicBezTo>
              <a:cubicBezTo>
                <a:pt x="497" y="641"/>
                <a:pt x="484" y="582"/>
                <a:pt x="472" y="520"/>
              </a:cubicBezTo>
              <a:cubicBezTo>
                <a:pt x="486" y="240"/>
                <a:pt x="478" y="248"/>
                <a:pt x="547" y="40"/>
              </a:cubicBezTo>
              <a:cubicBezTo>
                <a:pt x="504" y="26"/>
                <a:pt x="476" y="0"/>
                <a:pt x="472" y="85"/>
              </a:cubicBezTo>
              <a:cubicBezTo>
                <a:pt x="463" y="275"/>
                <a:pt x="488" y="465"/>
                <a:pt x="502" y="655"/>
              </a:cubicBezTo>
              <a:cubicBezTo>
                <a:pt x="505" y="690"/>
                <a:pt x="512" y="725"/>
                <a:pt x="517" y="760"/>
              </a:cubicBezTo>
              <a:cubicBezTo>
                <a:pt x="522" y="690"/>
                <a:pt x="521" y="619"/>
                <a:pt x="532" y="550"/>
              </a:cubicBezTo>
              <a:cubicBezTo>
                <a:pt x="539" y="508"/>
                <a:pt x="566" y="471"/>
                <a:pt x="577" y="430"/>
              </a:cubicBezTo>
              <a:cubicBezTo>
                <a:pt x="603" y="335"/>
                <a:pt x="605" y="226"/>
                <a:pt x="712" y="190"/>
              </a:cubicBezTo>
              <a:cubicBezTo>
                <a:pt x="682" y="220"/>
                <a:pt x="646" y="245"/>
                <a:pt x="622" y="280"/>
              </a:cubicBezTo>
              <a:cubicBezTo>
                <a:pt x="602" y="310"/>
                <a:pt x="562" y="370"/>
                <a:pt x="562" y="370"/>
              </a:cubicBezTo>
              <a:cubicBezTo>
                <a:pt x="557" y="390"/>
                <a:pt x="539" y="411"/>
                <a:pt x="547" y="430"/>
              </a:cubicBezTo>
              <a:cubicBezTo>
                <a:pt x="553" y="445"/>
                <a:pt x="581" y="434"/>
                <a:pt x="592" y="445"/>
              </a:cubicBezTo>
              <a:cubicBezTo>
                <a:pt x="685" y="538"/>
                <a:pt x="675" y="613"/>
                <a:pt x="802" y="655"/>
              </a:cubicBezTo>
              <a:cubicBezTo>
                <a:pt x="842" y="594"/>
                <a:pt x="869" y="603"/>
                <a:pt x="892" y="535"/>
              </a:cubicBezTo>
              <a:cubicBezTo>
                <a:pt x="912" y="565"/>
                <a:pt x="932" y="595"/>
                <a:pt x="952" y="625"/>
              </a:cubicBezTo>
              <a:cubicBezTo>
                <a:pt x="962" y="640"/>
                <a:pt x="982" y="670"/>
                <a:pt x="982" y="670"/>
              </a:cubicBezTo>
              <a:cubicBezTo>
                <a:pt x="987" y="700"/>
                <a:pt x="972" y="743"/>
                <a:pt x="997" y="760"/>
              </a:cubicBezTo>
              <a:cubicBezTo>
                <a:pt x="1056" y="799"/>
                <a:pt x="1119" y="651"/>
                <a:pt x="1132" y="625"/>
              </a:cubicBezTo>
              <a:cubicBezTo>
                <a:pt x="1269" y="743"/>
                <a:pt x="1204" y="682"/>
                <a:pt x="1327" y="805"/>
              </a:cubicBezTo>
              <a:cubicBezTo>
                <a:pt x="1349" y="827"/>
                <a:pt x="1417" y="835"/>
                <a:pt x="1417" y="835"/>
              </a:cubicBezTo>
              <a:cubicBezTo>
                <a:pt x="1432" y="765"/>
                <a:pt x="1447" y="695"/>
                <a:pt x="1462" y="625"/>
              </a:cubicBezTo>
              <a:cubicBezTo>
                <a:pt x="1466" y="605"/>
                <a:pt x="1464" y="581"/>
                <a:pt x="1477" y="565"/>
              </a:cubicBezTo>
              <a:cubicBezTo>
                <a:pt x="1491" y="548"/>
                <a:pt x="1517" y="545"/>
                <a:pt x="1537" y="535"/>
              </a:cubicBezTo>
              <a:cubicBezTo>
                <a:pt x="1602" y="540"/>
                <a:pt x="1669" y="535"/>
                <a:pt x="1732" y="550"/>
              </a:cubicBezTo>
              <a:cubicBezTo>
                <a:pt x="1771" y="559"/>
                <a:pt x="1836" y="646"/>
                <a:pt x="1852" y="670"/>
              </a:cubicBezTo>
              <a:cubicBezTo>
                <a:pt x="1864" y="689"/>
                <a:pt x="1865" y="716"/>
                <a:pt x="1882" y="730"/>
              </a:cubicBezTo>
              <a:cubicBezTo>
                <a:pt x="1910" y="753"/>
                <a:pt x="1952" y="748"/>
                <a:pt x="1987" y="760"/>
              </a:cubicBezTo>
              <a:cubicBezTo>
                <a:pt x="2007" y="755"/>
                <a:pt x="2028" y="753"/>
                <a:pt x="2047" y="745"/>
              </a:cubicBezTo>
              <a:cubicBezTo>
                <a:pt x="2064" y="738"/>
                <a:pt x="2074" y="718"/>
                <a:pt x="2092" y="715"/>
              </a:cubicBezTo>
              <a:cubicBezTo>
                <a:pt x="2112" y="712"/>
                <a:pt x="2132" y="725"/>
                <a:pt x="2152" y="730"/>
              </a:cubicBezTo>
              <a:cubicBezTo>
                <a:pt x="2273" y="851"/>
                <a:pt x="2092" y="673"/>
                <a:pt x="2287" y="850"/>
              </a:cubicBezTo>
              <a:cubicBezTo>
                <a:pt x="2313" y="874"/>
                <a:pt x="2362" y="925"/>
                <a:pt x="2362" y="925"/>
              </a:cubicBezTo>
            </a:path>
          </a:pathLst>
        </a:custGeom>
        <a:noFill/>
        <a:ln w="9525">
          <a:solidFill>
            <a:srgbClr val="000000"/>
          </a:solidFill>
          <a:round/>
          <a:headEnd/>
          <a:tailEnd/>
        </a:ln>
      </xdr:spPr>
    </xdr:sp>
    <xdr:clientData/>
  </xdr:twoCellAnchor>
  <xdr:twoCellAnchor editAs="oneCell">
    <xdr:from>
      <xdr:col>0</xdr:col>
      <xdr:colOff>9525</xdr:colOff>
      <xdr:row>22</xdr:row>
      <xdr:rowOff>59532</xdr:rowOff>
    </xdr:from>
    <xdr:to>
      <xdr:col>1</xdr:col>
      <xdr:colOff>494242</xdr:colOff>
      <xdr:row>25</xdr:row>
      <xdr:rowOff>190209</xdr:rowOff>
    </xdr:to>
    <xdr:pic>
      <xdr:nvPicPr>
        <xdr:cNvPr id="7" name="Picture 6" descr="Image result for signatur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4631532"/>
          <a:ext cx="1132417" cy="616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381000</xdr:colOff>
      <xdr:row>3</xdr:row>
      <xdr:rowOff>95250</xdr:rowOff>
    </xdr:from>
    <xdr:to>
      <xdr:col>6</xdr:col>
      <xdr:colOff>342900</xdr:colOff>
      <xdr:row>16</xdr:row>
      <xdr:rowOff>104775</xdr:rowOff>
    </xdr:to>
    <xdr:sp macro="" textlink="">
      <xdr:nvSpPr>
        <xdr:cNvPr id="8" name="TextBox 7"/>
        <xdr:cNvSpPr txBox="1"/>
      </xdr:nvSpPr>
      <xdr:spPr>
        <a:xfrm>
          <a:off x="7229475" y="581025"/>
          <a:ext cx="1581150" cy="23145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rPr>
            <a:t>A</a:t>
          </a:r>
          <a:r>
            <a:rPr lang="en-US" sz="1100"/>
            <a:t>: </a:t>
          </a:r>
          <a:r>
            <a:rPr lang="en-US" sz="1100" b="0">
              <a:solidFill>
                <a:schemeClr val="dk1"/>
              </a:solidFill>
              <a:effectLst/>
              <a:latin typeface="+mn-lt"/>
              <a:ea typeface="+mn-ea"/>
              <a:cs typeface="+mn-cs"/>
            </a:rPr>
            <a:t>There was a manual check issued for severance for a terminated employee.  Usually the severance is paid out of ADP, but this employee was removed from ADP prior to processing</a:t>
          </a:r>
          <a:r>
            <a:rPr lang="en-US" sz="1100" b="0" baseline="0">
              <a:solidFill>
                <a:schemeClr val="dk1"/>
              </a:solidFill>
              <a:effectLst/>
              <a:latin typeface="+mn-lt"/>
              <a:ea typeface="+mn-ea"/>
              <a:cs typeface="+mn-cs"/>
            </a:rPr>
            <a:t> this payment</a:t>
          </a:r>
          <a:r>
            <a:rPr lang="en-US" sz="1100" b="0">
              <a:solidFill>
                <a:schemeClr val="dk1"/>
              </a:solidFill>
              <a:effectLst/>
              <a:latin typeface="+mn-lt"/>
              <a:ea typeface="+mn-ea"/>
              <a:cs typeface="+mn-cs"/>
            </a:rPr>
            <a:t>.  Since this amount is immaterial,</a:t>
          </a:r>
          <a:r>
            <a:rPr lang="en-US" sz="1100" b="0" baseline="0">
              <a:solidFill>
                <a:schemeClr val="dk1"/>
              </a:solidFill>
              <a:effectLst/>
              <a:latin typeface="+mn-lt"/>
              <a:ea typeface="+mn-ea"/>
              <a:cs typeface="+mn-cs"/>
            </a:rPr>
            <a:t> we waived on this variance.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0070C0"/>
              </a:solidFill>
              <a:effectLst/>
              <a:latin typeface="+mn-lt"/>
              <a:ea typeface="+mn-ea"/>
              <a:cs typeface="+mn-cs"/>
            </a:rPr>
            <a:t>Rc</a:t>
          </a:r>
          <a:r>
            <a:rPr lang="en-US" sz="1100" b="0" baseline="0">
              <a:solidFill>
                <a:schemeClr val="dk1"/>
              </a:solidFill>
              <a:effectLst/>
              <a:latin typeface="+mn-lt"/>
              <a:ea typeface="+mn-ea"/>
              <a:cs typeface="+mn-cs"/>
            </a:rPr>
            <a:t>: Recalculated by EY</a:t>
          </a:r>
          <a:endParaRPr lang="en-US" b="0">
            <a:effectLst/>
          </a:endParaRPr>
        </a:p>
        <a:p>
          <a:endParaRPr lang="en-US" sz="1100"/>
        </a:p>
      </xdr:txBody>
    </xdr:sp>
    <xdr:clientData/>
  </xdr:twoCellAnchor>
  <xdr:twoCellAnchor>
    <xdr:from>
      <xdr:col>4</xdr:col>
      <xdr:colOff>57150</xdr:colOff>
      <xdr:row>17</xdr:row>
      <xdr:rowOff>0</xdr:rowOff>
    </xdr:from>
    <xdr:to>
      <xdr:col>4</xdr:col>
      <xdr:colOff>171450</xdr:colOff>
      <xdr:row>17</xdr:row>
      <xdr:rowOff>187325</xdr:rowOff>
    </xdr:to>
    <xdr:grpSp>
      <xdr:nvGrpSpPr>
        <xdr:cNvPr id="11" name="Group 10"/>
        <xdr:cNvGrpSpPr/>
      </xdr:nvGrpSpPr>
      <xdr:grpSpPr>
        <a:xfrm>
          <a:off x="6886575" y="2952750"/>
          <a:ext cx="114300" cy="187325"/>
          <a:chOff x="6905625" y="2981325"/>
          <a:chExt cx="114300" cy="187325"/>
        </a:xfrm>
      </xdr:grpSpPr>
      <xdr:cxnSp macro="">
        <xdr:nvCxnSpPr>
          <xdr:cNvPr id="9" name="Straight Connector 8"/>
          <xdr:cNvCxnSpPr/>
        </xdr:nvCxnSpPr>
        <xdr:spPr>
          <a:xfrm>
            <a:off x="6956425" y="2981325"/>
            <a:ext cx="0" cy="187325"/>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xdr:cNvCxnSpPr/>
        </xdr:nvCxnSpPr>
        <xdr:spPr>
          <a:xfrm>
            <a:off x="6905625" y="3168650"/>
            <a:ext cx="114300" cy="0"/>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xdr:colOff>
      <xdr:row>14</xdr:row>
      <xdr:rowOff>0</xdr:rowOff>
    </xdr:from>
    <xdr:to>
      <xdr:col>4</xdr:col>
      <xdr:colOff>171450</xdr:colOff>
      <xdr:row>14</xdr:row>
      <xdr:rowOff>187325</xdr:rowOff>
    </xdr:to>
    <xdr:grpSp>
      <xdr:nvGrpSpPr>
        <xdr:cNvPr id="17" name="Group 16"/>
        <xdr:cNvGrpSpPr/>
      </xdr:nvGrpSpPr>
      <xdr:grpSpPr>
        <a:xfrm>
          <a:off x="6886575" y="2381250"/>
          <a:ext cx="114300" cy="187325"/>
          <a:chOff x="6572250" y="2381250"/>
          <a:chExt cx="114300" cy="187325"/>
        </a:xfrm>
      </xdr:grpSpPr>
      <xdr:cxnSp macro="">
        <xdr:nvCxnSpPr>
          <xdr:cNvPr id="12" name="Straight Connector 11"/>
          <xdr:cNvCxnSpPr/>
        </xdr:nvCxnSpPr>
        <xdr:spPr>
          <a:xfrm>
            <a:off x="6623050" y="2381250"/>
            <a:ext cx="0" cy="187325"/>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6572250" y="2568575"/>
            <a:ext cx="114300" cy="0"/>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742950</xdr:colOff>
      <xdr:row>1</xdr:row>
      <xdr:rowOff>85726</xdr:rowOff>
    </xdr:from>
    <xdr:to>
      <xdr:col>8</xdr:col>
      <xdr:colOff>942975</xdr:colOff>
      <xdr:row>2</xdr:row>
      <xdr:rowOff>276226</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276226"/>
          <a:ext cx="141922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304800</xdr:colOff>
      <xdr:row>3</xdr:row>
      <xdr:rowOff>114300</xdr:rowOff>
    </xdr:from>
    <xdr:to>
      <xdr:col>11</xdr:col>
      <xdr:colOff>66675</xdr:colOff>
      <xdr:row>8</xdr:row>
      <xdr:rowOff>123825</xdr:rowOff>
    </xdr:to>
    <xdr:sp macro="" textlink="">
      <xdr:nvSpPr>
        <xdr:cNvPr id="2" name="TextBox 1"/>
        <xdr:cNvSpPr txBox="1"/>
      </xdr:nvSpPr>
      <xdr:spPr>
        <a:xfrm>
          <a:off x="7305675" y="657225"/>
          <a:ext cx="280987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demonstrates a</a:t>
          </a:r>
          <a:r>
            <a:rPr lang="en-US" sz="1100" baseline="0"/>
            <a:t> previous instance when Steve Kim, HR Partner, had to review and approve a salary outside of the parameters (</a:t>
          </a:r>
          <a:r>
            <a:rPr lang="en-US" sz="1100" b="1" baseline="0">
              <a:solidFill>
                <a:srgbClr val="FF0000"/>
              </a:solidFill>
            </a:rPr>
            <a:t>*</a:t>
          </a:r>
          <a:r>
            <a:rPr lang="en-US" sz="1100" baseline="0"/>
            <a: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92652</xdr:colOff>
      <xdr:row>16</xdr:row>
      <xdr:rowOff>115166</xdr:rowOff>
    </xdr:from>
    <xdr:to>
      <xdr:col>9</xdr:col>
      <xdr:colOff>693522</xdr:colOff>
      <xdr:row>20</xdr:row>
      <xdr:rowOff>44917</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90334" y="10419484"/>
          <a:ext cx="1568161" cy="639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242455</xdr:colOff>
      <xdr:row>19</xdr:row>
      <xdr:rowOff>121228</xdr:rowOff>
    </xdr:from>
    <xdr:to>
      <xdr:col>9</xdr:col>
      <xdr:colOff>94314</xdr:colOff>
      <xdr:row>21</xdr:row>
      <xdr:rowOff>113956</xdr:rowOff>
    </xdr:to>
    <xdr:pic>
      <xdr:nvPicPr>
        <xdr:cNvPr id="5" name="Picture 4"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40137" y="10962410"/>
          <a:ext cx="819150" cy="339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364435</xdr:colOff>
      <xdr:row>5</xdr:row>
      <xdr:rowOff>57978</xdr:rowOff>
    </xdr:from>
    <xdr:to>
      <xdr:col>11</xdr:col>
      <xdr:colOff>596347</xdr:colOff>
      <xdr:row>15</xdr:row>
      <xdr:rowOff>149087</xdr:rowOff>
    </xdr:to>
    <xdr:sp macro="" textlink="">
      <xdr:nvSpPr>
        <xdr:cNvPr id="2" name="TextBox 1"/>
        <xdr:cNvSpPr txBox="1"/>
      </xdr:nvSpPr>
      <xdr:spPr>
        <a:xfrm>
          <a:off x="6485283" y="1200978"/>
          <a:ext cx="1780760" cy="1706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a:t>
          </a:r>
          <a:r>
            <a:rPr lang="en-US" sz="1100"/>
            <a:t>: Per</a:t>
          </a:r>
          <a:r>
            <a:rPr lang="en-US" sz="1100" baseline="0"/>
            <a:t> review of the Swiss taxing authority, this amount is the appropriate withholding amount for employment taxes.  This is automatically updated by ADP.  See SOC 1 testing at (NOT RETAINED FOR TESTING PURPOSES)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736600</xdr:colOff>
      <xdr:row>354</xdr:row>
      <xdr:rowOff>9525</xdr:rowOff>
    </xdr:from>
    <xdr:to>
      <xdr:col>11</xdr:col>
      <xdr:colOff>542925</xdr:colOff>
      <xdr:row>357</xdr:row>
      <xdr:rowOff>57150</xdr:rowOff>
    </xdr:to>
    <xdr:sp macro="" textlink="">
      <xdr:nvSpPr>
        <xdr:cNvPr id="2" name="TextBox 1"/>
        <xdr:cNvSpPr txBox="1"/>
      </xdr:nvSpPr>
      <xdr:spPr>
        <a:xfrm>
          <a:off x="7289800" y="65439925"/>
          <a:ext cx="3946525" cy="625475"/>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70C0"/>
              </a:solidFill>
            </a:rPr>
            <a:t>B</a:t>
          </a:r>
          <a:r>
            <a:rPr lang="en-US" sz="1100"/>
            <a:t>: This variance is due to tax withholding that was paid</a:t>
          </a:r>
          <a:r>
            <a:rPr lang="en-US" sz="1100" baseline="0"/>
            <a:t> out on a manual check paid out for severence.  See </a:t>
          </a:r>
          <a:r>
            <a:rPr lang="en-US" sz="1100" b="1" baseline="0">
              <a:solidFill>
                <a:srgbClr val="FF0000"/>
              </a:solidFill>
            </a:rPr>
            <a:t>11/ </a:t>
          </a:r>
          <a:r>
            <a:rPr lang="en-US" sz="1100" baseline="0"/>
            <a:t>for additional documentation.  Immaterial.</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1114425</xdr:colOff>
      <xdr:row>1</xdr:row>
      <xdr:rowOff>123826</xdr:rowOff>
    </xdr:from>
    <xdr:to>
      <xdr:col>10</xdr:col>
      <xdr:colOff>19050</xdr:colOff>
      <xdr:row>4</xdr:row>
      <xdr:rowOff>1</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314326"/>
          <a:ext cx="1504950"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438150</xdr:colOff>
      <xdr:row>1</xdr:row>
      <xdr:rowOff>76199</xdr:rowOff>
    </xdr:from>
    <xdr:to>
      <xdr:col>7</xdr:col>
      <xdr:colOff>390525</xdr:colOff>
      <xdr:row>37</xdr:row>
      <xdr:rowOff>28574</xdr:rowOff>
    </xdr:to>
    <xdr:sp macro="" textlink="">
      <xdr:nvSpPr>
        <xdr:cNvPr id="2" name="TextBox 1"/>
        <xdr:cNvSpPr txBox="1"/>
      </xdr:nvSpPr>
      <xdr:spPr>
        <a:xfrm>
          <a:off x="438150" y="238124"/>
          <a:ext cx="4219575" cy="578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HR Partner, Steve Kim</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16</a:t>
          </a:r>
          <a:r>
            <a:rPr lang="en-US" sz="1100" baseline="0">
              <a:solidFill>
                <a:schemeClr val="dk1"/>
              </a:solidFill>
              <a:effectLst/>
              <a:latin typeface="+mn-lt"/>
              <a:ea typeface="+mn-ea"/>
              <a:cs typeface="+mn-cs"/>
            </a:rPr>
            <a:t> June 20X6</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Controller, Seth Jeffrey</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Variance - 15 June 20X6</a:t>
          </a:r>
          <a:endParaRPr lang="en-US">
            <a:effectLst/>
          </a:endParaRPr>
        </a:p>
        <a:p>
          <a:pPr hangingPunct="0"/>
          <a:r>
            <a:rPr lang="en-US" sz="1100">
              <a:solidFill>
                <a:schemeClr val="dk1"/>
              </a:solidFill>
              <a:effectLst/>
              <a:latin typeface="+mn-lt"/>
              <a:ea typeface="+mn-ea"/>
              <a:cs typeface="+mn-cs"/>
            </a:rPr>
            <a:t> </a:t>
          </a:r>
          <a:endParaRPr lang="en-US">
            <a:effectLst/>
          </a:endParaRPr>
        </a:p>
        <a:p>
          <a:pPr hangingPunct="0"/>
          <a:r>
            <a:rPr lang="en-US" sz="1100">
              <a:solidFill>
                <a:schemeClr val="dk1"/>
              </a:solidFill>
              <a:effectLst/>
              <a:latin typeface="+mn-lt"/>
              <a:ea typeface="+mn-ea"/>
              <a:cs typeface="+mn-cs"/>
            </a:rPr>
            <a:t> </a:t>
          </a:r>
          <a:endParaRPr lang="en-US">
            <a:effectLst/>
          </a:endParaRPr>
        </a:p>
        <a:p>
          <a:pPr hangingPunct="0"/>
          <a:r>
            <a:rPr lang="en-US" sz="1100">
              <a:solidFill>
                <a:schemeClr val="dk1"/>
              </a:solidFill>
              <a:effectLst/>
              <a:latin typeface="+mn-lt"/>
              <a:ea typeface="+mn-ea"/>
              <a:cs typeface="+mn-cs"/>
            </a:rPr>
            <a:t>Hi Seth</a:t>
          </a:r>
          <a:endParaRPr lang="en-US">
            <a:effectLst/>
          </a:endParaRP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There was a manual check issued as severance for a terminated employee.  Usually the severance is paid out of ADP, but this employee was removed from ADP prematurely.  Since this is highly</a:t>
          </a:r>
          <a:r>
            <a:rPr lang="en-US" sz="1100" baseline="0">
              <a:solidFill>
                <a:schemeClr val="dk1"/>
              </a:solidFill>
              <a:effectLst/>
              <a:latin typeface="+mn-lt"/>
              <a:ea typeface="+mn-ea"/>
              <a:cs typeface="+mn-cs"/>
            </a:rPr>
            <a:t> unusual we waived on this variance.</a:t>
          </a:r>
          <a:endParaRPr lang="en-US" sz="1100">
            <a:solidFill>
              <a:schemeClr val="dk1"/>
            </a:solidFill>
            <a:effectLst/>
            <a:latin typeface="+mn-lt"/>
            <a:ea typeface="+mn-ea"/>
            <a:cs typeface="+mn-cs"/>
          </a:endParaRP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Kind regards,</a:t>
          </a:r>
          <a:endParaRPr lang="en-US">
            <a:effectLst/>
          </a:endParaRPr>
        </a:p>
        <a:p>
          <a:r>
            <a:rPr lang="en-US" sz="1100">
              <a:solidFill>
                <a:schemeClr val="dk1"/>
              </a:solidFill>
              <a:effectLst/>
              <a:latin typeface="+mn-lt"/>
              <a:ea typeface="+mn-ea"/>
              <a:cs typeface="+mn-cs"/>
            </a:rPr>
            <a:t>Sunrise Bank</a:t>
          </a:r>
          <a:endParaRPr lang="en-US">
            <a:effectLst/>
          </a:endParaRPr>
        </a:p>
        <a:p>
          <a:pPr hangingPunct="0"/>
          <a:endParaRPr lang="en-US" sz="1100" b="1">
            <a:solidFill>
              <a:schemeClr val="dk1"/>
            </a:solidFill>
            <a:effectLst/>
            <a:latin typeface="+mn-lt"/>
            <a:ea typeface="+mn-ea"/>
            <a:cs typeface="+mn-cs"/>
          </a:endParaRPr>
        </a:p>
        <a:p>
          <a:pPr hangingPunct="0"/>
          <a:endParaRPr lang="en-US" sz="1100" b="1">
            <a:solidFill>
              <a:schemeClr val="dk1"/>
            </a:solidFill>
            <a:effectLst/>
            <a:latin typeface="+mn-lt"/>
            <a:ea typeface="+mn-ea"/>
            <a:cs typeface="+mn-cs"/>
          </a:endParaRPr>
        </a:p>
        <a:p>
          <a:pPr hangingPunct="0"/>
          <a:endParaRPr lang="en-US" sz="1100" b="1">
            <a:solidFill>
              <a:schemeClr val="dk1"/>
            </a:solidFill>
            <a:effectLst/>
            <a:latin typeface="+mn-lt"/>
            <a:ea typeface="+mn-ea"/>
            <a:cs typeface="+mn-cs"/>
          </a:endParaRPr>
        </a:p>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Controller, Seth Jeffrey</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16</a:t>
          </a:r>
          <a:r>
            <a:rPr lang="en-US" sz="1100" baseline="0">
              <a:solidFill>
                <a:schemeClr val="dk1"/>
              </a:solidFill>
              <a:effectLst/>
              <a:latin typeface="+mn-lt"/>
              <a:ea typeface="+mn-ea"/>
              <a:cs typeface="+mn-cs"/>
            </a:rPr>
            <a:t> June 20X6</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Steve Kim, HR Partner</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Variance - 15 June 20X6</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Steve</a:t>
          </a: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Hope you are doing well.  I noticed that the total expense recorded and paid out varied from the ADP report by $4,588.42. for</a:t>
          </a:r>
          <a:r>
            <a:rPr lang="en-US" sz="1100" baseline="0">
              <a:solidFill>
                <a:schemeClr val="dk1"/>
              </a:solidFill>
              <a:effectLst/>
              <a:latin typeface="+mn-lt"/>
              <a:ea typeface="+mn-ea"/>
              <a:cs typeface="+mn-cs"/>
            </a:rPr>
            <a:t> the 15 June 20x6 payout.  Do you know why this is?</a:t>
          </a:r>
          <a:endParaRPr lang="en-US" sz="1100">
            <a:solidFill>
              <a:schemeClr val="dk1"/>
            </a:solidFill>
            <a:effectLst/>
            <a:latin typeface="+mn-lt"/>
            <a:ea typeface="+mn-ea"/>
            <a:cs typeface="+mn-cs"/>
          </a:endParaRP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twoCellAnchor>
    <xdr:from>
      <xdr:col>7</xdr:col>
      <xdr:colOff>444501</xdr:colOff>
      <xdr:row>14</xdr:row>
      <xdr:rowOff>26458</xdr:rowOff>
    </xdr:from>
    <xdr:to>
      <xdr:col>10</xdr:col>
      <xdr:colOff>511176</xdr:colOff>
      <xdr:row>22</xdr:row>
      <xdr:rowOff>45508</xdr:rowOff>
    </xdr:to>
    <xdr:sp macro="" textlink="">
      <xdr:nvSpPr>
        <xdr:cNvPr id="3" name="TextBox 2"/>
        <xdr:cNvSpPr txBox="1"/>
      </xdr:nvSpPr>
      <xdr:spPr>
        <a:xfrm>
          <a:off x="4741334" y="2270125"/>
          <a:ext cx="1908175" cy="12890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a:t>
          </a:r>
          <a:r>
            <a:rPr lang="en-US" sz="1100"/>
            <a:t>: To corroborate the statement in the email, EY</a:t>
          </a:r>
          <a:r>
            <a:rPr lang="en-US" sz="1100" baseline="0"/>
            <a:t> obtained a copy of the manual check, check #257854 in the amount of $4,588.42 dated 15 June 20X6 made out to Dirk Davis.  </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390525</xdr:colOff>
      <xdr:row>2</xdr:row>
      <xdr:rowOff>28575</xdr:rowOff>
    </xdr:from>
    <xdr:to>
      <xdr:col>7</xdr:col>
      <xdr:colOff>342900</xdr:colOff>
      <xdr:row>33</xdr:row>
      <xdr:rowOff>95250</xdr:rowOff>
    </xdr:to>
    <xdr:sp macro="" textlink="">
      <xdr:nvSpPr>
        <xdr:cNvPr id="2" name="TextBox 1"/>
        <xdr:cNvSpPr txBox="1"/>
      </xdr:nvSpPr>
      <xdr:spPr>
        <a:xfrm>
          <a:off x="390525" y="352425"/>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28</a:t>
          </a:r>
          <a:r>
            <a:rPr lang="en-US" sz="1100" baseline="0">
              <a:solidFill>
                <a:schemeClr val="dk1"/>
              </a:solidFill>
              <a:effectLst/>
              <a:latin typeface="+mn-lt"/>
              <a:ea typeface="+mn-ea"/>
              <a:cs typeface="+mn-cs"/>
            </a:rPr>
            <a:t> June 20X6</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30 June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 742,395.60.</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twoCellAnchor>
    <xdr:from>
      <xdr:col>8</xdr:col>
      <xdr:colOff>342900</xdr:colOff>
      <xdr:row>1</xdr:row>
      <xdr:rowOff>114300</xdr:rowOff>
    </xdr:from>
    <xdr:to>
      <xdr:col>15</xdr:col>
      <xdr:colOff>295275</xdr:colOff>
      <xdr:row>33</xdr:row>
      <xdr:rowOff>19050</xdr:rowOff>
    </xdr:to>
    <xdr:sp macro="" textlink="">
      <xdr:nvSpPr>
        <xdr:cNvPr id="3" name="TextBox 2"/>
        <xdr:cNvSpPr txBox="1"/>
      </xdr:nvSpPr>
      <xdr:spPr>
        <a:xfrm>
          <a:off x="5219700" y="276225"/>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14</a:t>
          </a:r>
          <a:r>
            <a:rPr lang="en-US" sz="1100" baseline="0">
              <a:solidFill>
                <a:schemeClr val="dk1"/>
              </a:solidFill>
              <a:effectLst/>
              <a:latin typeface="+mn-lt"/>
              <a:ea typeface="+mn-ea"/>
              <a:cs typeface="+mn-cs"/>
            </a:rPr>
            <a:t> June 20X6</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15 June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 742,395.60.</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488156</xdr:colOff>
      <xdr:row>46</xdr:row>
      <xdr:rowOff>112448</xdr:rowOff>
    </xdr:from>
    <xdr:to>
      <xdr:col>4</xdr:col>
      <xdr:colOff>2022739</xdr:colOff>
      <xdr:row>52</xdr:row>
      <xdr:rowOff>15876</xdr:rowOff>
    </xdr:to>
    <xdr:sp macro="" textlink="">
      <xdr:nvSpPr>
        <xdr:cNvPr id="2" name="TextBox 1"/>
        <xdr:cNvSpPr txBox="1"/>
      </xdr:nvSpPr>
      <xdr:spPr>
        <a:xfrm>
          <a:off x="869156" y="8282781"/>
          <a:ext cx="2635250" cy="982928"/>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rPr>
            <a:t>A</a:t>
          </a:r>
          <a:r>
            <a:rPr lang="en-US" sz="1100"/>
            <a:t>:</a:t>
          </a:r>
          <a:r>
            <a:rPr lang="en-US" sz="1100" baseline="0"/>
            <a:t> </a:t>
          </a:r>
          <a:r>
            <a:rPr lang="en-US" sz="1100">
              <a:solidFill>
                <a:schemeClr val="dk1"/>
              </a:solidFill>
              <a:effectLst/>
              <a:latin typeface="+mn-lt"/>
              <a:ea typeface="+mn-ea"/>
              <a:cs typeface="+mn-cs"/>
            </a:rPr>
            <a:t>This variance is due to tax withholding that was paid</a:t>
          </a:r>
          <a:r>
            <a:rPr lang="en-US" sz="1100" baseline="0">
              <a:solidFill>
                <a:schemeClr val="dk1"/>
              </a:solidFill>
              <a:effectLst/>
              <a:latin typeface="+mn-lt"/>
              <a:ea typeface="+mn-ea"/>
              <a:cs typeface="+mn-cs"/>
            </a:rPr>
            <a:t> out on a manual check paid out for severence.  See </a:t>
          </a:r>
          <a:r>
            <a:rPr lang="en-US" sz="1100" b="1" baseline="0">
              <a:solidFill>
                <a:srgbClr val="FF0000"/>
              </a:solidFill>
              <a:effectLst/>
              <a:latin typeface="+mn-lt"/>
              <a:ea typeface="+mn-ea"/>
              <a:cs typeface="+mn-cs"/>
            </a:rPr>
            <a:t>11/ </a:t>
          </a:r>
          <a:r>
            <a:rPr lang="en-US" sz="1100" baseline="0">
              <a:solidFill>
                <a:schemeClr val="dk1"/>
              </a:solidFill>
              <a:effectLst/>
              <a:latin typeface="+mn-lt"/>
              <a:ea typeface="+mn-ea"/>
              <a:cs typeface="+mn-cs"/>
            </a:rPr>
            <a:t>for additional documentation.  Immaterial.</a:t>
          </a:r>
          <a:endParaRPr lang="en-US">
            <a:effectLst/>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wazal/Desktop/E-Learning/Bootcamp/Pilot/Lesson%208%20-%20Summit/PM%208.2%20-%20Confirm%20understanding/Working%20papers/ASSR%20AA%20STF%20New%20L5%20HO5.3-HO5.20%20Onward%20Walkthrough%20Documents%20v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wazal/AppData/Local/Microsoft/Windows/Temporary%20Internet%20Files/Content.Outlook/6A1KQEXX/ASSR%20AA%20STF%20New%20L5%20HO5%203-HO5%2020%20Onward%20Walkthrough%20Documents%20v1%2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awazal/Desktop/E-Learning/Bootcamp/Data%20Analytics/Data%20sets/EY_EAGLe_v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5.3 PR Approval"/>
      <sheetName val="HO5.4 PR Email"/>
      <sheetName val="HO5.5 Vendor Details"/>
      <sheetName val="HO5.6 Restricted SAP Access"/>
      <sheetName val="HO5.7 PO"/>
      <sheetName val="HO5.8 CFO Approval"/>
      <sheetName val="HO5.9 Order Confirmation"/>
      <sheetName val="HO5.10 PO Confirmed in SAP"/>
      <sheetName val="HO5.11 GRN"/>
      <sheetName val="HO5.12 PO Delivered in SAP"/>
      <sheetName val="HO5.13 Record PP&amp;E in GL"/>
      <sheetName val="HO5.14 GL Entry Approval"/>
      <sheetName val="HO5.15 Invoice"/>
      <sheetName val="HO5.16 Record Invoice in GL"/>
      <sheetName val="HO5.17 Bank Statement"/>
      <sheetName val="HO5.18 PP&amp;E Sub Ledger Listing"/>
      <sheetName val="HO5.19 Account Rec."/>
      <sheetName val="HO5.20 Monthly Reporting"/>
    </sheetNames>
    <sheetDataSet>
      <sheetData sheetId="0" refreshError="1"/>
      <sheetData sheetId="1" refreshError="1"/>
      <sheetData sheetId="2" refreshError="1"/>
      <sheetData sheetId="3" refreshError="1"/>
      <sheetData sheetId="4" refreshError="1"/>
      <sheetData sheetId="5" refreshError="1"/>
      <sheetData sheetId="6">
        <row r="25">
          <cell r="D25">
            <v>1</v>
          </cell>
          <cell r="K25">
            <v>500000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5.3 PR Approval"/>
      <sheetName val="HO5.4 PR Email"/>
      <sheetName val="HO5.5 Vendor Details"/>
      <sheetName val="HO5.6 Restricted SAP Access"/>
      <sheetName val="HO5.7 PO"/>
      <sheetName val="HO5.8 CFO Approval"/>
      <sheetName val="HO5.9 Order Confirmation"/>
      <sheetName val="HO5.10 PO Confirmed in SAP"/>
      <sheetName val="HO5.11 GRN"/>
      <sheetName val="HO5.12 PO Delivered in SAP"/>
      <sheetName val="HO5.13 Record PP&amp;E in GL"/>
      <sheetName val="HO5.14 GL Entry Approval"/>
      <sheetName val="HO5.15 Invoice"/>
      <sheetName val="HO5.16 Record Invoice in GL"/>
      <sheetName val="HO5.17 Bank Statement"/>
      <sheetName val="HO5.18 PP&amp;E Sub Ledger Listing"/>
      <sheetName val="HO5.19 Account Rec."/>
      <sheetName val="HO5.20 Monthly Reporting"/>
    </sheetNames>
    <sheetDataSet>
      <sheetData sheetId="0" refreshError="1"/>
      <sheetData sheetId="1" refreshError="1"/>
      <sheetData sheetId="2" refreshError="1"/>
      <sheetData sheetId="3" refreshError="1"/>
      <sheetData sheetId="4" refreshError="1"/>
      <sheetData sheetId="5" refreshError="1"/>
      <sheetData sheetId="6">
        <row r="25">
          <cell r="D25">
            <v>1</v>
          </cell>
          <cell r="K25">
            <v>500000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gin Here..."/>
      <sheetName val="Balance Sheet"/>
      <sheetName val="Income Statement"/>
      <sheetName val="Account Definition"/>
      <sheetName val="DataLookups"/>
      <sheetName val="RollforwardTemplate"/>
      <sheetName val="JETemplate"/>
      <sheetName val="LeadSheetTemplate"/>
      <sheetName val="DetailTemplate"/>
      <sheetName val="SourceFSSummTemplate"/>
      <sheetName val="LineItemTemplate"/>
      <sheetName val="SQLJETrendingTemplate"/>
      <sheetName val="KeyItemsTemplate"/>
      <sheetName val="FieldUpdateTemplate"/>
      <sheetName val="GeneralTemplate"/>
      <sheetName val="Current Prior Alignment"/>
      <sheetName val="PPE Plant and machinery Lead Sh"/>
      <sheetName val="0002004000"/>
      <sheetName val="0002004000 Roll"/>
      <sheetName val="LineItems"/>
      <sheetName val="0002005000"/>
      <sheetName val="0002005000 Roll"/>
      <sheetName val="LineItems(1)"/>
      <sheetName val="SignificantAcctsTemplate"/>
      <sheetName val="FinancialTieOutTemplate"/>
      <sheetName val="PPE Tangible assets in progress"/>
      <sheetName val="0002017000"/>
      <sheetName val="0002017000 Roll"/>
      <sheetName val="JE 201440003200048596"/>
      <sheetName val="AR  Intercompany receivables"/>
      <sheetName val="AR  Intercompany receivables Ro"/>
      <sheetName val="AR  Trade receivables Lead Shee"/>
      <sheetName val="LineItems(2)"/>
      <sheetName val="0001000050"/>
      <sheetName val="0001000050 Roll"/>
      <sheetName val="0001011700"/>
      <sheetName val="0001011700 Roll"/>
      <sheetName val="LineItems(3)"/>
      <sheetName val="Profit  loss reserve Lead Sheet"/>
      <sheetName val="0005130000"/>
      <sheetName val="0005130000 Roll"/>
      <sheetName val="Completeness"/>
      <sheetName val="Provision for future employee c"/>
      <sheetName val="0004100004"/>
      <sheetName val="0004100004 Roll"/>
      <sheetName val="Sales Sales of goods and servic"/>
      <sheetName val="0006000000"/>
      <sheetName val="0006000000 Roll"/>
      <sheetName val="LineItems(4)"/>
      <sheetName val="PPE Industrial and commercial e"/>
      <sheetName val="0002008000"/>
      <sheetName val="0002008000 Roll"/>
      <sheetName val="LineItems(5)"/>
      <sheetName val="Cash  Cash pooling Lead Sheet"/>
      <sheetName val="Cash  Bank Lead Sheet"/>
      <sheetName val="COS Costs for materials consum "/>
      <sheetName val="0007203001"/>
      <sheetName val="0007203001 Roll"/>
      <sheetName val="PPE Land and buildings Lead She"/>
      <sheetName val="0002002002"/>
      <sheetName val="0002002002 Roll"/>
      <sheetName val="0002002020"/>
      <sheetName val="0002002020 Roll"/>
      <sheetName val="PPE Land and buildings Lead(1)"/>
      <sheetName val="0002002002(1)"/>
      <sheetName val="0002002002 Roll(1)"/>
      <sheetName val="0002000020"/>
      <sheetName val="0002000020 Roll"/>
      <sheetName val="0002002020(1)"/>
      <sheetName val="0002002020 Roll(1)"/>
      <sheetName val="LineItems(6)"/>
      <sheetName val="Significant Accounts"/>
      <sheetName val="0002005002"/>
      <sheetName val="0002005002 Roll"/>
      <sheetName val="LineItems(7)"/>
    </sheetNames>
    <sheetDataSet>
      <sheetData sheetId="0"/>
      <sheetData sheetId="1"/>
      <sheetData sheetId="2"/>
      <sheetData sheetId="3"/>
      <sheetData sheetId="4">
        <row r="1">
          <cell r="CP1" t="str">
            <v>&lt;Select One&gt;</v>
          </cell>
        </row>
        <row r="2">
          <cell r="CP2" t="str">
            <v>S</v>
          </cell>
        </row>
        <row r="3">
          <cell r="BU3" t="str">
            <v>Upper left graph</v>
          </cell>
          <cell r="CP3" t="str">
            <v>NS/LR</v>
          </cell>
        </row>
        <row r="4">
          <cell r="BU4" t="str">
            <v>Upper right graph</v>
          </cell>
          <cell r="CP4" t="str">
            <v>IS</v>
          </cell>
        </row>
        <row r="5">
          <cell r="BU5" t="str">
            <v>Lower left graph</v>
          </cell>
        </row>
        <row r="6">
          <cell r="BU6" t="str">
            <v>Lower right graph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tabSelected="1" view="pageLayout" zoomScale="115" zoomScaleNormal="100" zoomScaleSheetLayoutView="100" zoomScalePageLayoutView="115" workbookViewId="0">
      <selection activeCell="K5" sqref="K5"/>
    </sheetView>
  </sheetViews>
  <sheetFormatPr defaultColWidth="9.140625" defaultRowHeight="14.25"/>
  <cols>
    <col min="1" max="1" width="1.28515625" style="1" customWidth="1"/>
    <col min="2" max="2" width="0.42578125" style="1" customWidth="1"/>
    <col min="3" max="3" width="3.7109375" style="1" customWidth="1"/>
    <col min="4" max="4" width="20" style="1" customWidth="1"/>
    <col min="5" max="5" width="25.5703125" style="1" customWidth="1"/>
    <col min="6" max="6" width="2" style="1" customWidth="1"/>
    <col min="7" max="7" width="29.5703125" style="1" customWidth="1"/>
    <col min="8" max="8" width="11.7109375" style="1" customWidth="1"/>
    <col min="9" max="9" width="3.28515625" style="1" customWidth="1"/>
    <col min="10" max="10" width="7" style="1" customWidth="1"/>
    <col min="11" max="11" width="15.7109375" style="1" customWidth="1"/>
    <col min="12" max="12" width="2" style="1" customWidth="1"/>
    <col min="13" max="13" width="2.28515625" style="1" customWidth="1"/>
    <col min="14" max="14" width="1.7109375" style="1" customWidth="1"/>
    <col min="15" max="16384" width="9.140625" style="1"/>
  </cols>
  <sheetData>
    <row r="1" spans="2:13" ht="21" thickBot="1">
      <c r="C1" s="165"/>
    </row>
    <row r="2" spans="2:13" ht="15" thickTop="1">
      <c r="B2" s="2"/>
      <c r="C2" s="3"/>
      <c r="D2" s="222" t="s">
        <v>294</v>
      </c>
      <c r="E2" s="3"/>
      <c r="F2" s="3"/>
      <c r="G2" s="3"/>
      <c r="H2" s="3"/>
      <c r="I2" s="3"/>
      <c r="J2" s="3"/>
      <c r="K2" s="3"/>
      <c r="L2" s="3"/>
      <c r="M2" s="4"/>
    </row>
    <row r="3" spans="2:13" ht="24.75">
      <c r="B3" s="5"/>
      <c r="C3" s="6"/>
      <c r="D3" s="7" t="s">
        <v>69</v>
      </c>
      <c r="E3" s="6"/>
      <c r="F3" s="6"/>
      <c r="G3" s="6"/>
      <c r="H3" s="6"/>
      <c r="I3" s="6"/>
      <c r="J3" s="6"/>
      <c r="K3" s="6" t="s">
        <v>9</v>
      </c>
      <c r="L3" s="6"/>
      <c r="M3" s="8"/>
    </row>
    <row r="4" spans="2:13">
      <c r="B4" s="5"/>
      <c r="C4" s="6"/>
      <c r="D4" s="6" t="s">
        <v>62</v>
      </c>
      <c r="E4" s="6" t="s">
        <v>67</v>
      </c>
      <c r="F4" s="6"/>
      <c r="G4" s="227" t="s">
        <v>304</v>
      </c>
      <c r="H4" s="6"/>
      <c r="I4" s="6"/>
      <c r="J4" s="6"/>
      <c r="K4" s="6"/>
      <c r="L4" s="6"/>
      <c r="M4" s="8"/>
    </row>
    <row r="5" spans="2:13" ht="15" thickBot="1">
      <c r="B5" s="5"/>
      <c r="C5" s="6"/>
      <c r="D5" s="9"/>
      <c r="E5" s="6"/>
      <c r="F5" s="6"/>
      <c r="G5" s="6"/>
      <c r="H5" s="6"/>
      <c r="I5" s="6"/>
      <c r="J5" s="6"/>
      <c r="K5" s="6"/>
      <c r="L5" s="6"/>
      <c r="M5" s="8"/>
    </row>
    <row r="6" spans="2:13" ht="15" thickBot="1">
      <c r="B6" s="5"/>
      <c r="C6" s="6"/>
      <c r="D6" s="9" t="s">
        <v>63</v>
      </c>
      <c r="E6" s="346">
        <v>1457023</v>
      </c>
      <c r="F6" s="347"/>
      <c r="G6" s="348"/>
      <c r="H6" s="227" t="s">
        <v>338</v>
      </c>
      <c r="I6" s="6"/>
      <c r="J6" s="6"/>
      <c r="K6" s="6"/>
      <c r="L6" s="6"/>
      <c r="M6" s="8"/>
    </row>
    <row r="7" spans="2:13" ht="4.5" customHeight="1" thickBot="1">
      <c r="B7" s="5"/>
      <c r="C7" s="6"/>
      <c r="D7" s="221"/>
      <c r="F7" s="6"/>
      <c r="G7" s="6"/>
      <c r="H7" s="6"/>
      <c r="I7" s="9"/>
      <c r="J7" s="10"/>
      <c r="K7" s="11"/>
      <c r="L7" s="12"/>
      <c r="M7" s="8"/>
    </row>
    <row r="8" spans="2:13" ht="15" thickBot="1">
      <c r="B8" s="5"/>
      <c r="C8" s="6"/>
      <c r="D8" s="15" t="s">
        <v>64</v>
      </c>
      <c r="E8" s="349">
        <v>33119</v>
      </c>
      <c r="F8" s="347"/>
      <c r="G8" s="348"/>
      <c r="H8" s="6"/>
      <c r="I8" s="11"/>
      <c r="J8" s="11"/>
      <c r="K8" s="11"/>
      <c r="L8" s="6"/>
      <c r="M8" s="8"/>
    </row>
    <row r="9" spans="2:13" ht="3.75" customHeight="1" thickBot="1">
      <c r="B9" s="5"/>
      <c r="C9" s="6"/>
      <c r="D9" s="221"/>
      <c r="F9" s="6"/>
      <c r="G9" s="6"/>
      <c r="H9" s="6"/>
      <c r="I9" s="6"/>
      <c r="J9" s="11"/>
      <c r="K9" s="11" t="s">
        <v>9</v>
      </c>
      <c r="L9" s="11"/>
      <c r="M9" s="8"/>
    </row>
    <row r="10" spans="2:13" ht="15" thickBot="1">
      <c r="B10" s="5"/>
      <c r="C10" s="6"/>
      <c r="D10" s="15" t="s">
        <v>65</v>
      </c>
      <c r="E10" s="217" t="s">
        <v>68</v>
      </c>
      <c r="F10" s="6"/>
      <c r="G10" s="226" t="s">
        <v>304</v>
      </c>
      <c r="H10" s="6"/>
      <c r="I10" s="6"/>
      <c r="L10" s="6"/>
      <c r="M10" s="8"/>
    </row>
    <row r="11" spans="2:13" ht="16.5" customHeight="1" thickBot="1">
      <c r="B11" s="5"/>
      <c r="C11" s="6"/>
      <c r="D11" s="15" t="s">
        <v>278</v>
      </c>
      <c r="E11" s="14" t="s">
        <v>279</v>
      </c>
      <c r="F11" s="6"/>
      <c r="G11" s="226" t="s">
        <v>304</v>
      </c>
      <c r="H11" s="16"/>
      <c r="I11" s="16"/>
      <c r="L11" s="16"/>
      <c r="M11" s="8"/>
    </row>
    <row r="12" spans="2:13" ht="15.75" customHeight="1" thickBot="1">
      <c r="B12" s="5"/>
      <c r="C12" s="6"/>
      <c r="D12" s="9" t="s">
        <v>66</v>
      </c>
      <c r="E12" s="218" t="s">
        <v>275</v>
      </c>
      <c r="F12" s="6"/>
      <c r="G12" s="226" t="s">
        <v>304</v>
      </c>
      <c r="H12" s="16"/>
      <c r="I12" s="16"/>
      <c r="J12" s="23"/>
      <c r="K12" s="16"/>
      <c r="L12" s="16"/>
      <c r="M12" s="8"/>
    </row>
    <row r="13" spans="2:13" ht="13.5" customHeight="1" thickBot="1">
      <c r="B13" s="5"/>
      <c r="C13" s="6"/>
      <c r="D13" s="9" t="s">
        <v>21</v>
      </c>
      <c r="E13" s="14" t="s">
        <v>280</v>
      </c>
      <c r="F13" s="6"/>
      <c r="G13" s="170"/>
      <c r="H13" s="171"/>
      <c r="I13" s="171"/>
      <c r="J13" s="172"/>
      <c r="K13" s="173"/>
      <c r="L13" s="16"/>
      <c r="M13" s="8"/>
    </row>
    <row r="14" spans="2:13" ht="14.1" customHeight="1" thickBot="1">
      <c r="B14" s="5"/>
      <c r="C14" s="6"/>
      <c r="D14" s="15" t="s">
        <v>70</v>
      </c>
      <c r="E14" s="14" t="s">
        <v>39</v>
      </c>
      <c r="F14" s="6"/>
      <c r="G14" s="226"/>
      <c r="H14" s="173"/>
      <c r="I14" s="173"/>
      <c r="J14" s="174"/>
      <c r="K14" s="173"/>
      <c r="L14" s="6"/>
      <c r="M14" s="8"/>
    </row>
    <row r="15" spans="2:13" ht="15" thickBot="1">
      <c r="B15" s="5"/>
      <c r="C15" s="6"/>
      <c r="D15" s="15" t="s">
        <v>281</v>
      </c>
      <c r="E15" s="220" t="s">
        <v>282</v>
      </c>
      <c r="F15" s="17"/>
      <c r="G15" s="175"/>
      <c r="H15" s="173"/>
      <c r="I15" s="173"/>
      <c r="J15" s="173"/>
      <c r="K15" s="173"/>
      <c r="L15" s="18"/>
      <c r="M15" s="8"/>
    </row>
    <row r="16" spans="2:13" ht="15" thickBot="1">
      <c r="B16" s="5"/>
      <c r="C16" s="6"/>
      <c r="D16" s="15" t="s">
        <v>283</v>
      </c>
      <c r="E16" s="219" t="s">
        <v>284</v>
      </c>
      <c r="F16" s="17"/>
      <c r="G16" s="173" t="s">
        <v>285</v>
      </c>
      <c r="H16" s="173"/>
      <c r="I16" s="173"/>
      <c r="J16" s="173"/>
      <c r="K16" s="176"/>
      <c r="L16" s="18"/>
      <c r="M16" s="8"/>
    </row>
    <row r="17" spans="2:13" ht="15" thickBot="1">
      <c r="B17" s="19"/>
      <c r="C17" s="20"/>
      <c r="D17" s="20"/>
      <c r="E17" s="20"/>
      <c r="F17" s="20"/>
      <c r="G17" s="20" t="s">
        <v>286</v>
      </c>
      <c r="H17" s="20"/>
      <c r="I17" s="20"/>
      <c r="J17" s="20"/>
      <c r="K17" s="20"/>
      <c r="L17" s="21"/>
      <c r="M17" s="166"/>
    </row>
    <row r="18" spans="2:13" ht="15" thickTop="1">
      <c r="H18" s="1" t="s">
        <v>9</v>
      </c>
    </row>
    <row r="19" spans="2:13" ht="16.5">
      <c r="I19" s="106"/>
    </row>
    <row r="22" spans="2:13">
      <c r="D22" s="1" t="s">
        <v>9</v>
      </c>
    </row>
    <row r="29" spans="2:13" ht="14.25" customHeight="1"/>
    <row r="30" spans="2:13" ht="14.25" customHeight="1"/>
    <row r="32" spans="2:13" ht="14.25" customHeight="1"/>
    <row r="33" ht="14.25" customHeight="1"/>
  </sheetData>
  <mergeCells count="2">
    <mergeCell ref="E6:G6"/>
    <mergeCell ref="E8:G8"/>
  </mergeCells>
  <pageMargins left="0.74803149606299213" right="0.74803149606299213" top="0.98425196850393704" bottom="0.98425196850393704" header="0.51181102362204722" footer="0.51181102362204722"/>
  <pageSetup paperSize="9" orientation="landscape" r:id="rId1"/>
  <headerFooter scaleWithDoc="0">
    <oddFooter>&amp;L&amp;"EY Gothic Cond Medium,Regular"The Audit Academy
Expedition:Audit&amp;C&amp;"EY Gothic Cond Medium,Regular"&amp;P&amp;R&amp;"EY Gothic Cond Medium,Regular"© 2018 EYGM Limited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57"/>
  <sheetViews>
    <sheetView showGridLines="0" view="pageLayout" zoomScale="80" zoomScaleNormal="100" zoomScalePageLayoutView="80" workbookViewId="0">
      <selection activeCell="K5" sqref="K5"/>
    </sheetView>
  </sheetViews>
  <sheetFormatPr defaultColWidth="9.140625" defaultRowHeight="14.25"/>
  <cols>
    <col min="1" max="1" width="1.28515625" style="1" customWidth="1"/>
    <col min="2" max="2" width="0.42578125" style="1" customWidth="1"/>
    <col min="3" max="3" width="3.7109375" style="1" customWidth="1"/>
    <col min="4" max="4" width="15.7109375" style="1" customWidth="1"/>
    <col min="5" max="5" width="33.85546875" style="1" customWidth="1"/>
    <col min="6" max="7" width="11.7109375" style="1" customWidth="1"/>
    <col min="8" max="8" width="17.5703125" style="1" customWidth="1"/>
    <col min="9" max="9" width="2.5703125" style="1" customWidth="1"/>
    <col min="10" max="10" width="16.7109375" style="1" customWidth="1"/>
    <col min="11" max="11" width="18.42578125" style="1" customWidth="1"/>
    <col min="12" max="12" width="3.7109375" style="1" customWidth="1"/>
    <col min="13" max="13" width="0.42578125" style="1" customWidth="1"/>
    <col min="14" max="14" width="1.7109375" style="1" customWidth="1"/>
    <col min="15" max="16384" width="9.140625" style="1"/>
  </cols>
  <sheetData>
    <row r="1" spans="2:16" ht="27" customHeight="1" thickBot="1">
      <c r="C1" s="165"/>
    </row>
    <row r="2" spans="2:16" ht="18" customHeight="1" thickTop="1">
      <c r="B2" s="2"/>
      <c r="C2" s="3"/>
      <c r="D2" s="3"/>
      <c r="E2" s="3"/>
      <c r="F2" s="3"/>
      <c r="G2" s="3"/>
      <c r="H2" s="3"/>
      <c r="I2" s="3"/>
      <c r="J2" s="3"/>
      <c r="K2" s="3"/>
      <c r="L2" s="3"/>
      <c r="M2" s="4"/>
    </row>
    <row r="3" spans="2:16" ht="0.95" customHeight="1">
      <c r="B3" s="5"/>
      <c r="C3" s="6"/>
      <c r="D3" s="6"/>
      <c r="E3" s="6"/>
      <c r="F3" s="6"/>
      <c r="G3" s="6"/>
      <c r="H3" s="6"/>
      <c r="I3" s="6"/>
      <c r="J3" s="6"/>
      <c r="K3" s="6"/>
      <c r="L3" s="6"/>
      <c r="M3" s="8"/>
    </row>
    <row r="4" spans="2:16" ht="0.95" customHeight="1">
      <c r="B4" s="5"/>
      <c r="C4" s="6"/>
      <c r="D4" s="6"/>
      <c r="E4" s="6"/>
      <c r="F4" s="6"/>
      <c r="G4" s="6"/>
      <c r="H4" s="6"/>
      <c r="I4" s="6"/>
      <c r="J4" s="6"/>
      <c r="K4" s="6"/>
      <c r="L4" s="6"/>
      <c r="M4" s="8"/>
    </row>
    <row r="5" spans="2:16" ht="0.95" customHeight="1">
      <c r="B5" s="5"/>
      <c r="C5" s="6"/>
      <c r="D5" s="6"/>
      <c r="E5" s="6"/>
      <c r="F5" s="6"/>
      <c r="G5" s="6"/>
      <c r="H5" s="6"/>
      <c r="I5" s="6"/>
      <c r="J5" s="6"/>
      <c r="K5" s="6"/>
      <c r="L5" s="6"/>
      <c r="M5" s="8"/>
    </row>
    <row r="6" spans="2:16" ht="15" thickBot="1">
      <c r="B6" s="5"/>
      <c r="C6" s="6"/>
      <c r="D6" s="226" t="s">
        <v>303</v>
      </c>
      <c r="E6" s="6"/>
      <c r="F6" s="6"/>
      <c r="G6" s="6"/>
      <c r="H6" s="6"/>
      <c r="I6" s="6"/>
      <c r="J6" s="6"/>
      <c r="K6" s="6"/>
      <c r="L6" s="6"/>
      <c r="M6" s="8"/>
    </row>
    <row r="7" spans="2:16" ht="19.5" customHeight="1">
      <c r="B7" s="5"/>
      <c r="C7" s="6"/>
      <c r="D7" s="379" t="s">
        <v>322</v>
      </c>
      <c r="E7" s="380"/>
      <c r="F7" s="381"/>
      <c r="G7" s="214"/>
      <c r="H7" s="9"/>
      <c r="I7" s="9"/>
      <c r="J7" s="50" t="s">
        <v>25</v>
      </c>
      <c r="K7" s="51"/>
      <c r="L7" s="12"/>
      <c r="M7" s="8"/>
    </row>
    <row r="8" spans="2:16">
      <c r="B8" s="5"/>
      <c r="C8" s="6"/>
      <c r="D8" s="382"/>
      <c r="E8" s="383"/>
      <c r="F8" s="384"/>
      <c r="G8" s="214"/>
      <c r="H8" s="6"/>
      <c r="I8" s="6"/>
      <c r="J8" s="6" t="s">
        <v>26</v>
      </c>
      <c r="K8" s="6"/>
      <c r="L8" s="11"/>
      <c r="M8" s="8"/>
    </row>
    <row r="9" spans="2:16" ht="15" thickBot="1">
      <c r="B9" s="5"/>
      <c r="C9" s="6"/>
      <c r="D9" s="385"/>
      <c r="E9" s="386"/>
      <c r="F9" s="387"/>
      <c r="G9" s="214"/>
      <c r="H9" s="6"/>
      <c r="I9" s="6"/>
      <c r="J9" s="11" t="s">
        <v>27</v>
      </c>
      <c r="K9" s="11"/>
      <c r="L9" s="11"/>
      <c r="M9" s="8"/>
    </row>
    <row r="10" spans="2:16">
      <c r="B10" s="5"/>
      <c r="C10" s="6"/>
      <c r="D10" s="6"/>
      <c r="E10" s="6"/>
      <c r="F10" s="6"/>
      <c r="G10" s="6"/>
      <c r="H10" s="6"/>
      <c r="I10" s="6"/>
      <c r="J10" s="6"/>
      <c r="K10" s="6"/>
      <c r="L10" s="6"/>
      <c r="M10" s="8"/>
    </row>
    <row r="11" spans="2:16">
      <c r="B11" s="5"/>
      <c r="C11" s="6"/>
      <c r="D11" s="9" t="s">
        <v>28</v>
      </c>
      <c r="E11" s="6"/>
      <c r="F11" s="6"/>
      <c r="G11" s="6"/>
      <c r="H11" s="6"/>
      <c r="I11" s="6"/>
      <c r="J11" s="6"/>
      <c r="K11" s="6"/>
      <c r="L11" s="6"/>
      <c r="M11" s="8"/>
    </row>
    <row r="12" spans="2:16">
      <c r="B12" s="5"/>
      <c r="C12" s="6"/>
      <c r="D12" s="9"/>
      <c r="E12" s="9"/>
      <c r="F12" s="6"/>
      <c r="G12" s="6"/>
      <c r="H12" s="6"/>
      <c r="I12" s="6"/>
      <c r="J12" s="6"/>
      <c r="K12" s="6"/>
      <c r="L12" s="6"/>
      <c r="M12" s="8"/>
    </row>
    <row r="13" spans="2:16">
      <c r="B13" s="5"/>
      <c r="C13" s="6"/>
      <c r="D13" s="52" t="s">
        <v>29</v>
      </c>
      <c r="E13" s="53" t="s">
        <v>30</v>
      </c>
      <c r="F13" s="54"/>
      <c r="G13" s="248"/>
      <c r="H13" s="11"/>
      <c r="I13" s="11"/>
      <c r="K13" s="6"/>
      <c r="L13" s="6"/>
      <c r="M13" s="8"/>
    </row>
    <row r="14" spans="2:16" ht="16.5" customHeight="1">
      <c r="B14" s="5"/>
      <c r="C14" s="6"/>
      <c r="D14" s="52" t="s">
        <v>31</v>
      </c>
      <c r="E14" s="53" t="s">
        <v>266</v>
      </c>
      <c r="F14" s="54"/>
      <c r="G14" s="248"/>
      <c r="H14" s="55"/>
      <c r="I14" s="55"/>
      <c r="K14" s="16"/>
      <c r="L14" s="16"/>
      <c r="M14" s="8"/>
    </row>
    <row r="15" spans="2:16">
      <c r="B15" s="5"/>
      <c r="C15" s="6"/>
      <c r="D15" s="6"/>
      <c r="E15" s="11"/>
      <c r="F15" s="11"/>
      <c r="G15" s="11"/>
      <c r="H15" s="11"/>
      <c r="I15" s="11"/>
      <c r="J15" s="6"/>
      <c r="K15" s="6"/>
      <c r="L15" s="6"/>
      <c r="M15" s="8"/>
    </row>
    <row r="16" spans="2:16">
      <c r="B16" s="5"/>
      <c r="C16" s="6"/>
      <c r="D16" s="6"/>
      <c r="E16" s="11"/>
      <c r="F16" s="11"/>
      <c r="G16" s="11"/>
      <c r="H16" s="11"/>
      <c r="I16" s="11"/>
      <c r="J16" s="56" t="s">
        <v>32</v>
      </c>
      <c r="K16" s="57">
        <v>4567892</v>
      </c>
      <c r="L16" s="58"/>
      <c r="M16" s="8"/>
      <c r="P16" s="1" t="s">
        <v>9</v>
      </c>
    </row>
    <row r="17" spans="2:16">
      <c r="B17" s="5"/>
      <c r="C17" s="6"/>
      <c r="D17" s="6"/>
      <c r="E17" s="6"/>
      <c r="F17" s="6"/>
      <c r="G17" s="6"/>
      <c r="H17" s="6"/>
      <c r="I17" s="6"/>
      <c r="J17" s="56" t="s">
        <v>33</v>
      </c>
      <c r="K17" s="57">
        <f>SUM(J32:J39)</f>
        <v>2400000</v>
      </c>
      <c r="L17" s="59"/>
      <c r="M17" s="8"/>
    </row>
    <row r="18" spans="2:16">
      <c r="B18" s="5"/>
      <c r="C18" s="6"/>
      <c r="D18" s="6"/>
      <c r="E18" s="6"/>
      <c r="F18" s="6"/>
      <c r="G18" s="6"/>
      <c r="H18" s="6"/>
      <c r="I18" s="6"/>
      <c r="J18" s="56" t="s">
        <v>34</v>
      </c>
      <c r="K18" s="57">
        <f>SUM(H32:H39)</f>
        <v>2125718.2000000002</v>
      </c>
      <c r="L18" s="6"/>
      <c r="M18" s="8"/>
    </row>
    <row r="19" spans="2:16">
      <c r="B19" s="5"/>
      <c r="C19" s="6"/>
      <c r="D19" s="6"/>
      <c r="E19" s="6"/>
      <c r="F19" s="6"/>
      <c r="G19" s="6"/>
      <c r="H19" s="6"/>
      <c r="I19" s="6"/>
      <c r="J19" s="56" t="s">
        <v>35</v>
      </c>
      <c r="K19" s="57">
        <f>SUM(K16+K17)-K18</f>
        <v>4842173.8</v>
      </c>
      <c r="L19" s="6"/>
      <c r="M19" s="8"/>
    </row>
    <row r="20" spans="2:16">
      <c r="B20" s="5"/>
      <c r="C20" s="6"/>
      <c r="D20" s="6"/>
      <c r="E20" s="6"/>
      <c r="F20" s="6"/>
      <c r="G20" s="6"/>
      <c r="H20" s="6"/>
      <c r="I20" s="6"/>
      <c r="J20" s="56" t="s">
        <v>36</v>
      </c>
      <c r="K20" s="60" t="s">
        <v>37</v>
      </c>
      <c r="L20" s="6"/>
      <c r="M20" s="8"/>
    </row>
    <row r="21" spans="2:16">
      <c r="B21" s="5"/>
      <c r="C21" s="6"/>
      <c r="D21" s="6"/>
      <c r="E21" s="6"/>
      <c r="F21" s="6"/>
      <c r="G21" s="6"/>
      <c r="H21" s="6"/>
      <c r="I21" s="6"/>
      <c r="J21" s="6"/>
      <c r="K21" s="36"/>
      <c r="L21" s="6"/>
      <c r="M21" s="8"/>
    </row>
    <row r="22" spans="2:16">
      <c r="B22" s="5"/>
      <c r="C22" s="6"/>
      <c r="D22" s="61" t="s">
        <v>4</v>
      </c>
      <c r="E22" s="6"/>
      <c r="F22" s="6"/>
      <c r="G22" s="6"/>
      <c r="H22" s="6"/>
      <c r="I22" s="6"/>
      <c r="J22" s="6"/>
      <c r="K22" s="36"/>
      <c r="L22" s="6"/>
      <c r="M22" s="8"/>
    </row>
    <row r="23" spans="2:16">
      <c r="B23" s="5"/>
      <c r="C23" s="6"/>
      <c r="D23" s="6"/>
      <c r="E23" s="6"/>
      <c r="F23" s="6"/>
      <c r="G23" s="6"/>
      <c r="H23" s="6"/>
      <c r="I23" s="6"/>
      <c r="J23" s="6"/>
      <c r="K23" s="36"/>
      <c r="L23" s="6"/>
      <c r="M23" s="8"/>
    </row>
    <row r="24" spans="2:16">
      <c r="B24" s="5"/>
      <c r="C24" s="6"/>
      <c r="D24" s="11" t="s">
        <v>2</v>
      </c>
      <c r="E24" s="11"/>
      <c r="F24" s="6"/>
      <c r="G24" s="6"/>
      <c r="H24" s="6"/>
      <c r="I24" s="6"/>
      <c r="J24" s="6"/>
      <c r="K24" s="36"/>
      <c r="L24" s="6"/>
      <c r="M24" s="8"/>
    </row>
    <row r="25" spans="2:16">
      <c r="B25" s="5"/>
      <c r="C25" s="6"/>
      <c r="D25" s="11" t="s">
        <v>38</v>
      </c>
      <c r="E25" s="11"/>
      <c r="F25" s="6"/>
      <c r="G25" s="6"/>
      <c r="H25" s="6"/>
      <c r="I25" s="6"/>
      <c r="J25" s="6"/>
      <c r="K25" s="36"/>
      <c r="L25" s="6"/>
      <c r="M25" s="8"/>
      <c r="P25" s="62"/>
    </row>
    <row r="26" spans="2:16">
      <c r="B26" s="5"/>
      <c r="C26" s="6"/>
      <c r="D26" s="11" t="s">
        <v>39</v>
      </c>
      <c r="E26" s="11"/>
      <c r="F26" s="6"/>
      <c r="G26" s="6"/>
      <c r="H26" s="6"/>
      <c r="I26" s="6"/>
      <c r="J26" s="6"/>
      <c r="K26" s="36"/>
      <c r="L26" s="6"/>
      <c r="M26" s="8"/>
    </row>
    <row r="27" spans="2:16">
      <c r="B27" s="5"/>
      <c r="C27" s="6"/>
      <c r="D27" s="6"/>
      <c r="E27" s="6"/>
      <c r="F27" s="6"/>
      <c r="G27" s="6"/>
      <c r="H27" s="6"/>
      <c r="I27" s="6"/>
      <c r="J27" s="6"/>
      <c r="K27" s="36"/>
      <c r="L27" s="6"/>
      <c r="M27" s="8"/>
    </row>
    <row r="28" spans="2:16" ht="15" thickBot="1">
      <c r="B28" s="5"/>
      <c r="C28" s="6"/>
      <c r="D28" s="6"/>
      <c r="E28" s="6"/>
      <c r="F28" s="6"/>
      <c r="G28" s="6"/>
      <c r="H28" s="6"/>
      <c r="I28" s="6"/>
      <c r="J28" s="6"/>
      <c r="K28" s="36"/>
      <c r="L28" s="6"/>
      <c r="M28" s="8"/>
    </row>
    <row r="29" spans="2:16" ht="19.5">
      <c r="B29" s="5"/>
      <c r="C29" s="6"/>
      <c r="D29" s="63" t="s">
        <v>40</v>
      </c>
      <c r="E29" s="64"/>
      <c r="F29" s="64"/>
      <c r="G29" s="64"/>
      <c r="H29" s="64"/>
      <c r="I29" s="64"/>
      <c r="J29" s="64"/>
      <c r="K29" s="65"/>
      <c r="L29" s="6"/>
      <c r="M29" s="8"/>
    </row>
    <row r="30" spans="2:16">
      <c r="B30" s="5"/>
      <c r="C30" s="6"/>
      <c r="D30" s="388" t="s">
        <v>3</v>
      </c>
      <c r="E30" s="390" t="s">
        <v>41</v>
      </c>
      <c r="F30" s="390" t="s">
        <v>42</v>
      </c>
      <c r="G30" s="215"/>
      <c r="H30" s="390" t="s">
        <v>43</v>
      </c>
      <c r="I30" s="286"/>
      <c r="J30" s="390" t="s">
        <v>44</v>
      </c>
      <c r="K30" s="377" t="s">
        <v>45</v>
      </c>
      <c r="L30" s="18"/>
      <c r="M30" s="8"/>
    </row>
    <row r="31" spans="2:16">
      <c r="B31" s="5"/>
      <c r="C31" s="6"/>
      <c r="D31" s="389"/>
      <c r="E31" s="391"/>
      <c r="F31" s="391"/>
      <c r="G31" s="216"/>
      <c r="H31" s="391"/>
      <c r="I31" s="287"/>
      <c r="J31" s="391"/>
      <c r="K31" s="378"/>
      <c r="L31" s="18"/>
      <c r="M31" s="8"/>
    </row>
    <row r="32" spans="2:16">
      <c r="B32" s="5"/>
      <c r="C32" s="6"/>
      <c r="D32" s="66"/>
      <c r="E32" s="67" t="s">
        <v>46</v>
      </c>
      <c r="F32" s="68"/>
      <c r="G32" s="68"/>
      <c r="H32" s="69"/>
      <c r="I32" s="69"/>
      <c r="J32" s="70"/>
      <c r="K32" s="71">
        <f>K16</f>
        <v>4567892</v>
      </c>
      <c r="L32" s="72"/>
      <c r="M32" s="8"/>
    </row>
    <row r="33" spans="2:14">
      <c r="B33" s="5"/>
      <c r="C33" s="6"/>
      <c r="D33" s="73" t="s">
        <v>265</v>
      </c>
      <c r="E33" s="74" t="s">
        <v>264</v>
      </c>
      <c r="F33" s="75" t="s">
        <v>49</v>
      </c>
      <c r="G33" s="75"/>
      <c r="H33" s="76"/>
      <c r="I33" s="76"/>
      <c r="J33" s="76">
        <v>1200000</v>
      </c>
      <c r="K33" s="78">
        <f>K32-H33+J33</f>
        <v>5767892</v>
      </c>
      <c r="L33" s="18"/>
      <c r="M33" s="8"/>
    </row>
    <row r="34" spans="2:14">
      <c r="B34" s="5"/>
      <c r="C34" s="6"/>
      <c r="D34" s="73" t="s">
        <v>260</v>
      </c>
      <c r="E34" s="74" t="s">
        <v>259</v>
      </c>
      <c r="F34" s="75" t="s">
        <v>48</v>
      </c>
      <c r="G34" s="250" t="s">
        <v>311</v>
      </c>
      <c r="H34" s="76">
        <v>742395.6</v>
      </c>
      <c r="I34" s="318" t="s">
        <v>332</v>
      </c>
      <c r="J34" s="318"/>
      <c r="K34" s="78">
        <f>K33-H34</f>
        <v>5025496.4000000004</v>
      </c>
      <c r="L34" s="18"/>
      <c r="M34" s="8"/>
    </row>
    <row r="35" spans="2:14">
      <c r="B35" s="5"/>
      <c r="C35" s="6"/>
      <c r="D35" s="73" t="s">
        <v>260</v>
      </c>
      <c r="E35" s="74" t="s">
        <v>291</v>
      </c>
      <c r="F35" s="75" t="s">
        <v>292</v>
      </c>
      <c r="G35" s="250" t="s">
        <v>317</v>
      </c>
      <c r="H35" s="76">
        <v>4588.42</v>
      </c>
      <c r="I35" s="318" t="s">
        <v>333</v>
      </c>
      <c r="J35" s="318"/>
      <c r="K35" s="78">
        <f>K34-H35</f>
        <v>5020907.9800000004</v>
      </c>
      <c r="L35" s="18"/>
      <c r="M35" s="8"/>
    </row>
    <row r="36" spans="2:14" ht="15">
      <c r="B36" s="5"/>
      <c r="C36" s="6"/>
      <c r="D36" s="73" t="s">
        <v>50</v>
      </c>
      <c r="E36" s="74" t="s">
        <v>263</v>
      </c>
      <c r="F36" s="75" t="s">
        <v>49</v>
      </c>
      <c r="G36" s="251" t="s">
        <v>311</v>
      </c>
      <c r="H36" s="76">
        <v>318169.28999999998</v>
      </c>
      <c r="I36" s="181"/>
      <c r="J36" s="255" t="s">
        <v>323</v>
      </c>
      <c r="K36" s="78">
        <f>K35-H36</f>
        <v>4702738.6900000004</v>
      </c>
      <c r="L36" s="18"/>
      <c r="M36" s="8"/>
    </row>
    <row r="37" spans="2:14">
      <c r="B37" s="5"/>
      <c r="C37" s="6"/>
      <c r="D37" s="73" t="s">
        <v>51</v>
      </c>
      <c r="E37" s="74" t="s">
        <v>264</v>
      </c>
      <c r="F37" s="75" t="s">
        <v>49</v>
      </c>
      <c r="G37" s="75"/>
      <c r="H37" s="76"/>
      <c r="I37" s="76"/>
      <c r="J37" s="76">
        <v>1200000</v>
      </c>
      <c r="K37" s="78">
        <f t="shared" ref="K37:K38" si="0">K36-H37+J37</f>
        <v>5902738.6900000004</v>
      </c>
      <c r="L37" s="18"/>
      <c r="M37" s="8"/>
    </row>
    <row r="38" spans="2:14">
      <c r="B38" s="5"/>
      <c r="C38" s="6"/>
      <c r="D38" s="73" t="s">
        <v>52</v>
      </c>
      <c r="E38" s="74" t="s">
        <v>259</v>
      </c>
      <c r="F38" s="75" t="s">
        <v>48</v>
      </c>
      <c r="G38" s="285" t="s">
        <v>311</v>
      </c>
      <c r="H38" s="76">
        <v>742395.6</v>
      </c>
      <c r="I38" s="318" t="s">
        <v>345</v>
      </c>
      <c r="J38" s="77"/>
      <c r="K38" s="78">
        <f t="shared" si="0"/>
        <v>5160343.0900000008</v>
      </c>
      <c r="L38" s="18"/>
      <c r="M38" s="8"/>
    </row>
    <row r="39" spans="2:14" ht="15">
      <c r="B39" s="5"/>
      <c r="C39" s="6"/>
      <c r="D39" s="73" t="s">
        <v>52</v>
      </c>
      <c r="E39" s="74" t="s">
        <v>263</v>
      </c>
      <c r="F39" s="75" t="s">
        <v>49</v>
      </c>
      <c r="G39" s="251" t="s">
        <v>311</v>
      </c>
      <c r="H39" s="76">
        <v>318169.28999999998</v>
      </c>
      <c r="I39" s="181"/>
      <c r="J39" s="255" t="s">
        <v>323</v>
      </c>
      <c r="K39" s="78">
        <f>K38-H39</f>
        <v>4842173.8000000007</v>
      </c>
      <c r="L39" s="18"/>
      <c r="M39" s="8"/>
    </row>
    <row r="40" spans="2:14">
      <c r="B40" s="5"/>
      <c r="C40" s="6"/>
      <c r="D40" s="66"/>
      <c r="E40" s="67" t="s">
        <v>35</v>
      </c>
      <c r="F40" s="68"/>
      <c r="G40" s="68"/>
      <c r="H40" s="69"/>
      <c r="I40" s="69"/>
      <c r="J40" s="118"/>
      <c r="K40" s="207">
        <f>K39</f>
        <v>4842173.8000000007</v>
      </c>
      <c r="L40" s="18"/>
      <c r="M40" s="8"/>
    </row>
    <row r="41" spans="2:14" ht="15.75" customHeight="1">
      <c r="B41" s="5"/>
      <c r="C41" s="6"/>
      <c r="D41" s="79"/>
      <c r="E41" s="79"/>
      <c r="F41" s="80"/>
      <c r="G41" s="80"/>
      <c r="H41" s="6"/>
      <c r="I41" s="6"/>
      <c r="J41" s="81"/>
      <c r="K41" s="82"/>
      <c r="L41" s="18"/>
      <c r="M41" s="8"/>
    </row>
    <row r="42" spans="2:14">
      <c r="B42" s="5"/>
      <c r="C42" s="6"/>
      <c r="D42" s="83"/>
      <c r="E42" s="83"/>
      <c r="F42" s="84"/>
      <c r="G42" s="84"/>
      <c r="H42" s="11"/>
      <c r="I42" s="11"/>
      <c r="J42" s="85"/>
      <c r="K42" s="86" t="s">
        <v>53</v>
      </c>
      <c r="L42" s="87"/>
      <c r="M42" s="88"/>
      <c r="N42" s="89"/>
    </row>
    <row r="43" spans="2:14" ht="15" thickBot="1">
      <c r="B43" s="19"/>
      <c r="C43" s="20"/>
      <c r="D43" s="20"/>
      <c r="E43" s="20"/>
      <c r="F43" s="20"/>
      <c r="G43" s="20"/>
      <c r="H43" s="20"/>
      <c r="I43" s="20"/>
      <c r="J43" s="90"/>
      <c r="K43" s="20"/>
      <c r="L43" s="21"/>
      <c r="M43" s="105"/>
    </row>
    <row r="44" spans="2:14" ht="15" thickTop="1"/>
    <row r="46" spans="2:14" ht="15" thickBot="1"/>
    <row r="47" spans="2:14" ht="15" thickBot="1">
      <c r="H47" s="284" t="s">
        <v>330</v>
      </c>
      <c r="I47" s="322"/>
    </row>
    <row r="48" spans="2:14" ht="15">
      <c r="G48" s="290" t="s">
        <v>334</v>
      </c>
      <c r="H48" s="185">
        <f>H36+H39</f>
        <v>636338.57999999996</v>
      </c>
      <c r="I48" s="225" t="s">
        <v>311</v>
      </c>
    </row>
    <row r="49" spans="7:10">
      <c r="G49" s="288" t="s">
        <v>339</v>
      </c>
      <c r="H49" s="283">
        <v>638305.30000000005</v>
      </c>
    </row>
    <row r="50" spans="7:10">
      <c r="H50" s="185">
        <f>H48-H49</f>
        <v>-1966.7200000000885</v>
      </c>
      <c r="I50" s="225" t="s">
        <v>290</v>
      </c>
    </row>
    <row r="51" spans="7:10">
      <c r="G51" s="173"/>
    </row>
    <row r="52" spans="7:10">
      <c r="G52" s="319" t="s">
        <v>332</v>
      </c>
      <c r="H52" s="185">
        <f>H34</f>
        <v>742395.6</v>
      </c>
      <c r="I52" s="334" t="s">
        <v>340</v>
      </c>
      <c r="J52" s="228"/>
    </row>
    <row r="53" spans="7:10">
      <c r="G53" s="319" t="s">
        <v>333</v>
      </c>
      <c r="H53" s="283">
        <f>H35</f>
        <v>4588.42</v>
      </c>
      <c r="I53" s="196"/>
      <c r="J53" s="235"/>
    </row>
    <row r="54" spans="7:10">
      <c r="G54" s="321" t="s">
        <v>343</v>
      </c>
      <c r="H54" s="185">
        <f>SUM(H52:H53)</f>
        <v>746984.02</v>
      </c>
      <c r="I54" s="185"/>
    </row>
    <row r="55" spans="7:10">
      <c r="G55" s="321" t="s">
        <v>344</v>
      </c>
      <c r="H55" s="323">
        <v>742395.6</v>
      </c>
    </row>
    <row r="56" spans="7:10">
      <c r="G56" s="173" t="s">
        <v>346</v>
      </c>
      <c r="H56" s="185">
        <f>SUM(H54:H55)</f>
        <v>1489379.62</v>
      </c>
      <c r="I56" s="225" t="s">
        <v>339</v>
      </c>
    </row>
    <row r="57" spans="7:10" ht="15">
      <c r="G57" s="290"/>
      <c r="H57" s="289"/>
      <c r="I57" s="289"/>
      <c r="J57" s="225"/>
    </row>
  </sheetData>
  <mergeCells count="7">
    <mergeCell ref="K30:K31"/>
    <mergeCell ref="D7:F9"/>
    <mergeCell ref="D30:D31"/>
    <mergeCell ref="E30:E31"/>
    <mergeCell ref="F30:F31"/>
    <mergeCell ref="H30:H31"/>
    <mergeCell ref="J30:J31"/>
  </mergeCells>
  <pageMargins left="0.75" right="0.75" top="1" bottom="1" header="0.5" footer="0.5"/>
  <pageSetup paperSize="9" scale="54" orientation="portrait" r:id="rId1"/>
  <headerFooter scaleWithDoc="0">
    <oddFooter>&amp;L&amp;"EY Gothic Cond Medium,Regular"The Audit Academy
Expedition:Audit&amp;C&amp;"EY Gothic Cond Medium,Regular"&amp;P&amp;R&amp;"EY Gothic Cond Medium,Regular"© 2017 EYGM Limited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8"/>
  <sheetViews>
    <sheetView view="pageLayout" zoomScaleNormal="100" workbookViewId="0">
      <selection activeCell="E34" sqref="E34"/>
    </sheetView>
  </sheetViews>
  <sheetFormatPr defaultColWidth="9.28515625" defaultRowHeight="12.75"/>
  <cols>
    <col min="1" max="1" width="9.28515625" style="120" customWidth="1"/>
    <col min="2" max="2" width="24.140625" style="121" customWidth="1"/>
    <col min="3" max="3" width="40.7109375" style="120" bestFit="1" customWidth="1"/>
    <col min="4" max="4" width="23.5703125" style="122" bestFit="1" customWidth="1"/>
    <col min="5" max="5" width="13.85546875" style="124" customWidth="1"/>
    <col min="6" max="6" width="14.140625" style="123" bestFit="1" customWidth="1"/>
    <col min="7" max="8" width="9.28515625" style="123" customWidth="1"/>
    <col min="9" max="26" width="9.28515625" style="128" customWidth="1"/>
    <col min="27" max="16384" width="9.28515625" style="125"/>
  </cols>
  <sheetData>
    <row r="1" spans="1:26">
      <c r="A1" s="333" t="s">
        <v>352</v>
      </c>
    </row>
    <row r="2" spans="1:26">
      <c r="C2" s="325" t="s">
        <v>268</v>
      </c>
      <c r="D2" s="326"/>
    </row>
    <row r="3" spans="1:26">
      <c r="A3" s="331" t="s">
        <v>2</v>
      </c>
      <c r="C3" s="325" t="s">
        <v>269</v>
      </c>
      <c r="D3" s="327" t="s">
        <v>274</v>
      </c>
    </row>
    <row r="4" spans="1:26">
      <c r="C4" s="328"/>
      <c r="D4" s="329"/>
    </row>
    <row r="5" spans="1:26" ht="15.75">
      <c r="A5" s="126"/>
      <c r="C5" s="330" t="s">
        <v>56</v>
      </c>
      <c r="D5" s="330" t="s">
        <v>251</v>
      </c>
    </row>
    <row r="6" spans="1:26">
      <c r="C6" s="330" t="s">
        <v>57</v>
      </c>
      <c r="D6" s="330" t="s">
        <v>252</v>
      </c>
    </row>
    <row r="7" spans="1:26">
      <c r="B7" s="127"/>
      <c r="C7" s="331" t="s">
        <v>58</v>
      </c>
      <c r="D7" s="332" t="s">
        <v>59</v>
      </c>
    </row>
    <row r="8" spans="1:26" ht="13.5">
      <c r="B8" s="127"/>
      <c r="C8" s="129"/>
      <c r="D8" s="209"/>
    </row>
    <row r="9" spans="1:26" ht="13.5">
      <c r="B9" s="127"/>
      <c r="C9" s="129"/>
      <c r="D9" s="209"/>
    </row>
    <row r="10" spans="1:26">
      <c r="A10" s="125"/>
      <c r="B10" s="124"/>
      <c r="C10" s="124"/>
      <c r="D10" s="210"/>
    </row>
    <row r="11" spans="1:26" s="131" customFormat="1">
      <c r="A11" s="130" t="s">
        <v>60</v>
      </c>
      <c r="C11" s="132"/>
      <c r="D11" s="133" t="s">
        <v>0</v>
      </c>
      <c r="E11" s="125"/>
      <c r="F11" s="123"/>
      <c r="G11" s="123"/>
      <c r="H11" s="123"/>
      <c r="I11" s="128"/>
      <c r="J11" s="128"/>
      <c r="K11" s="128"/>
      <c r="L11" s="128"/>
      <c r="M11" s="128"/>
      <c r="N11" s="128"/>
      <c r="O11" s="128"/>
      <c r="P11" s="128"/>
      <c r="Q11" s="128"/>
      <c r="R11" s="128"/>
      <c r="S11" s="128"/>
      <c r="T11" s="128"/>
      <c r="U11" s="128"/>
      <c r="V11" s="128"/>
      <c r="W11" s="128"/>
      <c r="X11" s="128"/>
      <c r="Y11" s="128"/>
      <c r="Z11" s="128"/>
    </row>
    <row r="12" spans="1:26" s="137" customFormat="1" ht="15">
      <c r="A12" s="134" t="s">
        <v>270</v>
      </c>
      <c r="B12" s="135"/>
      <c r="C12" s="279"/>
      <c r="D12" s="136">
        <v>7508120.3200000003</v>
      </c>
      <c r="E12" s="167"/>
      <c r="F12" s="123"/>
      <c r="G12" s="123"/>
      <c r="H12" s="123"/>
      <c r="I12" s="128"/>
      <c r="J12" s="128"/>
      <c r="K12" s="128"/>
      <c r="L12" s="128"/>
      <c r="M12" s="128"/>
      <c r="N12" s="128"/>
      <c r="O12" s="128"/>
      <c r="P12" s="128"/>
      <c r="Q12" s="128"/>
      <c r="R12" s="128"/>
      <c r="S12" s="128"/>
      <c r="T12" s="128"/>
      <c r="U12" s="128"/>
      <c r="V12" s="128"/>
      <c r="W12" s="128"/>
      <c r="X12" s="128"/>
      <c r="Y12" s="128"/>
      <c r="Z12" s="128"/>
    </row>
    <row r="13" spans="1:26" s="131" customFormat="1">
      <c r="A13" s="138"/>
      <c r="B13" s="139"/>
      <c r="C13" s="139"/>
      <c r="D13" s="140"/>
      <c r="E13" s="168"/>
      <c r="F13" s="123"/>
      <c r="G13" s="123"/>
      <c r="H13" s="123"/>
      <c r="I13" s="128"/>
      <c r="J13" s="128"/>
      <c r="K13" s="128"/>
      <c r="L13" s="128"/>
      <c r="M13" s="128"/>
      <c r="N13" s="128"/>
      <c r="O13" s="128"/>
      <c r="P13" s="128"/>
      <c r="Q13" s="128"/>
      <c r="R13" s="128"/>
      <c r="S13" s="128"/>
      <c r="T13" s="128"/>
      <c r="U13" s="128"/>
      <c r="V13" s="128"/>
      <c r="W13" s="128"/>
      <c r="X13" s="128"/>
      <c r="Y13" s="128"/>
      <c r="Z13" s="128"/>
    </row>
    <row r="14" spans="1:26" s="131" customFormat="1" ht="15">
      <c r="A14" s="138"/>
      <c r="B14" s="141" t="s">
        <v>271</v>
      </c>
      <c r="C14" s="232" t="s">
        <v>318</v>
      </c>
      <c r="D14" s="280">
        <v>742395.6</v>
      </c>
      <c r="E14" s="255" t="s">
        <v>324</v>
      </c>
      <c r="F14" s="123"/>
      <c r="G14" s="123"/>
      <c r="H14" s="123"/>
      <c r="I14" s="128"/>
      <c r="J14" s="128"/>
      <c r="K14" s="128"/>
      <c r="L14" s="128"/>
      <c r="M14" s="128"/>
      <c r="N14" s="128"/>
      <c r="O14" s="128"/>
      <c r="P14" s="128"/>
      <c r="Q14" s="128"/>
      <c r="R14" s="128"/>
      <c r="S14" s="128"/>
      <c r="T14" s="128"/>
      <c r="U14" s="128"/>
      <c r="V14" s="128"/>
      <c r="W14" s="128"/>
      <c r="X14" s="128"/>
      <c r="Y14" s="128"/>
      <c r="Z14" s="128"/>
    </row>
    <row r="15" spans="1:26" s="137" customFormat="1" ht="15">
      <c r="A15" s="138"/>
      <c r="B15" s="141" t="s">
        <v>272</v>
      </c>
      <c r="C15" s="232" t="s">
        <v>318</v>
      </c>
      <c r="D15" s="280">
        <v>742395.6</v>
      </c>
      <c r="E15" s="167"/>
      <c r="F15" s="123"/>
      <c r="G15" s="123"/>
      <c r="H15" s="123"/>
      <c r="I15" s="128"/>
      <c r="J15" s="128"/>
      <c r="K15" s="128"/>
      <c r="L15" s="128"/>
      <c r="M15" s="128"/>
      <c r="N15" s="128"/>
      <c r="O15" s="128"/>
      <c r="P15" s="128"/>
      <c r="Q15" s="128"/>
      <c r="R15" s="128"/>
      <c r="S15" s="128"/>
      <c r="T15" s="128"/>
      <c r="U15" s="128"/>
      <c r="V15" s="128"/>
      <c r="W15" s="128"/>
      <c r="X15" s="128"/>
      <c r="Y15" s="128"/>
      <c r="Z15" s="128"/>
    </row>
    <row r="16" spans="1:26" s="137" customFormat="1" ht="15">
      <c r="A16" s="138"/>
      <c r="B16" s="141"/>
      <c r="C16" s="139"/>
      <c r="D16" s="280"/>
      <c r="E16" s="167"/>
      <c r="F16" s="123"/>
      <c r="G16" s="123"/>
      <c r="H16" s="123"/>
      <c r="I16" s="128"/>
      <c r="J16" s="128"/>
      <c r="K16" s="128"/>
      <c r="L16" s="128"/>
      <c r="M16" s="128"/>
      <c r="N16" s="128"/>
      <c r="O16" s="128"/>
      <c r="P16" s="128"/>
      <c r="Q16" s="128"/>
      <c r="R16" s="128"/>
      <c r="S16" s="128"/>
      <c r="T16" s="128"/>
      <c r="U16" s="128"/>
      <c r="V16" s="128"/>
      <c r="W16" s="128"/>
      <c r="X16" s="128"/>
      <c r="Y16" s="128"/>
      <c r="Z16" s="128"/>
    </row>
    <row r="17" spans="1:26" s="137" customFormat="1" ht="15">
      <c r="A17" s="138"/>
      <c r="B17" s="141" t="s">
        <v>287</v>
      </c>
      <c r="C17" s="252" t="s">
        <v>321</v>
      </c>
      <c r="D17" s="280">
        <f>742395.02+4589</f>
        <v>746984.02</v>
      </c>
      <c r="E17" s="255" t="s">
        <v>323</v>
      </c>
      <c r="F17" s="123"/>
      <c r="G17" s="123"/>
      <c r="H17" s="123"/>
      <c r="I17" s="128"/>
      <c r="J17" s="128"/>
      <c r="K17" s="128"/>
      <c r="L17" s="128"/>
      <c r="M17" s="128"/>
      <c r="N17" s="128"/>
      <c r="O17" s="128"/>
      <c r="P17" s="128"/>
      <c r="Q17" s="128"/>
      <c r="R17" s="128"/>
      <c r="S17" s="128"/>
      <c r="T17" s="128"/>
      <c r="U17" s="128"/>
      <c r="V17" s="128"/>
      <c r="W17" s="128"/>
      <c r="X17" s="128"/>
      <c r="Y17" s="128"/>
      <c r="Z17" s="128"/>
    </row>
    <row r="18" spans="1:26" s="137" customFormat="1" ht="15">
      <c r="A18" s="138"/>
      <c r="B18" s="141" t="s">
        <v>288</v>
      </c>
      <c r="C18" s="232" t="s">
        <v>309</v>
      </c>
      <c r="D18" s="280">
        <v>742395.6</v>
      </c>
      <c r="E18" s="167"/>
      <c r="F18" s="123"/>
      <c r="G18" s="123"/>
      <c r="H18" s="123"/>
      <c r="I18" s="128"/>
      <c r="J18" s="128"/>
      <c r="K18" s="128"/>
      <c r="L18" s="128"/>
      <c r="M18" s="128"/>
      <c r="N18" s="128"/>
      <c r="O18" s="128"/>
      <c r="P18" s="128"/>
      <c r="Q18" s="128"/>
      <c r="R18" s="128"/>
      <c r="S18" s="128"/>
      <c r="T18" s="128"/>
      <c r="U18" s="128"/>
      <c r="V18" s="128"/>
      <c r="W18" s="128"/>
      <c r="X18" s="128"/>
      <c r="Y18" s="128"/>
      <c r="Z18" s="128"/>
    </row>
    <row r="19" spans="1:26" s="137" customFormat="1" ht="15">
      <c r="A19" s="138"/>
      <c r="B19" s="141" t="s">
        <v>289</v>
      </c>
      <c r="C19" s="232" t="s">
        <v>341</v>
      </c>
      <c r="D19" s="280">
        <f>D14+D15-D17-D18</f>
        <v>-4588.4200000000419</v>
      </c>
      <c r="E19" s="169" t="s">
        <v>290</v>
      </c>
      <c r="F19" s="123"/>
      <c r="G19" s="123"/>
      <c r="H19" s="123"/>
      <c r="I19" s="128"/>
      <c r="J19" s="128"/>
      <c r="K19" s="128"/>
      <c r="L19" s="128"/>
      <c r="M19" s="128"/>
      <c r="N19" s="128"/>
      <c r="O19" s="128"/>
      <c r="P19" s="128"/>
      <c r="Q19" s="128"/>
      <c r="R19" s="128"/>
      <c r="S19" s="128"/>
      <c r="T19" s="128"/>
      <c r="U19" s="128"/>
      <c r="V19" s="128"/>
      <c r="W19" s="128"/>
      <c r="X19" s="128"/>
      <c r="Y19" s="128"/>
      <c r="Z19" s="128"/>
    </row>
    <row r="20" spans="1:26" s="137" customFormat="1" ht="15">
      <c r="A20" s="138"/>
      <c r="B20" s="141"/>
      <c r="C20" s="139"/>
      <c r="D20" s="280"/>
      <c r="E20" s="257"/>
      <c r="F20" s="316"/>
      <c r="G20" s="258"/>
      <c r="H20" s="123"/>
      <c r="I20" s="128"/>
      <c r="J20" s="128"/>
      <c r="K20" s="128"/>
      <c r="L20" s="128"/>
      <c r="M20" s="128"/>
      <c r="N20" s="128"/>
      <c r="O20" s="128"/>
      <c r="P20" s="128"/>
      <c r="Q20" s="128"/>
      <c r="R20" s="128"/>
      <c r="S20" s="128"/>
      <c r="T20" s="128"/>
      <c r="U20" s="128"/>
      <c r="V20" s="128"/>
      <c r="W20" s="128"/>
      <c r="X20" s="128"/>
      <c r="Y20" s="128"/>
      <c r="Z20" s="128"/>
    </row>
    <row r="21" spans="1:26" s="137" customFormat="1" ht="15">
      <c r="A21" s="142"/>
      <c r="B21" s="281"/>
      <c r="C21" s="143"/>
      <c r="D21" s="282"/>
      <c r="E21" s="257" t="s">
        <v>325</v>
      </c>
      <c r="F21" s="256">
        <f>SUM(D14:D15)</f>
        <v>1484791.2</v>
      </c>
      <c r="G21" s="258" t="s">
        <v>311</v>
      </c>
      <c r="H21" s="123"/>
      <c r="I21" s="128"/>
      <c r="J21" s="128"/>
      <c r="K21" s="128"/>
      <c r="L21" s="128"/>
      <c r="M21" s="128"/>
      <c r="N21" s="128"/>
      <c r="O21" s="128"/>
      <c r="P21" s="128"/>
      <c r="Q21" s="128"/>
      <c r="R21" s="128"/>
      <c r="S21" s="128"/>
      <c r="T21" s="128"/>
      <c r="U21" s="128"/>
      <c r="V21" s="128"/>
      <c r="W21" s="128"/>
      <c r="X21" s="128"/>
      <c r="Y21" s="128"/>
      <c r="Z21" s="128"/>
    </row>
    <row r="22" spans="1:26" s="131" customFormat="1" ht="16.5" thickBot="1">
      <c r="A22" s="142" t="s">
        <v>61</v>
      </c>
      <c r="B22" s="143"/>
      <c r="C22" s="277"/>
      <c r="D22" s="278">
        <f>D12+D17+D18</f>
        <v>8997499.9399999995</v>
      </c>
      <c r="E22" s="169"/>
      <c r="F22" s="123"/>
      <c r="G22" s="123"/>
      <c r="H22" s="123"/>
      <c r="I22" s="128"/>
      <c r="J22" s="128"/>
      <c r="K22" s="128"/>
      <c r="L22" s="128"/>
      <c r="M22" s="128"/>
      <c r="N22" s="128"/>
      <c r="O22" s="128"/>
      <c r="P22" s="128"/>
      <c r="Q22" s="128"/>
      <c r="R22" s="128"/>
      <c r="S22" s="128"/>
      <c r="T22" s="128"/>
      <c r="U22" s="128"/>
      <c r="V22" s="128"/>
      <c r="W22" s="128"/>
      <c r="X22" s="128"/>
      <c r="Y22" s="128"/>
      <c r="Z22" s="128"/>
    </row>
    <row r="23" spans="1:26" s="120" customFormat="1" thickTop="1">
      <c r="F23" s="123"/>
      <c r="G23" s="123"/>
      <c r="H23" s="123"/>
      <c r="I23" s="123"/>
      <c r="J23" s="123"/>
      <c r="K23" s="123"/>
      <c r="L23" s="123"/>
      <c r="M23" s="123"/>
      <c r="N23" s="123"/>
      <c r="O23" s="123"/>
      <c r="P23" s="123"/>
      <c r="Q23" s="123"/>
      <c r="R23" s="123"/>
      <c r="S23" s="123"/>
      <c r="T23" s="123"/>
      <c r="U23" s="123"/>
      <c r="V23" s="123"/>
      <c r="W23" s="123"/>
      <c r="X23" s="123"/>
      <c r="Y23" s="123"/>
      <c r="Z23" s="123"/>
    </row>
    <row r="24" spans="1:26" s="120" customFormat="1">
      <c r="A24" s="144"/>
      <c r="F24" s="263"/>
      <c r="G24" s="123"/>
      <c r="H24" s="123"/>
      <c r="I24" s="123"/>
      <c r="J24" s="123"/>
      <c r="K24" s="123"/>
      <c r="L24" s="123"/>
      <c r="M24" s="123"/>
      <c r="N24" s="123"/>
      <c r="O24" s="123"/>
      <c r="P24" s="123"/>
      <c r="Q24" s="123"/>
      <c r="R24" s="123"/>
      <c r="S24" s="123"/>
      <c r="T24" s="123"/>
      <c r="U24" s="123"/>
      <c r="V24" s="123"/>
      <c r="W24" s="123"/>
      <c r="X24" s="123"/>
      <c r="Y24" s="123"/>
      <c r="Z24" s="123"/>
    </row>
    <row r="25" spans="1:26" s="120" customFormat="1">
      <c r="A25"/>
      <c r="F25" s="123"/>
      <c r="G25" s="123"/>
      <c r="H25" s="123"/>
      <c r="I25" s="123"/>
      <c r="J25" s="123"/>
      <c r="K25" s="123"/>
      <c r="L25" s="123"/>
      <c r="M25" s="123"/>
      <c r="N25" s="123"/>
      <c r="O25" s="123"/>
      <c r="P25" s="123"/>
      <c r="Q25" s="123"/>
      <c r="R25" s="123"/>
      <c r="S25" s="123"/>
      <c r="T25" s="123"/>
      <c r="U25" s="123"/>
      <c r="V25" s="123"/>
      <c r="W25" s="123"/>
      <c r="X25" s="123"/>
      <c r="Y25" s="123"/>
      <c r="Z25" s="123"/>
    </row>
    <row r="26" spans="1:26" s="120" customFormat="1" ht="15.75">
      <c r="A26" s="145"/>
      <c r="B26" s="146"/>
      <c r="F26" s="123"/>
      <c r="G26" s="123"/>
      <c r="H26" s="123"/>
      <c r="I26" s="123"/>
      <c r="J26" s="123"/>
      <c r="K26" s="123"/>
      <c r="L26" s="123"/>
      <c r="M26" s="123"/>
      <c r="N26" s="123"/>
      <c r="O26" s="123"/>
      <c r="P26" s="123"/>
      <c r="Q26" s="123"/>
      <c r="R26" s="123"/>
      <c r="S26" s="123"/>
      <c r="T26" s="123"/>
      <c r="U26" s="123"/>
      <c r="V26" s="123"/>
      <c r="W26" s="123"/>
      <c r="X26" s="123"/>
      <c r="Y26" s="123"/>
      <c r="Z26" s="123"/>
    </row>
    <row r="27" spans="1:26" s="120" customFormat="1">
      <c r="A27" s="147" t="s">
        <v>277</v>
      </c>
      <c r="B27" s="148"/>
      <c r="D27" s="147" t="s">
        <v>273</v>
      </c>
      <c r="E27" s="148"/>
      <c r="F27" s="123"/>
      <c r="G27" s="123"/>
      <c r="H27" s="123"/>
      <c r="I27" s="123"/>
      <c r="J27" s="123"/>
      <c r="K27" s="123"/>
      <c r="L27" s="123"/>
      <c r="M27" s="123"/>
      <c r="N27" s="123"/>
      <c r="O27" s="123"/>
      <c r="P27" s="123"/>
      <c r="Q27" s="123"/>
      <c r="R27" s="123"/>
      <c r="S27" s="123"/>
      <c r="T27" s="123"/>
      <c r="U27" s="123"/>
      <c r="V27" s="123"/>
      <c r="W27" s="123"/>
      <c r="X27" s="123"/>
      <c r="Y27" s="123"/>
      <c r="Z27" s="123"/>
    </row>
    <row r="28" spans="1:26" s="120" customFormat="1">
      <c r="B28" s="149"/>
      <c r="F28" s="123"/>
      <c r="G28" s="123"/>
      <c r="H28" s="123"/>
      <c r="I28" s="123"/>
      <c r="J28" s="123"/>
      <c r="K28" s="123"/>
      <c r="L28" s="123"/>
      <c r="M28" s="123"/>
      <c r="N28" s="123"/>
      <c r="O28" s="123"/>
      <c r="P28" s="123"/>
      <c r="Q28" s="123"/>
      <c r="R28" s="123"/>
      <c r="S28" s="123"/>
      <c r="T28" s="123"/>
      <c r="U28" s="123"/>
      <c r="V28" s="123"/>
      <c r="W28" s="123"/>
      <c r="X28" s="123"/>
      <c r="Y28" s="123"/>
      <c r="Z28" s="123"/>
    </row>
    <row r="29" spans="1:26" s="137" customFormat="1" ht="12.75" customHeight="1">
      <c r="A29" s="128"/>
      <c r="B29" s="150"/>
      <c r="C29" s="151"/>
      <c r="D29" s="152"/>
      <c r="E29" s="153"/>
      <c r="F29" s="123"/>
      <c r="G29" s="123"/>
      <c r="H29" s="123"/>
      <c r="I29" s="128"/>
      <c r="J29" s="128"/>
      <c r="K29" s="128"/>
      <c r="L29" s="128"/>
      <c r="M29" s="128"/>
      <c r="N29" s="128"/>
      <c r="O29" s="128"/>
      <c r="P29" s="128"/>
      <c r="Q29" s="128"/>
      <c r="R29" s="128"/>
      <c r="S29" s="128"/>
      <c r="T29" s="128"/>
      <c r="U29" s="128"/>
      <c r="V29" s="128"/>
      <c r="W29" s="128"/>
      <c r="X29" s="128"/>
      <c r="Y29" s="128"/>
      <c r="Z29" s="128"/>
    </row>
    <row r="30" spans="1:26" s="128" customFormat="1" ht="12.75" customHeight="1">
      <c r="A30" s="123"/>
      <c r="B30" s="150"/>
      <c r="C30" s="151"/>
      <c r="D30" s="152"/>
      <c r="E30" s="154"/>
      <c r="F30" s="123"/>
      <c r="G30" s="123"/>
      <c r="H30" s="123"/>
    </row>
    <row r="31" spans="1:26" s="128" customFormat="1" ht="15.6" customHeight="1">
      <c r="B31" s="155"/>
      <c r="C31" s="392"/>
      <c r="D31" s="392"/>
      <c r="E31" s="392"/>
      <c r="F31" s="156"/>
      <c r="G31" s="156"/>
      <c r="H31" s="123"/>
    </row>
    <row r="32" spans="1:26" s="128" customFormat="1" ht="15.6" customHeight="1">
      <c r="B32" s="155"/>
      <c r="C32" s="392"/>
      <c r="D32" s="392"/>
      <c r="E32" s="392"/>
      <c r="F32" s="392"/>
      <c r="G32" s="392"/>
      <c r="H32" s="123"/>
    </row>
    <row r="33" spans="1:8" s="128" customFormat="1" ht="15.75">
      <c r="B33" s="155"/>
      <c r="C33" s="157"/>
      <c r="D33" s="157"/>
      <c r="E33" s="157"/>
      <c r="F33" s="157"/>
      <c r="G33" s="157"/>
      <c r="H33" s="123"/>
    </row>
    <row r="34" spans="1:8" s="128" customFormat="1" ht="15.75">
      <c r="B34" s="158"/>
      <c r="C34" s="159"/>
      <c r="D34" s="160"/>
      <c r="E34" s="160"/>
      <c r="F34" s="156"/>
      <c r="G34" s="156"/>
      <c r="H34" s="123"/>
    </row>
    <row r="35" spans="1:8" s="128" customFormat="1">
      <c r="B35" s="161"/>
      <c r="C35" s="123"/>
      <c r="D35" s="162"/>
      <c r="E35" s="153"/>
      <c r="F35" s="123"/>
      <c r="G35" s="123"/>
      <c r="H35" s="123"/>
    </row>
    <row r="36" spans="1:8">
      <c r="A36" s="123"/>
      <c r="B36" s="161"/>
      <c r="C36" s="123"/>
      <c r="D36" s="162"/>
      <c r="E36" s="154"/>
    </row>
    <row r="37" spans="1:8">
      <c r="A37" s="123"/>
      <c r="B37" s="161"/>
      <c r="C37" s="123"/>
      <c r="D37" s="162"/>
      <c r="E37" s="163"/>
    </row>
    <row r="38" spans="1:8">
      <c r="A38" s="123"/>
      <c r="B38" s="161"/>
      <c r="C38" s="123"/>
      <c r="D38" s="162"/>
      <c r="E38" s="163"/>
    </row>
    <row r="39" spans="1:8">
      <c r="A39" s="123"/>
      <c r="B39" s="161"/>
      <c r="C39" s="123"/>
      <c r="D39" s="162"/>
      <c r="E39" s="163"/>
    </row>
    <row r="40" spans="1:8">
      <c r="A40" s="123"/>
      <c r="B40" s="161"/>
      <c r="C40" s="123"/>
      <c r="D40" s="162"/>
      <c r="E40" s="153"/>
    </row>
    <row r="41" spans="1:8">
      <c r="A41" s="123"/>
      <c r="B41" s="161"/>
      <c r="C41" s="123"/>
      <c r="D41" s="162"/>
      <c r="E41" s="153"/>
    </row>
    <row r="42" spans="1:8">
      <c r="A42" s="123"/>
      <c r="B42" s="161"/>
      <c r="C42" s="123"/>
      <c r="D42" s="162"/>
      <c r="E42" s="154"/>
    </row>
    <row r="43" spans="1:8">
      <c r="A43" s="123"/>
      <c r="B43" s="161"/>
      <c r="C43" s="123"/>
      <c r="D43" s="162"/>
      <c r="E43" s="164"/>
    </row>
    <row r="44" spans="1:8">
      <c r="A44" s="123"/>
      <c r="B44" s="161"/>
      <c r="C44" s="123"/>
      <c r="D44" s="162"/>
      <c r="E44" s="164"/>
    </row>
    <row r="45" spans="1:8">
      <c r="A45" s="123"/>
      <c r="B45" s="161"/>
      <c r="C45" s="123"/>
      <c r="D45" s="162"/>
      <c r="E45" s="164"/>
    </row>
    <row r="46" spans="1:8">
      <c r="A46" s="123"/>
      <c r="B46" s="161"/>
      <c r="C46" s="123"/>
      <c r="D46" s="162"/>
      <c r="E46" s="164"/>
    </row>
    <row r="47" spans="1:8">
      <c r="A47" s="123"/>
      <c r="B47" s="161"/>
      <c r="C47" s="123"/>
      <c r="D47" s="162"/>
      <c r="E47" s="164"/>
    </row>
    <row r="48" spans="1:8">
      <c r="A48" s="123"/>
      <c r="B48" s="161"/>
      <c r="C48" s="123"/>
      <c r="D48" s="162"/>
      <c r="E48" s="164"/>
    </row>
  </sheetData>
  <mergeCells count="2">
    <mergeCell ref="C31:E31"/>
    <mergeCell ref="C32:G32"/>
  </mergeCells>
  <pageMargins left="0.75" right="0.75" top="1" bottom="1" header="0.5" footer="0.5"/>
  <pageSetup paperSize="9" scale="96" orientation="landscape" r:id="rId1"/>
  <headerFooter scaleWithDoc="0">
    <oddFooter>&amp;L&amp;"EY Gothic Cond Medium,Regular"The Audit Academy
Expedition:Audit&amp;C&amp;"EY Gothic Cond Medium,Regular"&amp;P&amp;R&amp;"EY Gothic Cond Medium,Regular"© 2017 EYGM Limited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1"/>
  <sheetViews>
    <sheetView showGridLines="0" zoomScaleNormal="100" workbookViewId="0">
      <selection activeCell="M18" sqref="M18"/>
    </sheetView>
  </sheetViews>
  <sheetFormatPr defaultColWidth="9.140625" defaultRowHeight="14.25"/>
  <cols>
    <col min="1" max="1" width="1.28515625" style="1" customWidth="1"/>
    <col min="2" max="2" width="2.42578125" style="1" customWidth="1"/>
    <col min="3" max="3" width="26.42578125" style="1" customWidth="1"/>
    <col min="4" max="4" width="10.85546875" style="1" bestFit="1" customWidth="1"/>
    <col min="5" max="6" width="8.5703125" style="1" customWidth="1"/>
    <col min="7" max="7" width="13.5703125" style="1" bestFit="1" customWidth="1"/>
    <col min="8" max="8" width="3.85546875" style="1" customWidth="1"/>
    <col min="9" max="9" width="20.5703125" style="1" customWidth="1"/>
    <col min="10" max="10" width="12" style="1" customWidth="1"/>
    <col min="11" max="11" width="1.7109375" style="1" customWidth="1"/>
    <col min="12" max="12" width="9.140625" style="1"/>
    <col min="13" max="13" width="14.5703125" style="1" customWidth="1"/>
    <col min="14" max="16384" width="9.140625" style="1"/>
  </cols>
  <sheetData>
    <row r="1" spans="2:14" ht="21" thickBot="1">
      <c r="B1" s="165"/>
      <c r="C1" s="223" t="s">
        <v>301</v>
      </c>
    </row>
    <row r="2" spans="2:14" ht="15" thickTop="1">
      <c r="B2" s="2"/>
      <c r="C2" s="3"/>
      <c r="D2" s="3"/>
      <c r="E2" s="3"/>
      <c r="F2" s="3"/>
      <c r="G2" s="3"/>
      <c r="H2" s="3"/>
      <c r="I2" s="3"/>
      <c r="J2" s="4"/>
    </row>
    <row r="3" spans="2:14" ht="25.5" thickBot="1">
      <c r="B3" s="5"/>
      <c r="C3" s="7" t="s">
        <v>55</v>
      </c>
      <c r="D3" s="6"/>
      <c r="E3" s="6"/>
      <c r="F3" s="6"/>
      <c r="G3" s="6"/>
      <c r="H3" s="6"/>
      <c r="I3" s="6"/>
      <c r="J3" s="8"/>
    </row>
    <row r="4" spans="2:14" ht="15" thickBot="1">
      <c r="B4" s="5"/>
      <c r="C4" s="6"/>
      <c r="D4" s="6" t="s">
        <v>9</v>
      </c>
      <c r="E4" s="6"/>
      <c r="F4" s="6"/>
      <c r="G4" s="6" t="s">
        <v>3</v>
      </c>
      <c r="H4" s="6"/>
      <c r="I4" s="24" t="s">
        <v>4</v>
      </c>
      <c r="J4" s="8"/>
    </row>
    <row r="5" spans="2:14">
      <c r="B5" s="5"/>
      <c r="C5" s="6"/>
      <c r="D5" s="363"/>
      <c r="E5" s="363"/>
      <c r="F5" s="213"/>
      <c r="G5" s="6"/>
      <c r="H5" s="6"/>
      <c r="I5" s="6"/>
      <c r="J5" s="8"/>
    </row>
    <row r="6" spans="2:14" ht="4.5" customHeight="1" thickBot="1">
      <c r="B6" s="5"/>
      <c r="C6" s="25"/>
      <c r="D6" s="6"/>
      <c r="E6" s="6"/>
      <c r="F6" s="6"/>
      <c r="G6" s="6"/>
      <c r="H6" s="6"/>
      <c r="I6" s="9"/>
      <c r="J6" s="8"/>
    </row>
    <row r="7" spans="2:14" ht="41.25" customHeight="1" thickBot="1">
      <c r="B7" s="5"/>
      <c r="C7" s="26" t="s">
        <v>5</v>
      </c>
      <c r="D7" s="27" t="s">
        <v>3</v>
      </c>
      <c r="E7" s="28" t="s">
        <v>1</v>
      </c>
      <c r="F7" s="28"/>
      <c r="G7" s="28" t="s">
        <v>6</v>
      </c>
      <c r="H7" s="28"/>
      <c r="I7" s="29" t="s">
        <v>7</v>
      </c>
      <c r="J7" s="8"/>
    </row>
    <row r="8" spans="2:14" ht="15" thickBot="1">
      <c r="B8" s="5"/>
      <c r="C8" s="93"/>
      <c r="D8" s="94"/>
      <c r="E8" s="95"/>
      <c r="F8" s="237"/>
      <c r="G8" s="91"/>
      <c r="H8" s="114"/>
      <c r="I8" s="109"/>
      <c r="J8" s="8"/>
      <c r="L8" s="245"/>
      <c r="M8" s="41" t="s">
        <v>314</v>
      </c>
      <c r="N8" s="246"/>
    </row>
    <row r="9" spans="2:14" ht="15" thickBot="1">
      <c r="B9" s="5"/>
      <c r="C9" s="100" t="s">
        <v>32</v>
      </c>
      <c r="D9" s="101" t="s">
        <v>47</v>
      </c>
      <c r="E9" s="102"/>
      <c r="F9" s="238"/>
      <c r="G9" s="103"/>
      <c r="H9" s="115"/>
      <c r="I9" s="110">
        <v>7508120.3200000003</v>
      </c>
      <c r="J9" s="8"/>
      <c r="L9" s="243" t="s">
        <v>313</v>
      </c>
      <c r="M9" s="181">
        <v>746984.6</v>
      </c>
      <c r="N9" s="225" t="s">
        <v>318</v>
      </c>
    </row>
    <row r="10" spans="2:14" ht="15" thickBot="1">
      <c r="B10" s="5"/>
      <c r="C10" s="93"/>
      <c r="D10" s="94"/>
      <c r="E10" s="95"/>
      <c r="F10" s="237"/>
      <c r="G10" s="91"/>
      <c r="H10" s="114"/>
      <c r="I10" s="109"/>
      <c r="J10" s="8"/>
      <c r="L10" s="223" t="s">
        <v>312</v>
      </c>
      <c r="M10" s="181">
        <v>742395.6</v>
      </c>
      <c r="N10" s="225"/>
    </row>
    <row r="11" spans="2:14" ht="15" thickBot="1">
      <c r="B11" s="5"/>
      <c r="C11" s="24" t="s">
        <v>267</v>
      </c>
      <c r="D11" s="30" t="s">
        <v>260</v>
      </c>
      <c r="E11" s="31" t="s">
        <v>0</v>
      </c>
      <c r="F11" s="242" t="s">
        <v>313</v>
      </c>
      <c r="G11" s="99">
        <f>742395.02+4589</f>
        <v>746984.02</v>
      </c>
      <c r="H11" s="116"/>
      <c r="I11" s="111">
        <f>I9+G11</f>
        <v>8255104.3399999999</v>
      </c>
      <c r="J11" s="8"/>
      <c r="L11" s="244" t="s">
        <v>289</v>
      </c>
      <c r="M11" s="247">
        <f>M9-M10</f>
        <v>4589</v>
      </c>
      <c r="N11" s="225" t="s">
        <v>331</v>
      </c>
    </row>
    <row r="12" spans="2:14" ht="15" thickBot="1">
      <c r="B12" s="5"/>
      <c r="C12" s="24" t="s">
        <v>267</v>
      </c>
      <c r="D12" s="33" t="s">
        <v>52</v>
      </c>
      <c r="E12" s="34" t="s">
        <v>0</v>
      </c>
      <c r="F12" s="241" t="s">
        <v>312</v>
      </c>
      <c r="G12" s="92">
        <v>742395.6</v>
      </c>
      <c r="H12" s="249" t="s">
        <v>318</v>
      </c>
      <c r="I12" s="112">
        <f>I11+G12</f>
        <v>8997499.9399999995</v>
      </c>
      <c r="J12" s="8"/>
    </row>
    <row r="13" spans="2:14">
      <c r="B13" s="5"/>
      <c r="C13" s="32"/>
      <c r="D13" s="33"/>
      <c r="E13" s="34"/>
      <c r="F13" s="239"/>
      <c r="G13" s="92" t="s">
        <v>9</v>
      </c>
      <c r="H13" s="117"/>
      <c r="I13" s="113"/>
      <c r="J13" s="8"/>
    </row>
    <row r="14" spans="2:14" ht="15" thickBot="1">
      <c r="B14" s="5"/>
      <c r="C14" s="96" t="s">
        <v>35</v>
      </c>
      <c r="D14" s="97" t="s">
        <v>52</v>
      </c>
      <c r="E14" s="35"/>
      <c r="F14" s="240"/>
      <c r="G14" s="98"/>
      <c r="H14" s="119"/>
      <c r="I14" s="208">
        <f>I12</f>
        <v>8997499.9399999995</v>
      </c>
      <c r="J14" s="8"/>
    </row>
    <row r="15" spans="2:14" ht="15" thickBot="1">
      <c r="B15" s="19"/>
      <c r="C15" s="20"/>
      <c r="D15" s="20"/>
      <c r="E15" s="20"/>
      <c r="F15" s="20"/>
      <c r="G15" s="20"/>
      <c r="H15" s="20"/>
      <c r="I15" s="20"/>
      <c r="J15" s="105"/>
    </row>
    <row r="16" spans="2:14" ht="15" thickTop="1"/>
    <row r="17" spans="4:9">
      <c r="D17" s="1" t="s">
        <v>9</v>
      </c>
    </row>
    <row r="18" spans="4:9">
      <c r="I18" s="1" t="s">
        <v>9</v>
      </c>
    </row>
    <row r="27" spans="4:9" ht="14.25" customHeight="1"/>
    <row r="28" spans="4:9" ht="14.25" customHeight="1"/>
    <row r="30" spans="4:9" ht="14.25" customHeight="1"/>
    <row r="31" spans="4:9" ht="14.25" customHeight="1"/>
  </sheetData>
  <mergeCells count="1">
    <mergeCell ref="D5:E5"/>
  </mergeCells>
  <pageMargins left="0.7" right="0.7" top="0.75" bottom="0.75" header="0.3" footer="0.3"/>
  <pageSetup scale="9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view="pageLayout" zoomScaleNormal="100" workbookViewId="0">
      <selection activeCell="K5" sqref="K5"/>
    </sheetView>
  </sheetViews>
  <sheetFormatPr defaultRowHeight="12.75"/>
  <sheetData>
    <row r="1" spans="1:9">
      <c r="A1" s="224" t="s">
        <v>295</v>
      </c>
    </row>
    <row r="11" spans="1:9">
      <c r="A11" s="224" t="s">
        <v>305</v>
      </c>
      <c r="I11" s="223" t="s">
        <v>312</v>
      </c>
    </row>
    <row r="12" spans="1:9">
      <c r="A12" s="223"/>
      <c r="I12" s="223"/>
    </row>
    <row r="13" spans="1:9">
      <c r="A13" s="223"/>
      <c r="I13" s="223"/>
    </row>
    <row r="14" spans="1:9">
      <c r="A14" s="223"/>
    </row>
  </sheetData>
  <pageMargins left="0.75" right="0.75" top="1" bottom="1" header="0.5" footer="0.5"/>
  <pageSetup paperSize="9" orientation="landscape" r:id="rId1"/>
  <headerFooter scaleWithDoc="0">
    <oddFooter>&amp;L&amp;"EY Gothic Cond Medium,Regular"The Audit Academy
Expedition:Audit&amp;C&amp;"EY Gothic Cond Medium,Regular"&amp;P&amp;R&amp;"EY Gothic Cond Medium,Regular"© 2017 EYGM Limited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5"/>
  <sheetViews>
    <sheetView view="pageLayout" zoomScaleNormal="100" workbookViewId="0">
      <selection activeCell="K5" sqref="K5"/>
    </sheetView>
  </sheetViews>
  <sheetFormatPr defaultRowHeight="12.75"/>
  <cols>
    <col min="3" max="3" width="19.42578125" customWidth="1"/>
    <col min="4" max="4" width="39.85546875" customWidth="1"/>
  </cols>
  <sheetData>
    <row r="1" spans="1:12" ht="13.5" thickBot="1">
      <c r="A1" s="224" t="s">
        <v>296</v>
      </c>
    </row>
    <row r="2" spans="1:12" ht="14.25">
      <c r="B2" s="303"/>
      <c r="C2" s="304" t="s">
        <v>62</v>
      </c>
      <c r="D2" s="304" t="s">
        <v>127</v>
      </c>
      <c r="E2" s="304"/>
      <c r="F2" s="305"/>
      <c r="G2" s="304"/>
      <c r="H2" s="304"/>
      <c r="I2" s="304"/>
      <c r="J2" s="304"/>
      <c r="K2" s="304"/>
      <c r="L2" s="306"/>
    </row>
    <row r="3" spans="1:12" ht="15" thickBot="1">
      <c r="B3" s="307"/>
      <c r="C3" s="292"/>
      <c r="D3" s="173"/>
      <c r="E3" s="173"/>
      <c r="F3" s="173"/>
      <c r="G3" s="173"/>
      <c r="H3" s="173"/>
      <c r="I3" s="173"/>
      <c r="J3" s="173"/>
      <c r="K3" s="173"/>
      <c r="L3" s="308"/>
    </row>
    <row r="4" spans="1:12" ht="15" thickBot="1">
      <c r="B4" s="307"/>
      <c r="C4" s="292" t="s">
        <v>63</v>
      </c>
      <c r="D4" s="350">
        <v>1457026</v>
      </c>
      <c r="E4" s="351"/>
      <c r="F4" s="352"/>
      <c r="G4" s="291"/>
      <c r="H4" s="173"/>
      <c r="I4" s="173"/>
      <c r="J4" s="173"/>
      <c r="K4" s="173"/>
      <c r="L4" s="308"/>
    </row>
    <row r="5" spans="1:12" ht="15" thickBot="1">
      <c r="B5" s="307"/>
      <c r="C5" s="292"/>
      <c r="D5" s="173"/>
      <c r="E5" s="173"/>
      <c r="F5" s="173"/>
      <c r="G5" s="173"/>
      <c r="H5" s="292"/>
      <c r="I5" s="293"/>
      <c r="J5" s="173"/>
      <c r="K5" s="294"/>
      <c r="L5" s="308"/>
    </row>
    <row r="6" spans="1:12" ht="15" thickBot="1">
      <c r="B6" s="307"/>
      <c r="C6" s="309" t="s">
        <v>64</v>
      </c>
      <c r="D6" s="353" t="s">
        <v>335</v>
      </c>
      <c r="E6" s="351"/>
      <c r="F6" s="352"/>
      <c r="G6" s="173"/>
      <c r="H6" s="173"/>
      <c r="I6" s="173"/>
      <c r="J6" s="173"/>
      <c r="K6" s="173"/>
      <c r="L6" s="308"/>
    </row>
    <row r="7" spans="1:12" ht="15" thickBot="1">
      <c r="B7" s="307"/>
      <c r="C7" s="292"/>
      <c r="D7" s="173"/>
      <c r="E7" s="173"/>
      <c r="F7" s="173"/>
      <c r="G7" s="173"/>
      <c r="H7" s="173"/>
      <c r="I7" s="173"/>
      <c r="J7" s="173" t="s">
        <v>9</v>
      </c>
      <c r="K7" s="173"/>
      <c r="L7" s="308"/>
    </row>
    <row r="8" spans="1:12" ht="15" thickBot="1">
      <c r="B8" s="307"/>
      <c r="C8" s="309" t="s">
        <v>65</v>
      </c>
      <c r="D8" s="295" t="s">
        <v>68</v>
      </c>
      <c r="E8" s="173"/>
      <c r="F8" s="296"/>
      <c r="G8" s="173"/>
      <c r="H8" s="173"/>
      <c r="I8" s="173"/>
      <c r="J8" s="173"/>
      <c r="K8" s="173"/>
      <c r="L8" s="308"/>
    </row>
    <row r="9" spans="1:12" ht="21" thickBot="1">
      <c r="B9" s="307"/>
      <c r="C9" s="309" t="s">
        <v>278</v>
      </c>
      <c r="D9" s="297" t="s">
        <v>351</v>
      </c>
      <c r="E9" s="173"/>
      <c r="F9" s="296"/>
      <c r="G9" s="171"/>
      <c r="H9" s="171"/>
      <c r="I9" s="173"/>
      <c r="J9" s="173"/>
      <c r="K9" s="171"/>
      <c r="L9" s="308"/>
    </row>
    <row r="10" spans="1:12" ht="21" thickBot="1">
      <c r="B10" s="307"/>
      <c r="C10" s="292" t="s">
        <v>66</v>
      </c>
      <c r="D10" s="298" t="s">
        <v>350</v>
      </c>
      <c r="E10" s="173"/>
      <c r="F10" s="296"/>
      <c r="G10" s="171"/>
      <c r="H10" s="171"/>
      <c r="I10" s="299"/>
      <c r="J10" s="171"/>
      <c r="K10" s="171"/>
      <c r="L10" s="308"/>
    </row>
    <row r="11" spans="1:12" ht="73.5" customHeight="1" thickBot="1">
      <c r="B11" s="307"/>
      <c r="C11" s="292" t="s">
        <v>21</v>
      </c>
      <c r="D11" s="314" t="s">
        <v>336</v>
      </c>
      <c r="E11" s="315" t="s">
        <v>337</v>
      </c>
      <c r="F11" s="170"/>
      <c r="G11" s="171"/>
      <c r="H11" s="171"/>
      <c r="I11" s="172"/>
      <c r="J11" s="173"/>
      <c r="K11" s="171"/>
      <c r="L11" s="308"/>
    </row>
    <row r="12" spans="1:12" ht="15" thickBot="1">
      <c r="B12" s="307"/>
      <c r="C12" s="309" t="s">
        <v>70</v>
      </c>
      <c r="D12" s="297" t="s">
        <v>39</v>
      </c>
      <c r="E12" s="173"/>
      <c r="F12" s="296"/>
      <c r="G12" s="173"/>
      <c r="H12" s="173"/>
      <c r="I12" s="174"/>
      <c r="J12" s="173"/>
      <c r="K12" s="173"/>
      <c r="L12" s="308"/>
    </row>
    <row r="13" spans="1:12" ht="15" thickBot="1">
      <c r="B13" s="307"/>
      <c r="C13" s="309" t="s">
        <v>281</v>
      </c>
      <c r="D13" s="300" t="s">
        <v>282</v>
      </c>
      <c r="E13" s="301"/>
      <c r="F13" s="175"/>
      <c r="G13" s="173"/>
      <c r="H13" s="173"/>
      <c r="I13" s="173"/>
      <c r="J13" s="173"/>
      <c r="K13" s="176"/>
      <c r="L13" s="308"/>
    </row>
    <row r="14" spans="1:12" ht="15" thickBot="1">
      <c r="B14" s="307"/>
      <c r="C14" s="309" t="s">
        <v>283</v>
      </c>
      <c r="D14" s="302" t="s">
        <v>284</v>
      </c>
      <c r="E14" s="301"/>
      <c r="F14" s="173" t="s">
        <v>285</v>
      </c>
      <c r="G14" s="173"/>
      <c r="H14" s="173"/>
      <c r="I14" s="173"/>
      <c r="J14" s="176"/>
      <c r="K14" s="176"/>
      <c r="L14" s="308"/>
    </row>
    <row r="15" spans="1:12" ht="15" thickBot="1">
      <c r="B15" s="310"/>
      <c r="C15" s="311"/>
      <c r="D15" s="311"/>
      <c r="E15" s="311"/>
      <c r="F15" s="311" t="s">
        <v>286</v>
      </c>
      <c r="G15" s="311"/>
      <c r="H15" s="311"/>
      <c r="I15" s="311"/>
      <c r="J15" s="311"/>
      <c r="K15" s="312"/>
      <c r="L15" s="313"/>
    </row>
  </sheetData>
  <mergeCells count="2">
    <mergeCell ref="D4:F4"/>
    <mergeCell ref="D6:F6"/>
  </mergeCells>
  <pageMargins left="0.75" right="0.75" top="1" bottom="1" header="0.5" footer="0.5"/>
  <pageSetup paperSize="9" scale="88" orientation="landscape" r:id="rId1"/>
  <headerFooter scaleWithDoc="0">
    <oddFooter>&amp;L&amp;"EY Gothic Cond Medium,Regular"The Audit Academy
Expedition:Audit&amp;C&amp;"EY Gothic Cond Medium,Regular"&amp;P&amp;R&amp;"EY Gothic Cond Medium,Regular"© 2017 EYGM Limited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
  <sheetViews>
    <sheetView showGridLines="0" view="pageLayout" zoomScale="96" zoomScaleNormal="100" zoomScalePageLayoutView="96" workbookViewId="0">
      <selection activeCell="C15" sqref="C15:J15"/>
    </sheetView>
  </sheetViews>
  <sheetFormatPr defaultColWidth="9.140625" defaultRowHeight="14.25"/>
  <cols>
    <col min="1" max="1" width="3.140625" style="1" bestFit="1" customWidth="1"/>
    <col min="2" max="2" width="2.42578125" style="1" customWidth="1"/>
    <col min="3" max="3" width="11.7109375" style="1" customWidth="1"/>
    <col min="4" max="4" width="14.5703125" style="1" customWidth="1"/>
    <col min="5" max="5" width="10.42578125" style="1" customWidth="1"/>
    <col min="6" max="7" width="12.7109375" style="1" bestFit="1" customWidth="1"/>
    <col min="8" max="8" width="15.28515625" style="1" customWidth="1"/>
    <col min="9" max="9" width="14" style="1" customWidth="1"/>
    <col min="10" max="10" width="15.42578125" style="1" customWidth="1"/>
    <col min="11" max="11" width="2.7109375" style="1" customWidth="1"/>
    <col min="12" max="12" width="1.7109375" style="1" customWidth="1"/>
    <col min="13" max="13" width="2.85546875" style="1" bestFit="1" customWidth="1"/>
    <col min="14" max="16384" width="9.140625" style="1"/>
  </cols>
  <sheetData>
    <row r="1" spans="1:13" ht="21" thickBot="1">
      <c r="B1" s="165"/>
    </row>
    <row r="2" spans="1:13" ht="15" thickTop="1">
      <c r="B2" s="2"/>
      <c r="C2" s="222" t="s">
        <v>297</v>
      </c>
      <c r="D2" s="3"/>
      <c r="E2" s="3"/>
      <c r="F2" s="3"/>
      <c r="G2" s="3"/>
      <c r="H2" s="3"/>
      <c r="I2" s="3"/>
      <c r="J2" s="4"/>
    </row>
    <row r="3" spans="1:13" ht="24.75">
      <c r="B3" s="5"/>
      <c r="C3" s="7" t="s">
        <v>71</v>
      </c>
      <c r="D3" s="6"/>
      <c r="E3" s="6"/>
      <c r="F3" s="6"/>
      <c r="H3" s="104" t="s">
        <v>68</v>
      </c>
      <c r="I3" s="177"/>
      <c r="J3" s="8"/>
    </row>
    <row r="4" spans="1:13">
      <c r="B4" s="5"/>
      <c r="C4" s="6"/>
      <c r="D4" s="6"/>
      <c r="E4" s="6"/>
      <c r="F4" s="6"/>
      <c r="J4" s="8" t="s">
        <v>9</v>
      </c>
    </row>
    <row r="5" spans="1:13">
      <c r="B5" s="5"/>
      <c r="C5" s="6"/>
      <c r="D5" s="363"/>
      <c r="E5" s="363"/>
      <c r="F5" s="363"/>
      <c r="G5" s="6"/>
      <c r="H5" s="6"/>
      <c r="I5" s="6"/>
      <c r="J5" s="8"/>
    </row>
    <row r="6" spans="1:13" ht="12.75" customHeight="1">
      <c r="B6" s="5"/>
      <c r="C6" s="354" t="s">
        <v>329</v>
      </c>
      <c r="D6" s="354"/>
      <c r="E6" s="354"/>
      <c r="F6" s="354"/>
      <c r="G6" s="354"/>
      <c r="H6" s="354"/>
      <c r="I6" s="354"/>
      <c r="J6" s="364"/>
    </row>
    <row r="7" spans="1:13">
      <c r="A7" s="224" t="s">
        <v>304</v>
      </c>
      <c r="B7" s="5"/>
      <c r="C7" s="354"/>
      <c r="D7" s="354"/>
      <c r="E7" s="354"/>
      <c r="F7" s="354"/>
      <c r="G7" s="354"/>
      <c r="H7" s="354"/>
      <c r="I7" s="354"/>
      <c r="J7" s="364"/>
      <c r="K7" s="223" t="s">
        <v>331</v>
      </c>
      <c r="M7" s="223"/>
    </row>
    <row r="8" spans="1:13" ht="21" customHeight="1">
      <c r="B8" s="5"/>
      <c r="C8" s="342"/>
      <c r="D8" s="343"/>
      <c r="E8" s="343"/>
      <c r="F8" s="342"/>
      <c r="G8" s="344"/>
      <c r="H8" s="344"/>
      <c r="I8" s="344"/>
      <c r="J8" s="345"/>
    </row>
    <row r="9" spans="1:13" ht="40.5" customHeight="1">
      <c r="B9" s="5"/>
      <c r="C9" s="354" t="s">
        <v>353</v>
      </c>
      <c r="D9" s="355"/>
      <c r="E9" s="355"/>
      <c r="F9" s="355"/>
      <c r="G9" s="355"/>
      <c r="H9" s="355"/>
      <c r="I9" s="355"/>
      <c r="J9" s="356"/>
    </row>
    <row r="10" spans="1:13" ht="44.25" customHeight="1">
      <c r="B10" s="5"/>
      <c r="C10" s="354" t="s">
        <v>354</v>
      </c>
      <c r="D10" s="355"/>
      <c r="E10" s="355"/>
      <c r="F10" s="355"/>
      <c r="G10" s="355"/>
      <c r="H10" s="355"/>
      <c r="I10" s="355"/>
      <c r="J10" s="356"/>
    </row>
    <row r="11" spans="1:13" ht="99.75" customHeight="1">
      <c r="B11" s="5"/>
      <c r="C11" s="354" t="s">
        <v>355</v>
      </c>
      <c r="D11" s="355"/>
      <c r="E11" s="355"/>
      <c r="F11" s="355"/>
      <c r="G11" s="355"/>
      <c r="H11" s="355"/>
      <c r="I11" s="355"/>
      <c r="J11" s="356"/>
    </row>
    <row r="12" spans="1:13">
      <c r="B12" s="5"/>
      <c r="C12" s="178"/>
      <c r="D12" s="179"/>
      <c r="E12" s="179"/>
      <c r="F12" s="180"/>
      <c r="G12" s="180"/>
      <c r="H12" s="181"/>
      <c r="I12" s="181"/>
      <c r="J12" s="8"/>
    </row>
    <row r="13" spans="1:13" ht="102" customHeight="1">
      <c r="A13" s="224" t="s">
        <v>304</v>
      </c>
      <c r="B13" s="5"/>
      <c r="C13" s="354" t="s">
        <v>356</v>
      </c>
      <c r="D13" s="355"/>
      <c r="E13" s="355"/>
      <c r="F13" s="355"/>
      <c r="G13" s="355"/>
      <c r="H13" s="355"/>
      <c r="I13" s="355"/>
      <c r="J13" s="356"/>
      <c r="M13" s="223"/>
    </row>
    <row r="14" spans="1:13" ht="144" customHeight="1">
      <c r="A14" s="228" t="s">
        <v>304</v>
      </c>
      <c r="B14" s="5"/>
      <c r="C14" s="357" t="s">
        <v>357</v>
      </c>
      <c r="D14" s="358"/>
      <c r="E14" s="358"/>
      <c r="F14" s="358"/>
      <c r="G14" s="358"/>
      <c r="H14" s="358"/>
      <c r="I14" s="358"/>
      <c r="J14" s="359"/>
      <c r="M14" s="223" t="s">
        <v>306</v>
      </c>
    </row>
    <row r="15" spans="1:13" ht="197.45" customHeight="1">
      <c r="B15" s="5"/>
      <c r="C15" s="360" t="s">
        <v>358</v>
      </c>
      <c r="D15" s="361"/>
      <c r="E15" s="361"/>
      <c r="F15" s="361"/>
      <c r="G15" s="361"/>
      <c r="H15" s="361"/>
      <c r="I15" s="361"/>
      <c r="J15" s="362"/>
    </row>
    <row r="16" spans="1:13" ht="15" thickBot="1">
      <c r="B16" s="19"/>
      <c r="C16" s="20"/>
      <c r="D16" s="20"/>
      <c r="E16" s="20"/>
      <c r="F16" s="20"/>
      <c r="G16" s="20"/>
      <c r="H16" s="20"/>
      <c r="I16" s="20"/>
      <c r="J16" s="105"/>
    </row>
    <row r="17" spans="3:3" ht="15" thickTop="1"/>
    <row r="19" spans="3:3">
      <c r="C19" s="1" t="s">
        <v>72</v>
      </c>
    </row>
    <row r="20" spans="3:3">
      <c r="C20" s="1" t="s">
        <v>73</v>
      </c>
    </row>
    <row r="28" spans="3:3" ht="14.25" customHeight="1"/>
    <row r="29" spans="3:3" ht="14.25" customHeight="1"/>
    <row r="31" spans="3:3" ht="14.25" customHeight="1"/>
    <row r="32" spans="3:3" ht="14.25" customHeight="1"/>
  </sheetData>
  <mergeCells count="8">
    <mergeCell ref="C13:J13"/>
    <mergeCell ref="C14:J14"/>
    <mergeCell ref="C15:J15"/>
    <mergeCell ref="D5:F5"/>
    <mergeCell ref="C6:J7"/>
    <mergeCell ref="C9:J9"/>
    <mergeCell ref="C10:J10"/>
    <mergeCell ref="C11:J11"/>
  </mergeCells>
  <pageMargins left="0.75" right="0.75" top="1" bottom="1" header="0.5" footer="0.5"/>
  <pageSetup paperSize="9" scale="50" orientation="landscape" r:id="rId1"/>
  <headerFooter scaleWithDoc="0">
    <oddFooter>&amp;L&amp;"EY Gothic Cond Medium,Regular"The Audit Academy
Expedition:Audit&amp;C&amp;"EY Gothic Cond Medium,Regular"&amp;P&amp;R&amp;"EY Gothic Cond Medium,Regular"© 2017 EYGM Limited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3"/>
  <sheetViews>
    <sheetView showGridLines="0" view="pageLayout" zoomScale="115" zoomScaleNormal="100" zoomScaleSheetLayoutView="100" zoomScalePageLayoutView="115" workbookViewId="0">
      <selection activeCell="E3" sqref="E3"/>
    </sheetView>
  </sheetViews>
  <sheetFormatPr defaultColWidth="9.140625" defaultRowHeight="14.25"/>
  <cols>
    <col min="1" max="1" width="1.28515625" style="1" customWidth="1"/>
    <col min="2" max="2" width="0.42578125" style="1" customWidth="1"/>
    <col min="3" max="3" width="3.7109375" style="1" customWidth="1"/>
    <col min="4" max="4" width="20" style="1" customWidth="1"/>
    <col min="5" max="5" width="7.85546875" style="1" customWidth="1"/>
    <col min="6" max="6" width="22.5703125" style="1" customWidth="1"/>
    <col min="7" max="7" width="2" style="1" customWidth="1"/>
    <col min="8" max="8" width="29.5703125" style="1" customWidth="1"/>
    <col min="9" max="9" width="11.7109375" style="1" customWidth="1"/>
    <col min="10" max="10" width="3.28515625" style="1" customWidth="1"/>
    <col min="11" max="11" width="7" style="1" customWidth="1"/>
    <col min="12" max="12" width="15.7109375" style="1" customWidth="1"/>
    <col min="13" max="13" width="2" style="1" customWidth="1"/>
    <col min="14" max="14" width="2.28515625" style="1" customWidth="1"/>
    <col min="15" max="15" width="1.7109375" style="1" customWidth="1"/>
    <col min="16" max="16384" width="9.140625" style="1"/>
  </cols>
  <sheetData>
    <row r="1" spans="2:14" ht="21" thickBot="1">
      <c r="C1" s="165"/>
    </row>
    <row r="2" spans="2:14" ht="15" thickTop="1">
      <c r="B2" s="2"/>
      <c r="C2" s="3"/>
      <c r="D2" s="222" t="s">
        <v>298</v>
      </c>
      <c r="E2" s="222"/>
      <c r="F2" s="3"/>
      <c r="G2" s="3"/>
      <c r="H2" s="3"/>
      <c r="I2" s="3"/>
      <c r="J2" s="3"/>
      <c r="K2" s="3"/>
      <c r="L2" s="3"/>
      <c r="M2" s="3"/>
      <c r="N2" s="4"/>
    </row>
    <row r="3" spans="2:14" ht="24.75">
      <c r="B3" s="5"/>
      <c r="C3" s="6"/>
      <c r="D3" s="7" t="s">
        <v>69</v>
      </c>
      <c r="E3" s="7"/>
      <c r="F3" s="6"/>
      <c r="G3" s="6"/>
      <c r="H3" s="6"/>
      <c r="I3" s="6"/>
      <c r="J3" s="6"/>
      <c r="K3" s="6"/>
      <c r="L3" s="6" t="s">
        <v>9</v>
      </c>
      <c r="M3" s="6"/>
      <c r="N3" s="8"/>
    </row>
    <row r="4" spans="2:14">
      <c r="B4" s="5"/>
      <c r="C4" s="6"/>
      <c r="D4" s="6" t="s">
        <v>62</v>
      </c>
      <c r="E4" s="227" t="s">
        <v>312</v>
      </c>
      <c r="F4" s="6" t="s">
        <v>67</v>
      </c>
      <c r="G4" s="6"/>
      <c r="H4" s="227" t="s">
        <v>311</v>
      </c>
      <c r="I4" s="6"/>
      <c r="J4" s="6"/>
      <c r="K4" s="6"/>
      <c r="L4" s="6"/>
      <c r="M4" s="6"/>
      <c r="N4" s="8"/>
    </row>
    <row r="5" spans="2:14" ht="15" thickBot="1">
      <c r="B5" s="5"/>
      <c r="C5" s="6"/>
      <c r="D5" s="9"/>
      <c r="E5" s="9"/>
      <c r="F5" s="6"/>
      <c r="G5" s="6"/>
      <c r="H5" s="6"/>
      <c r="I5" s="6"/>
      <c r="J5" s="6"/>
      <c r="K5" s="6"/>
      <c r="L5" s="6"/>
      <c r="M5" s="6"/>
      <c r="N5" s="8"/>
    </row>
    <row r="6" spans="2:14" ht="15" thickBot="1">
      <c r="B6" s="5"/>
      <c r="C6" s="6"/>
      <c r="D6" s="6" t="s">
        <v>63</v>
      </c>
      <c r="E6" s="227" t="s">
        <v>305</v>
      </c>
      <c r="F6" s="346">
        <v>1457023</v>
      </c>
      <c r="G6" s="347"/>
      <c r="H6" s="348"/>
      <c r="I6" s="227" t="s">
        <v>311</v>
      </c>
      <c r="J6" s="6"/>
      <c r="K6" s="6"/>
      <c r="L6" s="6"/>
      <c r="M6" s="6"/>
      <c r="N6" s="8"/>
    </row>
    <row r="7" spans="2:14" ht="4.5" customHeight="1" thickBot="1">
      <c r="B7" s="5"/>
      <c r="C7" s="6"/>
      <c r="G7" s="6"/>
      <c r="H7" s="6"/>
      <c r="I7" s="6"/>
      <c r="J7" s="9"/>
      <c r="K7" s="10"/>
      <c r="L7" s="11"/>
      <c r="M7" s="12"/>
      <c r="N7" s="8"/>
    </row>
    <row r="8" spans="2:14" ht="15" thickBot="1">
      <c r="B8" s="5"/>
      <c r="C8" s="6"/>
      <c r="D8" s="13" t="s">
        <v>74</v>
      </c>
      <c r="E8" s="13"/>
      <c r="F8" s="349" t="s">
        <v>75</v>
      </c>
      <c r="G8" s="347"/>
      <c r="H8" s="348"/>
      <c r="I8" s="227" t="s">
        <v>311</v>
      </c>
      <c r="J8" s="11"/>
      <c r="K8" s="11"/>
      <c r="L8" s="11"/>
      <c r="M8" s="6"/>
      <c r="N8" s="8"/>
    </row>
    <row r="9" spans="2:14" ht="3.75" customHeight="1" thickBot="1">
      <c r="B9" s="5"/>
      <c r="C9" s="6"/>
      <c r="G9" s="6"/>
      <c r="H9" s="6"/>
      <c r="I9" s="6"/>
      <c r="J9" s="6"/>
      <c r="K9" s="11"/>
      <c r="L9" s="11" t="s">
        <v>9</v>
      </c>
      <c r="M9" s="11"/>
      <c r="N9" s="8"/>
    </row>
    <row r="10" spans="2:14" ht="15" thickBot="1">
      <c r="B10" s="5"/>
      <c r="C10" s="6"/>
      <c r="D10" s="13" t="s">
        <v>66</v>
      </c>
      <c r="E10" s="276" t="s">
        <v>312</v>
      </c>
      <c r="F10" s="211">
        <v>74696.960000000006</v>
      </c>
      <c r="G10" s="6"/>
      <c r="H10" s="6"/>
      <c r="I10" s="6"/>
      <c r="J10" s="6"/>
      <c r="M10" s="6"/>
      <c r="N10" s="8"/>
    </row>
    <row r="11" spans="2:14" ht="16.5" customHeight="1" thickBot="1">
      <c r="B11" s="5"/>
      <c r="C11" s="6"/>
      <c r="D11" s="13" t="s">
        <v>76</v>
      </c>
      <c r="E11" s="229" t="s">
        <v>307</v>
      </c>
      <c r="F11" s="273">
        <f>74696.96/24</f>
        <v>3112.3733333333334</v>
      </c>
      <c r="G11" s="227" t="s">
        <v>311</v>
      </c>
      <c r="H11" s="6"/>
      <c r="I11" s="16"/>
      <c r="J11" s="16"/>
      <c r="M11" s="16"/>
      <c r="N11" s="8"/>
    </row>
    <row r="12" spans="2:14" ht="15.75" customHeight="1" thickBot="1">
      <c r="B12" s="5"/>
      <c r="C12" s="6"/>
      <c r="D12" s="6" t="s">
        <v>77</v>
      </c>
      <c r="E12" s="227" t="s">
        <v>290</v>
      </c>
      <c r="F12" s="182">
        <v>0.3</v>
      </c>
      <c r="G12" s="6"/>
      <c r="H12" s="6"/>
      <c r="I12" s="16"/>
      <c r="J12" s="16"/>
      <c r="K12" s="23"/>
      <c r="L12" s="16"/>
      <c r="M12" s="16"/>
      <c r="N12" s="8"/>
    </row>
    <row r="13" spans="2:14" ht="13.5" customHeight="1" thickBot="1">
      <c r="B13" s="5"/>
      <c r="C13" s="6"/>
      <c r="D13" s="6" t="s">
        <v>78</v>
      </c>
      <c r="E13" s="229" t="s">
        <v>307</v>
      </c>
      <c r="F13" s="212">
        <f>F11*0.7</f>
        <v>2178.6613333333335</v>
      </c>
      <c r="G13" s="227" t="s">
        <v>311</v>
      </c>
      <c r="H13" s="170"/>
      <c r="I13" s="171"/>
      <c r="J13" s="171"/>
      <c r="K13" s="172"/>
      <c r="L13" s="173"/>
      <c r="M13" s="16"/>
      <c r="N13" s="8"/>
    </row>
    <row r="14" spans="2:14" ht="14.1" customHeight="1">
      <c r="B14" s="5"/>
      <c r="C14" s="6"/>
      <c r="D14" s="15"/>
      <c r="E14" s="15"/>
      <c r="F14" s="6"/>
      <c r="G14" s="6"/>
      <c r="H14" s="173"/>
      <c r="I14" s="173"/>
      <c r="J14" s="173"/>
      <c r="K14" s="174"/>
      <c r="L14" s="173"/>
      <c r="M14" s="6"/>
      <c r="N14" s="8"/>
    </row>
    <row r="15" spans="2:14">
      <c r="B15" s="5"/>
      <c r="C15" s="6"/>
      <c r="D15" s="15"/>
      <c r="E15" s="15"/>
      <c r="F15" s="17"/>
      <c r="G15" s="17"/>
      <c r="H15" s="175"/>
      <c r="I15" s="173"/>
      <c r="J15" s="173"/>
      <c r="K15" s="173"/>
      <c r="L15" s="173"/>
      <c r="M15" s="18"/>
      <c r="N15" s="8"/>
    </row>
    <row r="16" spans="2:14">
      <c r="B16" s="5"/>
      <c r="C16" s="6"/>
      <c r="D16" s="15"/>
      <c r="E16" s="15"/>
      <c r="F16" s="17"/>
      <c r="G16" s="17"/>
      <c r="H16" s="173"/>
      <c r="I16" s="173"/>
      <c r="J16" s="173"/>
      <c r="K16" s="173"/>
      <c r="L16" s="176"/>
      <c r="M16" s="18"/>
      <c r="N16" s="8"/>
    </row>
    <row r="17" spans="2:14" ht="15" thickBot="1">
      <c r="B17" s="19"/>
      <c r="C17" s="20"/>
      <c r="D17" s="20"/>
      <c r="E17" s="20"/>
      <c r="F17" s="20"/>
      <c r="G17" s="20"/>
      <c r="H17" s="20"/>
      <c r="I17" s="20"/>
      <c r="J17" s="20"/>
      <c r="K17" s="20"/>
      <c r="L17" s="20"/>
      <c r="M17" s="21"/>
      <c r="N17" s="166"/>
    </row>
    <row r="18" spans="2:14" ht="15" thickTop="1">
      <c r="I18" s="1" t="s">
        <v>9</v>
      </c>
    </row>
    <row r="19" spans="2:14" ht="16.5">
      <c r="J19" s="106"/>
    </row>
    <row r="22" spans="2:14">
      <c r="D22" s="1" t="s">
        <v>9</v>
      </c>
    </row>
    <row r="29" spans="2:14" ht="14.25" customHeight="1"/>
    <row r="30" spans="2:14" ht="14.25" customHeight="1"/>
    <row r="32" spans="2:14" ht="14.25" customHeight="1"/>
    <row r="33" ht="14.25" customHeight="1"/>
  </sheetData>
  <mergeCells count="2">
    <mergeCell ref="F6:H6"/>
    <mergeCell ref="F8:H8"/>
  </mergeCells>
  <pageMargins left="0.75" right="0.75" top="1" bottom="1" header="0.5" footer="0.5"/>
  <pageSetup paperSize="9" orientation="landscape" r:id="rId1"/>
  <headerFooter scaleWithDoc="0">
    <oddFooter>&amp;L&amp;"EY Gothic Cond Medium,Regular"The Audit Academy
Expedition:Audit&amp;C&amp;"EY Gothic Cond Medium,Regular"&amp;P&amp;R&amp;"EY Gothic Cond Medium,Regular"© 2017 EYGM Limited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6"/>
  <sheetViews>
    <sheetView showGridLines="0" view="pageLayout" zoomScale="53" zoomScaleNormal="100" zoomScaleSheetLayoutView="100" zoomScalePageLayoutView="53" workbookViewId="0">
      <selection activeCell="N384" sqref="N384"/>
    </sheetView>
  </sheetViews>
  <sheetFormatPr defaultColWidth="9.140625" defaultRowHeight="14.25"/>
  <cols>
    <col min="1" max="1" width="1.28515625" style="25" customWidth="1"/>
    <col min="2" max="2" width="0.42578125" style="25" customWidth="1"/>
    <col min="3" max="3" width="3.7109375" style="25" customWidth="1"/>
    <col min="4" max="4" width="38" style="25" customWidth="1"/>
    <col min="5" max="5" width="8.85546875" style="25" customWidth="1"/>
    <col min="6" max="6" width="24.7109375" style="25" customWidth="1"/>
    <col min="7" max="7" width="16.85546875" style="25" customWidth="1"/>
    <col min="8" max="8" width="19.5703125" style="25" bestFit="1" customWidth="1"/>
    <col min="9" max="9" width="6.42578125" style="25" bestFit="1" customWidth="1"/>
    <col min="10" max="10" width="30.7109375" style="25" customWidth="1"/>
    <col min="11" max="11" width="2.5703125" style="25" bestFit="1" customWidth="1"/>
    <col min="12" max="12" width="15.85546875" style="25" customWidth="1"/>
    <col min="13" max="13" width="12.7109375" style="25" bestFit="1" customWidth="1"/>
    <col min="14" max="14" width="20" style="25" customWidth="1"/>
    <col min="15" max="16" width="5.140625" style="25" customWidth="1"/>
    <col min="17" max="17" width="1.7109375" style="25" customWidth="1"/>
    <col min="18" max="16384" width="9.140625" style="25"/>
  </cols>
  <sheetData>
    <row r="1" spans="1:16">
      <c r="A1" s="320" t="s">
        <v>299</v>
      </c>
    </row>
    <row r="2" spans="1:16" ht="24.75">
      <c r="D2" s="7" t="s">
        <v>250</v>
      </c>
      <c r="E2" s="7"/>
    </row>
    <row r="4" spans="1:16" ht="20.25">
      <c r="C4" s="183"/>
      <c r="D4" s="186" t="s">
        <v>54</v>
      </c>
      <c r="E4" s="186"/>
      <c r="F4" s="186" t="s">
        <v>147</v>
      </c>
      <c r="G4" s="186"/>
      <c r="H4" s="187" t="s">
        <v>254</v>
      </c>
      <c r="I4" s="187"/>
      <c r="J4" s="275" t="s">
        <v>253</v>
      </c>
      <c r="K4" s="186"/>
      <c r="L4" s="186" t="s">
        <v>148</v>
      </c>
    </row>
    <row r="5" spans="1:16" ht="15">
      <c r="B5" s="6"/>
      <c r="C5" s="6"/>
      <c r="D5" s="324" t="s">
        <v>79</v>
      </c>
      <c r="E5" s="193"/>
      <c r="F5" s="193">
        <v>1478036</v>
      </c>
      <c r="G5" s="193"/>
      <c r="H5" s="188">
        <v>7609</v>
      </c>
      <c r="I5" s="189"/>
      <c r="J5" s="197">
        <v>3261</v>
      </c>
      <c r="K5" s="190"/>
      <c r="L5" s="191" t="s">
        <v>75</v>
      </c>
      <c r="M5" s="6"/>
      <c r="N5" s="6"/>
      <c r="O5" s="6"/>
      <c r="P5" s="6"/>
    </row>
    <row r="6" spans="1:16" ht="15">
      <c r="B6" s="6"/>
      <c r="C6" s="6"/>
      <c r="D6" s="324" t="s">
        <v>347</v>
      </c>
      <c r="E6" s="193"/>
      <c r="F6" s="193">
        <v>1478039</v>
      </c>
      <c r="G6" s="193"/>
      <c r="H6" s="188">
        <v>4585.1916000000001</v>
      </c>
      <c r="I6" s="189"/>
      <c r="J6" s="197">
        <v>1965.0821142857149</v>
      </c>
      <c r="K6" s="190"/>
      <c r="L6" s="191" t="s">
        <v>75</v>
      </c>
      <c r="N6" s="335"/>
      <c r="O6" s="6"/>
      <c r="P6" s="6"/>
    </row>
    <row r="7" spans="1:16" ht="15">
      <c r="B7" s="6"/>
      <c r="C7" s="6"/>
      <c r="D7" s="324" t="s">
        <v>80</v>
      </c>
      <c r="E7" s="193"/>
      <c r="F7" s="193">
        <v>1478042</v>
      </c>
      <c r="G7" s="193"/>
      <c r="H7" s="188">
        <v>3622.3013640000004</v>
      </c>
      <c r="I7" s="189"/>
      <c r="J7" s="197">
        <v>1552.4148702857151</v>
      </c>
      <c r="K7" s="190"/>
      <c r="L7" s="191" t="s">
        <v>75</v>
      </c>
      <c r="M7" s="6"/>
      <c r="N7" s="6"/>
      <c r="O7" s="6"/>
      <c r="P7" s="6"/>
    </row>
    <row r="8" spans="1:16" ht="15">
      <c r="B8" s="6"/>
      <c r="C8" s="6"/>
      <c r="D8" s="324" t="s">
        <v>81</v>
      </c>
      <c r="E8" s="193"/>
      <c r="F8" s="193">
        <v>1478045</v>
      </c>
      <c r="G8" s="193"/>
      <c r="H8" s="188">
        <v>4643.232</v>
      </c>
      <c r="I8" s="189"/>
      <c r="J8" s="197">
        <v>1989.9565714285718</v>
      </c>
      <c r="K8" s="192"/>
      <c r="L8" s="191" t="s">
        <v>75</v>
      </c>
      <c r="M8" s="6"/>
      <c r="N8" s="6"/>
      <c r="O8" s="6"/>
      <c r="P8" s="6"/>
    </row>
    <row r="9" spans="1:16" ht="15">
      <c r="B9" s="6"/>
      <c r="C9" s="6"/>
      <c r="D9" s="324" t="s">
        <v>82</v>
      </c>
      <c r="E9" s="193"/>
      <c r="F9" s="193">
        <v>1478048</v>
      </c>
      <c r="G9" s="193"/>
      <c r="H9" s="188">
        <v>3203.8300799999997</v>
      </c>
      <c r="I9" s="189"/>
      <c r="J9" s="197">
        <v>1373.0700342857144</v>
      </c>
      <c r="K9" s="192"/>
      <c r="L9" s="191" t="s">
        <v>75</v>
      </c>
      <c r="M9" s="6"/>
      <c r="N9" s="336"/>
      <c r="P9" s="6"/>
    </row>
    <row r="10" spans="1:16" ht="15">
      <c r="B10" s="6"/>
      <c r="C10" s="6"/>
      <c r="D10" s="324" t="s">
        <v>83</v>
      </c>
      <c r="E10" s="193"/>
      <c r="F10" s="193">
        <v>1478051</v>
      </c>
      <c r="G10" s="193"/>
      <c r="H10" s="188">
        <v>2902.02</v>
      </c>
      <c r="I10" s="189"/>
      <c r="J10" s="197">
        <v>1243.7228571428573</v>
      </c>
      <c r="K10" s="192"/>
      <c r="L10" s="191" t="s">
        <v>75</v>
      </c>
      <c r="M10" s="17"/>
      <c r="N10" s="337"/>
      <c r="P10" s="6"/>
    </row>
    <row r="11" spans="1:16" ht="15">
      <c r="B11" s="6"/>
      <c r="C11" s="6"/>
      <c r="D11" s="324" t="s">
        <v>348</v>
      </c>
      <c r="E11" s="193"/>
      <c r="F11" s="193">
        <v>1478054</v>
      </c>
      <c r="G11" s="193"/>
      <c r="H11" s="188">
        <v>3622.3013640000004</v>
      </c>
      <c r="I11" s="189"/>
      <c r="J11" s="197">
        <v>1552.4148702857151</v>
      </c>
      <c r="K11" s="192"/>
      <c r="L11" s="191" t="s">
        <v>75</v>
      </c>
      <c r="M11" s="17"/>
      <c r="N11" s="338"/>
      <c r="O11" s="184"/>
      <c r="P11" s="6"/>
    </row>
    <row r="12" spans="1:16" ht="15">
      <c r="B12" s="6"/>
      <c r="C12" s="6"/>
      <c r="D12" s="324" t="s">
        <v>84</v>
      </c>
      <c r="E12" s="193"/>
      <c r="F12" s="193">
        <v>1478057</v>
      </c>
      <c r="G12" s="193"/>
      <c r="H12" s="188">
        <v>4585.1916000000001</v>
      </c>
      <c r="I12" s="189"/>
      <c r="J12" s="197">
        <v>1965.0821142857149</v>
      </c>
      <c r="K12" s="192"/>
      <c r="L12" s="191" t="s">
        <v>75</v>
      </c>
      <c r="M12" s="17"/>
      <c r="N12" s="339"/>
      <c r="P12" s="6"/>
    </row>
    <row r="13" spans="1:16" ht="15">
      <c r="B13" s="6"/>
      <c r="C13" s="6"/>
      <c r="D13" s="324" t="s">
        <v>349</v>
      </c>
      <c r="E13" s="193"/>
      <c r="F13" s="193">
        <v>1478060</v>
      </c>
      <c r="G13" s="193"/>
      <c r="H13" s="188">
        <v>3622.3013640000004</v>
      </c>
      <c r="I13" s="189"/>
      <c r="J13" s="197">
        <v>1552.4148702857151</v>
      </c>
      <c r="K13" s="192"/>
      <c r="L13" s="191" t="s">
        <v>75</v>
      </c>
      <c r="M13" s="17"/>
      <c r="N13" s="179"/>
      <c r="O13" s="184"/>
      <c r="P13" s="6"/>
    </row>
    <row r="14" spans="1:16" ht="15">
      <c r="B14" s="6"/>
      <c r="C14" s="6"/>
      <c r="D14" s="193" t="s">
        <v>85</v>
      </c>
      <c r="E14" s="193"/>
      <c r="F14" s="193">
        <v>1478063</v>
      </c>
      <c r="G14" s="193"/>
      <c r="H14" s="188">
        <v>4643.232</v>
      </c>
      <c r="I14" s="189"/>
      <c r="J14" s="197">
        <v>1989.9565714285718</v>
      </c>
      <c r="K14" s="192"/>
      <c r="L14" s="191" t="s">
        <v>75</v>
      </c>
      <c r="M14" s="17"/>
      <c r="N14" s="175"/>
      <c r="P14" s="6"/>
    </row>
    <row r="15" spans="1:16" ht="15">
      <c r="B15" s="6"/>
      <c r="C15" s="6"/>
      <c r="D15" s="193" t="s">
        <v>86</v>
      </c>
      <c r="E15" s="193"/>
      <c r="F15" s="193">
        <v>1478066</v>
      </c>
      <c r="G15" s="193"/>
      <c r="H15" s="188">
        <v>3203.8300799999997</v>
      </c>
      <c r="I15" s="189"/>
      <c r="J15" s="197">
        <v>1373.0700342857144</v>
      </c>
      <c r="K15" s="192"/>
      <c r="L15" s="191" t="s">
        <v>75</v>
      </c>
      <c r="M15" s="17"/>
      <c r="N15" s="179"/>
      <c r="P15" s="6"/>
    </row>
    <row r="16" spans="1:16" ht="15">
      <c r="B16" s="6"/>
      <c r="C16" s="6"/>
      <c r="D16" s="193" t="s">
        <v>87</v>
      </c>
      <c r="E16" s="193"/>
      <c r="F16" s="193">
        <v>1478069</v>
      </c>
      <c r="G16" s="193"/>
      <c r="H16" s="188">
        <v>2902.02</v>
      </c>
      <c r="I16" s="189"/>
      <c r="J16" s="197">
        <v>1243.7228571428573</v>
      </c>
      <c r="K16" s="192"/>
      <c r="L16" s="191" t="s">
        <v>75</v>
      </c>
      <c r="M16" s="17"/>
      <c r="N16" s="175"/>
      <c r="P16" s="6"/>
    </row>
    <row r="17" spans="2:16" ht="15">
      <c r="B17" s="6"/>
      <c r="C17" s="6"/>
      <c r="D17" s="193" t="s">
        <v>88</v>
      </c>
      <c r="E17" s="193"/>
      <c r="F17" s="193">
        <v>1478072</v>
      </c>
      <c r="G17" s="193"/>
      <c r="H17" s="188">
        <v>3622.3013640000004</v>
      </c>
      <c r="I17" s="189"/>
      <c r="J17" s="197">
        <v>1552.4148702857151</v>
      </c>
      <c r="K17" s="192"/>
      <c r="L17" s="191" t="s">
        <v>75</v>
      </c>
      <c r="M17" s="17"/>
      <c r="N17" s="338"/>
      <c r="P17" s="6"/>
    </row>
    <row r="18" spans="2:16" ht="15">
      <c r="B18" s="6"/>
      <c r="C18" s="6"/>
      <c r="D18" s="193" t="s">
        <v>89</v>
      </c>
      <c r="E18" s="193"/>
      <c r="F18" s="193">
        <v>1478075</v>
      </c>
      <c r="G18" s="193"/>
      <c r="H18" s="188">
        <v>4585.1916000000001</v>
      </c>
      <c r="I18" s="189"/>
      <c r="J18" s="197">
        <v>1965.0821142857149</v>
      </c>
      <c r="K18" s="190"/>
      <c r="L18" s="191" t="s">
        <v>75</v>
      </c>
      <c r="M18" s="6"/>
      <c r="N18" s="18"/>
      <c r="O18" s="18"/>
      <c r="P18" s="107"/>
    </row>
    <row r="19" spans="2:16" ht="15">
      <c r="D19" s="193" t="s">
        <v>90</v>
      </c>
      <c r="E19" s="193"/>
      <c r="F19" s="193">
        <v>1478078</v>
      </c>
      <c r="G19" s="193"/>
      <c r="H19" s="188">
        <v>3622.3013640000004</v>
      </c>
      <c r="I19" s="189"/>
      <c r="J19" s="197">
        <v>1552.4148702857151</v>
      </c>
      <c r="K19" s="192"/>
      <c r="L19" s="191" t="s">
        <v>75</v>
      </c>
    </row>
    <row r="20" spans="2:16" ht="15">
      <c r="D20" s="193" t="s">
        <v>91</v>
      </c>
      <c r="E20" s="193"/>
      <c r="F20" s="193">
        <v>1478081</v>
      </c>
      <c r="G20" s="193"/>
      <c r="H20" s="188">
        <v>4643.232</v>
      </c>
      <c r="I20" s="189"/>
      <c r="J20" s="197">
        <v>1989.9565714285718</v>
      </c>
      <c r="K20" s="192"/>
      <c r="L20" s="191" t="s">
        <v>75</v>
      </c>
    </row>
    <row r="21" spans="2:16" ht="15">
      <c r="D21" s="193" t="s">
        <v>92</v>
      </c>
      <c r="E21" s="193"/>
      <c r="F21" s="193">
        <v>1478084</v>
      </c>
      <c r="G21" s="193"/>
      <c r="H21" s="188">
        <v>3203.8300799999997</v>
      </c>
      <c r="I21" s="189"/>
      <c r="J21" s="197">
        <v>1373.0700342857144</v>
      </c>
      <c r="K21" s="192"/>
      <c r="L21" s="191" t="s">
        <v>75</v>
      </c>
    </row>
    <row r="22" spans="2:16" ht="15">
      <c r="D22" s="193" t="s">
        <v>93</v>
      </c>
      <c r="E22" s="193"/>
      <c r="F22" s="193">
        <v>1478087</v>
      </c>
      <c r="G22" s="193"/>
      <c r="H22" s="188">
        <v>2902.02</v>
      </c>
      <c r="I22" s="189"/>
      <c r="J22" s="197">
        <v>1243.7228571428573</v>
      </c>
      <c r="K22" s="192"/>
      <c r="L22" s="191" t="s">
        <v>75</v>
      </c>
    </row>
    <row r="23" spans="2:16" ht="15">
      <c r="D23" s="193" t="s">
        <v>94</v>
      </c>
      <c r="E23" s="193"/>
      <c r="F23" s="193">
        <v>1478090</v>
      </c>
      <c r="G23" s="193"/>
      <c r="H23" s="188">
        <v>3622.3013640000004</v>
      </c>
      <c r="I23" s="192"/>
      <c r="J23" s="197">
        <v>1552.4148702857151</v>
      </c>
      <c r="K23" s="192"/>
      <c r="L23" s="191" t="s">
        <v>75</v>
      </c>
    </row>
    <row r="24" spans="2:16" ht="15">
      <c r="D24" s="193" t="s">
        <v>95</v>
      </c>
      <c r="E24" s="193"/>
      <c r="F24" s="193">
        <v>1478093</v>
      </c>
      <c r="G24" s="193"/>
      <c r="H24" s="188">
        <v>4585.1916000000001</v>
      </c>
      <c r="I24" s="192"/>
      <c r="J24" s="197">
        <v>1965.0821142857149</v>
      </c>
      <c r="K24" s="192"/>
      <c r="L24" s="191" t="s">
        <v>75</v>
      </c>
    </row>
    <row r="25" spans="2:16" ht="15">
      <c r="D25" s="193" t="s">
        <v>96</v>
      </c>
      <c r="E25" s="193"/>
      <c r="F25" s="193">
        <v>1478096</v>
      </c>
      <c r="G25" s="193"/>
      <c r="H25" s="188">
        <v>3622.3013640000004</v>
      </c>
      <c r="I25" s="192"/>
      <c r="J25" s="197">
        <v>1552.4148702857151</v>
      </c>
      <c r="K25" s="192"/>
      <c r="L25" s="191" t="s">
        <v>75</v>
      </c>
    </row>
    <row r="26" spans="2:16" ht="15">
      <c r="D26" s="193" t="s">
        <v>97</v>
      </c>
      <c r="E26" s="193"/>
      <c r="F26" s="193">
        <v>1478099</v>
      </c>
      <c r="G26" s="193"/>
      <c r="H26" s="188">
        <v>4643.232</v>
      </c>
      <c r="I26" s="192"/>
      <c r="J26" s="197">
        <v>1989.9565714285718</v>
      </c>
      <c r="K26" s="192"/>
      <c r="L26" s="191" t="s">
        <v>75</v>
      </c>
    </row>
    <row r="27" spans="2:16" ht="15">
      <c r="D27" s="193" t="s">
        <v>98</v>
      </c>
      <c r="E27" s="193"/>
      <c r="F27" s="193">
        <v>1478102</v>
      </c>
      <c r="G27" s="193"/>
      <c r="H27" s="188">
        <v>3203.8300799999997</v>
      </c>
      <c r="I27" s="192"/>
      <c r="J27" s="197">
        <v>1373.0700342857144</v>
      </c>
      <c r="K27" s="192"/>
      <c r="L27" s="191" t="s">
        <v>75</v>
      </c>
    </row>
    <row r="28" spans="2:16" ht="15">
      <c r="D28" s="193" t="s">
        <v>99</v>
      </c>
      <c r="E28" s="193"/>
      <c r="F28" s="193">
        <v>1478105</v>
      </c>
      <c r="G28" s="193"/>
      <c r="H28" s="188">
        <v>2902.02</v>
      </c>
      <c r="I28" s="192"/>
      <c r="J28" s="197">
        <v>1243.7228571428573</v>
      </c>
      <c r="K28" s="192"/>
      <c r="L28" s="191" t="s">
        <v>75</v>
      </c>
    </row>
    <row r="29" spans="2:16" ht="15">
      <c r="D29" s="193" t="s">
        <v>100</v>
      </c>
      <c r="E29" s="193"/>
      <c r="F29" s="193">
        <v>1478108</v>
      </c>
      <c r="G29" s="193"/>
      <c r="H29" s="188">
        <v>3622.3013640000004</v>
      </c>
      <c r="I29" s="192"/>
      <c r="J29" s="197">
        <v>1552.4148702857151</v>
      </c>
      <c r="K29" s="192"/>
      <c r="L29" s="191" t="s">
        <v>75</v>
      </c>
    </row>
    <row r="30" spans="2:16" ht="15">
      <c r="D30" s="193" t="s">
        <v>101</v>
      </c>
      <c r="E30" s="193"/>
      <c r="F30" s="193">
        <v>1478111</v>
      </c>
      <c r="G30" s="193"/>
      <c r="H30" s="188">
        <v>4585.1916000000001</v>
      </c>
      <c r="I30" s="192"/>
      <c r="J30" s="197">
        <v>1965.0821142857149</v>
      </c>
      <c r="K30" s="192"/>
      <c r="L30" s="191" t="s">
        <v>75</v>
      </c>
    </row>
    <row r="31" spans="2:16" ht="15">
      <c r="D31" s="193" t="s">
        <v>102</v>
      </c>
      <c r="E31" s="193"/>
      <c r="F31" s="193">
        <v>1478114</v>
      </c>
      <c r="G31" s="193"/>
      <c r="H31" s="188">
        <v>3622.3013640000004</v>
      </c>
      <c r="I31" s="192"/>
      <c r="J31" s="197">
        <v>1552.4148702857151</v>
      </c>
      <c r="K31" s="192"/>
      <c r="L31" s="191" t="s">
        <v>75</v>
      </c>
    </row>
    <row r="32" spans="2:16" ht="15">
      <c r="D32" s="193" t="s">
        <v>103</v>
      </c>
      <c r="E32" s="193"/>
      <c r="F32" s="193">
        <v>1478117</v>
      </c>
      <c r="G32" s="193"/>
      <c r="H32" s="188">
        <v>4643.232</v>
      </c>
      <c r="I32" s="192"/>
      <c r="J32" s="197">
        <v>1989.9565714285718</v>
      </c>
      <c r="K32" s="192"/>
      <c r="L32" s="191" t="s">
        <v>75</v>
      </c>
    </row>
    <row r="33" spans="4:12" ht="15">
      <c r="D33" s="193" t="s">
        <v>104</v>
      </c>
      <c r="E33" s="193"/>
      <c r="F33" s="193">
        <v>1478120</v>
      </c>
      <c r="G33" s="193"/>
      <c r="H33" s="188">
        <v>3203.8300799999997</v>
      </c>
      <c r="I33" s="192"/>
      <c r="J33" s="197">
        <v>1373.0700342857144</v>
      </c>
      <c r="K33" s="192"/>
      <c r="L33" s="191" t="s">
        <v>75</v>
      </c>
    </row>
    <row r="34" spans="4:12" ht="15">
      <c r="D34" s="193" t="s">
        <v>105</v>
      </c>
      <c r="E34" s="193"/>
      <c r="F34" s="193">
        <v>1478123</v>
      </c>
      <c r="G34" s="193"/>
      <c r="H34" s="188">
        <v>2902.02</v>
      </c>
      <c r="I34" s="192"/>
      <c r="J34" s="197">
        <v>1243.7228571428573</v>
      </c>
      <c r="K34" s="192"/>
      <c r="L34" s="191" t="s">
        <v>75</v>
      </c>
    </row>
    <row r="35" spans="4:12" ht="15">
      <c r="D35" s="193" t="s">
        <v>106</v>
      </c>
      <c r="E35" s="193"/>
      <c r="F35" s="193">
        <v>1478126</v>
      </c>
      <c r="G35" s="193"/>
      <c r="H35" s="188">
        <v>3622.3013640000004</v>
      </c>
      <c r="I35" s="192"/>
      <c r="J35" s="197">
        <v>1552.4148702857151</v>
      </c>
      <c r="K35" s="192"/>
      <c r="L35" s="191" t="s">
        <v>75</v>
      </c>
    </row>
    <row r="36" spans="4:12" ht="15">
      <c r="D36" s="193" t="s">
        <v>107</v>
      </c>
      <c r="E36" s="193"/>
      <c r="F36" s="193">
        <v>1478129</v>
      </c>
      <c r="G36" s="193"/>
      <c r="H36" s="188">
        <v>4585.1916000000001</v>
      </c>
      <c r="I36" s="192"/>
      <c r="J36" s="197">
        <v>1965.0821142857149</v>
      </c>
      <c r="K36" s="192"/>
      <c r="L36" s="191" t="s">
        <v>75</v>
      </c>
    </row>
    <row r="37" spans="4:12" ht="15">
      <c r="D37" s="193" t="s">
        <v>108</v>
      </c>
      <c r="E37" s="193"/>
      <c r="F37" s="193">
        <v>1478132</v>
      </c>
      <c r="G37" s="193"/>
      <c r="H37" s="188">
        <v>3622.3013640000004</v>
      </c>
      <c r="I37" s="192"/>
      <c r="J37" s="197">
        <v>1552.4148702857151</v>
      </c>
      <c r="K37" s="192"/>
      <c r="L37" s="191" t="s">
        <v>75</v>
      </c>
    </row>
    <row r="38" spans="4:12" ht="15">
      <c r="D38" s="193" t="s">
        <v>109</v>
      </c>
      <c r="E38" s="193"/>
      <c r="F38" s="193">
        <v>1478135</v>
      </c>
      <c r="G38" s="193"/>
      <c r="H38" s="188">
        <v>4643.232</v>
      </c>
      <c r="I38" s="192"/>
      <c r="J38" s="197">
        <v>1989.9565714285718</v>
      </c>
      <c r="K38" s="192"/>
      <c r="L38" s="191" t="s">
        <v>75</v>
      </c>
    </row>
    <row r="39" spans="4:12" ht="15">
      <c r="D39" s="193" t="s">
        <v>110</v>
      </c>
      <c r="E39" s="193"/>
      <c r="F39" s="193">
        <v>1478138</v>
      </c>
      <c r="G39" s="193"/>
      <c r="H39" s="188">
        <v>3203.8300799999997</v>
      </c>
      <c r="I39" s="192"/>
      <c r="J39" s="197">
        <v>1373.0700342857144</v>
      </c>
      <c r="K39" s="192"/>
      <c r="L39" s="191" t="s">
        <v>75</v>
      </c>
    </row>
    <row r="40" spans="4:12" ht="15">
      <c r="D40" s="193" t="s">
        <v>111</v>
      </c>
      <c r="E40" s="193"/>
      <c r="F40" s="193">
        <v>1478141</v>
      </c>
      <c r="G40" s="193"/>
      <c r="H40" s="188">
        <v>2902.02</v>
      </c>
      <c r="I40" s="192"/>
      <c r="J40" s="197">
        <v>1243.7228571428573</v>
      </c>
      <c r="K40" s="192"/>
      <c r="L40" s="191" t="s">
        <v>75</v>
      </c>
    </row>
    <row r="41" spans="4:12" ht="15">
      <c r="D41" s="193" t="s">
        <v>112</v>
      </c>
      <c r="E41" s="193"/>
      <c r="F41" s="193">
        <v>1478144</v>
      </c>
      <c r="G41" s="193"/>
      <c r="H41" s="188">
        <v>3622.3013640000004</v>
      </c>
      <c r="I41" s="192"/>
      <c r="J41" s="197">
        <v>1552.4148702857151</v>
      </c>
      <c r="K41" s="192"/>
      <c r="L41" s="191" t="s">
        <v>75</v>
      </c>
    </row>
    <row r="42" spans="4:12" ht="15">
      <c r="D42" s="193" t="s">
        <v>113</v>
      </c>
      <c r="E42" s="193"/>
      <c r="F42" s="193">
        <v>1478147</v>
      </c>
      <c r="G42" s="193"/>
      <c r="H42" s="188">
        <v>4585.1916000000001</v>
      </c>
      <c r="I42" s="192"/>
      <c r="J42" s="197">
        <v>1965.0821142857149</v>
      </c>
      <c r="K42" s="192"/>
      <c r="L42" s="191" t="s">
        <v>75</v>
      </c>
    </row>
    <row r="43" spans="4:12" ht="15">
      <c r="D43" s="193" t="s">
        <v>114</v>
      </c>
      <c r="E43" s="193"/>
      <c r="F43" s="193">
        <v>1478150</v>
      </c>
      <c r="G43" s="193"/>
      <c r="H43" s="188">
        <v>3622.3013640000004</v>
      </c>
      <c r="I43" s="192"/>
      <c r="J43" s="197">
        <v>1552.4148702857151</v>
      </c>
      <c r="K43" s="192"/>
      <c r="L43" s="191" t="s">
        <v>75</v>
      </c>
    </row>
    <row r="44" spans="4:12" ht="15">
      <c r="D44" s="193" t="s">
        <v>115</v>
      </c>
      <c r="E44" s="193"/>
      <c r="F44" s="193">
        <v>1478153</v>
      </c>
      <c r="G44" s="193"/>
      <c r="H44" s="188">
        <v>4643.232</v>
      </c>
      <c r="I44" s="192"/>
      <c r="J44" s="197">
        <v>1989.9565714285718</v>
      </c>
      <c r="K44" s="192"/>
      <c r="L44" s="191" t="s">
        <v>75</v>
      </c>
    </row>
    <row r="45" spans="4:12" ht="15">
      <c r="D45" s="193" t="s">
        <v>116</v>
      </c>
      <c r="E45" s="193"/>
      <c r="F45" s="193">
        <v>1478156</v>
      </c>
      <c r="G45" s="193"/>
      <c r="H45" s="188">
        <v>3203.8300799999997</v>
      </c>
      <c r="I45" s="192"/>
      <c r="J45" s="197">
        <v>1373.0700342857144</v>
      </c>
      <c r="K45" s="192"/>
      <c r="L45" s="191" t="s">
        <v>75</v>
      </c>
    </row>
    <row r="46" spans="4:12" ht="15">
      <c r="D46" s="193" t="s">
        <v>117</v>
      </c>
      <c r="E46" s="193"/>
      <c r="F46" s="193">
        <v>1478159</v>
      </c>
      <c r="G46" s="193"/>
      <c r="H46" s="188">
        <v>2902.02</v>
      </c>
      <c r="I46" s="192"/>
      <c r="J46" s="197">
        <v>1243.7228571428573</v>
      </c>
      <c r="K46" s="192"/>
      <c r="L46" s="191" t="s">
        <v>75</v>
      </c>
    </row>
    <row r="47" spans="4:12" ht="15">
      <c r="D47" s="193" t="s">
        <v>118</v>
      </c>
      <c r="E47" s="193"/>
      <c r="F47" s="193">
        <v>1478162</v>
      </c>
      <c r="G47" s="193"/>
      <c r="H47" s="188">
        <v>3622.3013640000004</v>
      </c>
      <c r="I47" s="192"/>
      <c r="J47" s="197">
        <v>1552.4148702857151</v>
      </c>
      <c r="K47" s="192"/>
      <c r="L47" s="191" t="s">
        <v>75</v>
      </c>
    </row>
    <row r="48" spans="4:12" ht="15">
      <c r="D48" s="193" t="s">
        <v>119</v>
      </c>
      <c r="E48" s="193"/>
      <c r="F48" s="193">
        <v>1478165</v>
      </c>
      <c r="G48" s="193"/>
      <c r="H48" s="188">
        <v>4585.1916000000001</v>
      </c>
      <c r="I48" s="192"/>
      <c r="J48" s="197">
        <v>1965.0821142857149</v>
      </c>
      <c r="K48" s="192"/>
      <c r="L48" s="191" t="s">
        <v>75</v>
      </c>
    </row>
    <row r="49" spans="4:12" ht="15">
      <c r="D49" s="193" t="s">
        <v>120</v>
      </c>
      <c r="E49" s="193"/>
      <c r="F49" s="193">
        <v>1478168</v>
      </c>
      <c r="G49" s="193"/>
      <c r="H49" s="188">
        <v>3622.3013640000004</v>
      </c>
      <c r="I49" s="192"/>
      <c r="J49" s="197">
        <v>1552.4148702857151</v>
      </c>
      <c r="K49" s="192"/>
      <c r="L49" s="191" t="s">
        <v>75</v>
      </c>
    </row>
    <row r="50" spans="4:12" ht="15">
      <c r="D50" s="193" t="s">
        <v>121</v>
      </c>
      <c r="E50" s="193"/>
      <c r="F50" s="193">
        <v>1478171</v>
      </c>
      <c r="G50" s="193"/>
      <c r="H50" s="188">
        <v>4643.232</v>
      </c>
      <c r="I50" s="192"/>
      <c r="J50" s="197">
        <v>1989.9565714285718</v>
      </c>
      <c r="K50" s="192"/>
      <c r="L50" s="191" t="s">
        <v>75</v>
      </c>
    </row>
    <row r="51" spans="4:12" ht="15">
      <c r="D51" s="193" t="s">
        <v>122</v>
      </c>
      <c r="E51" s="193"/>
      <c r="F51" s="193">
        <v>1478174</v>
      </c>
      <c r="G51" s="193"/>
      <c r="H51" s="188">
        <v>3203.8300799999997</v>
      </c>
      <c r="I51" s="192"/>
      <c r="J51" s="197">
        <v>1373.0700342857144</v>
      </c>
      <c r="K51" s="192"/>
      <c r="L51" s="191" t="s">
        <v>75</v>
      </c>
    </row>
    <row r="52" spans="4:12" ht="15">
      <c r="D52" s="193" t="s">
        <v>123</v>
      </c>
      <c r="E52" s="193"/>
      <c r="F52" s="193">
        <v>1478177</v>
      </c>
      <c r="G52" s="193"/>
      <c r="H52" s="188">
        <v>2902.02</v>
      </c>
      <c r="I52" s="192"/>
      <c r="J52" s="197">
        <v>1243.7228571428573</v>
      </c>
      <c r="K52" s="192"/>
      <c r="L52" s="191" t="s">
        <v>75</v>
      </c>
    </row>
    <row r="53" spans="4:12" ht="15">
      <c r="D53" s="193" t="s">
        <v>124</v>
      </c>
      <c r="E53" s="193"/>
      <c r="F53" s="193">
        <v>1478180</v>
      </c>
      <c r="G53" s="193"/>
      <c r="H53" s="188">
        <v>3622.3013640000004</v>
      </c>
      <c r="I53" s="192"/>
      <c r="J53" s="197">
        <v>1552.4148702857151</v>
      </c>
      <c r="K53" s="192"/>
      <c r="L53" s="191" t="s">
        <v>75</v>
      </c>
    </row>
    <row r="54" spans="4:12" ht="15">
      <c r="D54" s="193" t="s">
        <v>125</v>
      </c>
      <c r="E54" s="193"/>
      <c r="F54" s="193">
        <v>1478183</v>
      </c>
      <c r="G54" s="193"/>
      <c r="H54" s="188">
        <v>4585.1916000000001</v>
      </c>
      <c r="I54" s="192"/>
      <c r="J54" s="197">
        <v>1965.0821142857149</v>
      </c>
      <c r="K54" s="192"/>
      <c r="L54" s="191" t="s">
        <v>75</v>
      </c>
    </row>
    <row r="55" spans="4:12" ht="15">
      <c r="D55" s="193" t="s">
        <v>149</v>
      </c>
      <c r="E55" s="193"/>
      <c r="F55" s="193">
        <v>1478186</v>
      </c>
      <c r="G55" s="193"/>
      <c r="H55" s="194">
        <v>5690</v>
      </c>
      <c r="I55" s="192"/>
      <c r="J55" s="197">
        <v>2438.5714285714294</v>
      </c>
      <c r="K55" s="192"/>
      <c r="L55" s="191" t="s">
        <v>75</v>
      </c>
    </row>
    <row r="56" spans="4:12" ht="15">
      <c r="D56" s="193" t="s">
        <v>150</v>
      </c>
      <c r="E56" s="193"/>
      <c r="F56" s="193">
        <v>1478189</v>
      </c>
      <c r="G56" s="193"/>
      <c r="H56" s="195">
        <v>5121</v>
      </c>
      <c r="I56" s="192"/>
      <c r="J56" s="197">
        <v>2194.7142857142862</v>
      </c>
      <c r="K56" s="192"/>
      <c r="L56" s="191" t="s">
        <v>75</v>
      </c>
    </row>
    <row r="57" spans="4:12" ht="15">
      <c r="D57" s="193" t="s">
        <v>151</v>
      </c>
      <c r="E57" s="193"/>
      <c r="F57" s="193">
        <v>1478192</v>
      </c>
      <c r="G57" s="193"/>
      <c r="H57" s="195">
        <v>4438.2</v>
      </c>
      <c r="I57" s="192"/>
      <c r="J57" s="197">
        <v>1902.0857142857149</v>
      </c>
      <c r="K57" s="192"/>
      <c r="L57" s="191" t="s">
        <v>75</v>
      </c>
    </row>
    <row r="58" spans="4:12" ht="15">
      <c r="D58" s="193" t="s">
        <v>152</v>
      </c>
      <c r="E58" s="193"/>
      <c r="F58" s="193">
        <v>1478195</v>
      </c>
      <c r="G58" s="193"/>
      <c r="H58" s="195">
        <v>5633.1</v>
      </c>
      <c r="I58" s="192"/>
      <c r="J58" s="197">
        <v>2414.1857142857152</v>
      </c>
      <c r="K58" s="192"/>
      <c r="L58" s="191" t="s">
        <v>75</v>
      </c>
    </row>
    <row r="59" spans="4:12" ht="15">
      <c r="D59" s="193" t="s">
        <v>153</v>
      </c>
      <c r="E59" s="193"/>
      <c r="F59" s="193">
        <v>1478198</v>
      </c>
      <c r="G59" s="193"/>
      <c r="H59" s="195">
        <v>5069.7900000000009</v>
      </c>
      <c r="I59" s="192"/>
      <c r="J59" s="197">
        <v>2172.7671428571439</v>
      </c>
      <c r="K59" s="192"/>
      <c r="L59" s="191" t="s">
        <v>75</v>
      </c>
    </row>
    <row r="60" spans="4:12" ht="15">
      <c r="D60" s="193" t="s">
        <v>154</v>
      </c>
      <c r="E60" s="193"/>
      <c r="F60" s="193">
        <v>1478201</v>
      </c>
      <c r="G60" s="193"/>
      <c r="H60" s="195">
        <v>4393.8180000000002</v>
      </c>
      <c r="I60" s="192"/>
      <c r="J60" s="197">
        <v>1883.0648571428574</v>
      </c>
      <c r="K60" s="192"/>
      <c r="L60" s="191" t="s">
        <v>75</v>
      </c>
    </row>
    <row r="61" spans="4:12" ht="15">
      <c r="D61" s="193" t="s">
        <v>155</v>
      </c>
      <c r="E61" s="193"/>
      <c r="F61" s="193">
        <v>1478204</v>
      </c>
      <c r="G61" s="193"/>
      <c r="H61" s="195">
        <v>5576.7690000000002</v>
      </c>
      <c r="I61" s="192"/>
      <c r="J61" s="197">
        <v>2390.0438571428576</v>
      </c>
      <c r="K61" s="192"/>
      <c r="L61" s="191" t="s">
        <v>75</v>
      </c>
    </row>
    <row r="62" spans="4:12" ht="15">
      <c r="D62" s="193" t="s">
        <v>156</v>
      </c>
      <c r="E62" s="193"/>
      <c r="F62" s="193">
        <v>1478207</v>
      </c>
      <c r="G62" s="193"/>
      <c r="H62" s="195">
        <v>5019.0921000000008</v>
      </c>
      <c r="I62" s="192"/>
      <c r="J62" s="197">
        <v>2151.0394714285721</v>
      </c>
      <c r="K62" s="192"/>
      <c r="L62" s="191" t="s">
        <v>75</v>
      </c>
    </row>
    <row r="63" spans="4:12" ht="15">
      <c r="D63" s="193" t="s">
        <v>157</v>
      </c>
      <c r="E63" s="193"/>
      <c r="F63" s="193">
        <v>1478210</v>
      </c>
      <c r="G63" s="193"/>
      <c r="H63" s="195">
        <v>4349.8798200000001</v>
      </c>
      <c r="I63" s="192"/>
      <c r="J63" s="197">
        <v>1864.234208571429</v>
      </c>
      <c r="K63" s="192"/>
      <c r="L63" s="191" t="s">
        <v>75</v>
      </c>
    </row>
    <row r="64" spans="4:12" ht="15">
      <c r="D64" s="193" t="s">
        <v>158</v>
      </c>
      <c r="E64" s="193"/>
      <c r="F64" s="193">
        <v>1478213</v>
      </c>
      <c r="G64" s="193"/>
      <c r="H64" s="195">
        <v>5521.0013100000006</v>
      </c>
      <c r="I64" s="192"/>
      <c r="J64" s="197">
        <v>2366.1434185714297</v>
      </c>
      <c r="K64" s="192"/>
      <c r="L64" s="191" t="s">
        <v>75</v>
      </c>
    </row>
    <row r="65" spans="4:12" ht="15">
      <c r="D65" s="193" t="s">
        <v>159</v>
      </c>
      <c r="E65" s="193"/>
      <c r="F65" s="193">
        <v>1478216</v>
      </c>
      <c r="G65" s="193"/>
      <c r="H65" s="195">
        <v>4968.9011790000004</v>
      </c>
      <c r="I65" s="192"/>
      <c r="J65" s="197">
        <v>2129.529076714286</v>
      </c>
      <c r="K65" s="192"/>
      <c r="L65" s="191" t="s">
        <v>75</v>
      </c>
    </row>
    <row r="66" spans="4:12" ht="15">
      <c r="D66" s="193" t="s">
        <v>160</v>
      </c>
      <c r="E66" s="193"/>
      <c r="F66" s="193">
        <v>1478219</v>
      </c>
      <c r="G66" s="193"/>
      <c r="H66" s="195">
        <v>4306.3810218000008</v>
      </c>
      <c r="I66" s="192"/>
      <c r="J66" s="197">
        <v>1845.5918664857154</v>
      </c>
      <c r="K66" s="192"/>
      <c r="L66" s="191" t="s">
        <v>75</v>
      </c>
    </row>
    <row r="67" spans="4:12" ht="15">
      <c r="D67" s="193" t="s">
        <v>161</v>
      </c>
      <c r="E67" s="193"/>
      <c r="F67" s="193">
        <v>1478222</v>
      </c>
      <c r="G67" s="193"/>
      <c r="H67" s="195">
        <v>5465.7912969000008</v>
      </c>
      <c r="I67" s="192"/>
      <c r="J67" s="197">
        <v>2342.4819843857149</v>
      </c>
      <c r="K67" s="192"/>
      <c r="L67" s="191" t="s">
        <v>75</v>
      </c>
    </row>
    <row r="68" spans="4:12" ht="15">
      <c r="D68" s="193" t="s">
        <v>162</v>
      </c>
      <c r="E68" s="193"/>
      <c r="F68" s="193">
        <v>1478225</v>
      </c>
      <c r="G68" s="193"/>
      <c r="H68" s="195">
        <v>4919.2121672100011</v>
      </c>
      <c r="I68" s="192"/>
      <c r="J68" s="197">
        <v>2108.2337859471436</v>
      </c>
      <c r="K68" s="192"/>
      <c r="L68" s="191" t="s">
        <v>75</v>
      </c>
    </row>
    <row r="69" spans="4:12" ht="15">
      <c r="D69" s="193" t="s">
        <v>163</v>
      </c>
      <c r="E69" s="193"/>
      <c r="F69" s="193">
        <v>1478228</v>
      </c>
      <c r="G69" s="193"/>
      <c r="H69" s="195">
        <v>4263.3172115820007</v>
      </c>
      <c r="I69" s="192"/>
      <c r="J69" s="197">
        <v>1827.1359478208578</v>
      </c>
      <c r="K69" s="192"/>
      <c r="L69" s="191" t="s">
        <v>75</v>
      </c>
    </row>
    <row r="70" spans="4:12" ht="15">
      <c r="D70" s="193" t="s">
        <v>164</v>
      </c>
      <c r="E70" s="193"/>
      <c r="F70" s="193">
        <v>1478231</v>
      </c>
      <c r="G70" s="193"/>
      <c r="H70" s="195">
        <v>5411.1333839310009</v>
      </c>
      <c r="I70" s="192"/>
      <c r="J70" s="197">
        <v>2319.0571645418577</v>
      </c>
      <c r="K70" s="192"/>
      <c r="L70" s="191" t="s">
        <v>75</v>
      </c>
    </row>
    <row r="71" spans="4:12" ht="15">
      <c r="D71" s="193" t="s">
        <v>165</v>
      </c>
      <c r="E71" s="193"/>
      <c r="F71" s="193">
        <v>1478234</v>
      </c>
      <c r="G71" s="193"/>
      <c r="H71" s="195">
        <v>4870.0200455379008</v>
      </c>
      <c r="I71" s="192"/>
      <c r="J71" s="197">
        <v>2087.1514480876722</v>
      </c>
      <c r="K71" s="192"/>
      <c r="L71" s="191" t="s">
        <v>75</v>
      </c>
    </row>
    <row r="72" spans="4:12" ht="15">
      <c r="D72" s="193" t="s">
        <v>166</v>
      </c>
      <c r="E72" s="193"/>
      <c r="F72" s="193">
        <v>1478237</v>
      </c>
      <c r="G72" s="193"/>
      <c r="H72" s="195">
        <v>4220.6840394661813</v>
      </c>
      <c r="I72" s="192"/>
      <c r="J72" s="197">
        <v>1808.8645883426498</v>
      </c>
      <c r="K72" s="192"/>
      <c r="L72" s="191" t="s">
        <v>75</v>
      </c>
    </row>
    <row r="73" spans="4:12" ht="15">
      <c r="D73" s="193" t="s">
        <v>167</v>
      </c>
      <c r="E73" s="193"/>
      <c r="F73" s="193">
        <v>1478240</v>
      </c>
      <c r="G73" s="193"/>
      <c r="H73" s="195">
        <v>5357.0220500916912</v>
      </c>
      <c r="I73" s="192"/>
      <c r="J73" s="197">
        <v>2295.8665928964392</v>
      </c>
      <c r="K73" s="192"/>
      <c r="L73" s="191" t="s">
        <v>75</v>
      </c>
    </row>
    <row r="74" spans="4:12" ht="15">
      <c r="D74" s="193" t="s">
        <v>168</v>
      </c>
      <c r="E74" s="193"/>
      <c r="F74" s="193">
        <v>1478243</v>
      </c>
      <c r="G74" s="193"/>
      <c r="H74" s="195">
        <v>4821.3198450825221</v>
      </c>
      <c r="I74" s="192"/>
      <c r="J74" s="197">
        <v>2066.2799336067956</v>
      </c>
      <c r="K74" s="192"/>
      <c r="L74" s="191" t="s">
        <v>75</v>
      </c>
    </row>
    <row r="75" spans="4:12" ht="15">
      <c r="D75" s="193" t="s">
        <v>169</v>
      </c>
      <c r="E75" s="193"/>
      <c r="F75" s="193">
        <v>1478246</v>
      </c>
      <c r="G75" s="193"/>
      <c r="H75" s="195">
        <v>4178.477199071519</v>
      </c>
      <c r="I75" s="192"/>
      <c r="J75" s="197">
        <v>1790.7759424592232</v>
      </c>
      <c r="K75" s="192"/>
      <c r="L75" s="191" t="s">
        <v>75</v>
      </c>
    </row>
    <row r="76" spans="4:12" ht="15">
      <c r="D76" s="193" t="s">
        <v>170</v>
      </c>
      <c r="E76" s="193"/>
      <c r="F76" s="193">
        <v>1478249</v>
      </c>
      <c r="G76" s="193"/>
      <c r="H76" s="195">
        <v>5303.4518295907747</v>
      </c>
      <c r="I76" s="192"/>
      <c r="J76" s="197">
        <v>2272.9079269674758</v>
      </c>
      <c r="K76" s="192"/>
      <c r="L76" s="191" t="s">
        <v>75</v>
      </c>
    </row>
    <row r="77" spans="4:12" ht="15">
      <c r="D77" s="193" t="s">
        <v>171</v>
      </c>
      <c r="E77" s="193"/>
      <c r="F77" s="193">
        <v>1478252</v>
      </c>
      <c r="G77" s="193"/>
      <c r="H77" s="195">
        <v>4773.106646631697</v>
      </c>
      <c r="I77" s="192"/>
      <c r="J77" s="197">
        <v>2045.6171342707275</v>
      </c>
      <c r="K77" s="192"/>
      <c r="L77" s="191" t="s">
        <v>75</v>
      </c>
    </row>
    <row r="78" spans="4:12" ht="15">
      <c r="D78" s="193" t="s">
        <v>172</v>
      </c>
      <c r="E78" s="193"/>
      <c r="F78" s="193">
        <v>1478255</v>
      </c>
      <c r="G78" s="193"/>
      <c r="H78" s="195">
        <v>4136.692427080804</v>
      </c>
      <c r="I78" s="192"/>
      <c r="J78" s="197">
        <v>1772.8681830346304</v>
      </c>
      <c r="K78" s="192"/>
      <c r="L78" s="191" t="s">
        <v>75</v>
      </c>
    </row>
    <row r="79" spans="4:12" ht="15">
      <c r="D79" s="193" t="s">
        <v>173</v>
      </c>
      <c r="E79" s="193"/>
      <c r="F79" s="193">
        <v>1478258</v>
      </c>
      <c r="G79" s="193"/>
      <c r="H79" s="195">
        <v>5250.4173112948665</v>
      </c>
      <c r="I79" s="192"/>
      <c r="J79" s="197">
        <v>2250.1788476978008</v>
      </c>
      <c r="K79" s="192"/>
      <c r="L79" s="191" t="s">
        <v>75</v>
      </c>
    </row>
    <row r="80" spans="4:12" ht="15">
      <c r="D80" s="193" t="s">
        <v>174</v>
      </c>
      <c r="E80" s="193"/>
      <c r="F80" s="193">
        <v>1478261</v>
      </c>
      <c r="G80" s="193"/>
      <c r="H80" s="195">
        <v>4725.3755801653797</v>
      </c>
      <c r="I80" s="192"/>
      <c r="J80" s="197">
        <v>2025.1609629280201</v>
      </c>
      <c r="K80" s="192"/>
      <c r="L80" s="191" t="s">
        <v>75</v>
      </c>
    </row>
    <row r="81" spans="4:12" ht="15">
      <c r="D81" s="193" t="s">
        <v>175</v>
      </c>
      <c r="E81" s="193"/>
      <c r="F81" s="193">
        <v>1478264</v>
      </c>
      <c r="G81" s="193"/>
      <c r="H81" s="195">
        <v>4095.3255028099961</v>
      </c>
      <c r="I81" s="192"/>
      <c r="J81" s="197">
        <v>1755.1395012042844</v>
      </c>
      <c r="K81" s="192"/>
      <c r="L81" s="191" t="s">
        <v>75</v>
      </c>
    </row>
    <row r="82" spans="4:12" ht="15">
      <c r="D82" s="193" t="s">
        <v>176</v>
      </c>
      <c r="E82" s="193"/>
      <c r="F82" s="193">
        <v>1478267</v>
      </c>
      <c r="G82" s="193"/>
      <c r="H82" s="195">
        <v>5197.9131381819179</v>
      </c>
      <c r="I82" s="192"/>
      <c r="J82" s="197">
        <v>2227.6770592208222</v>
      </c>
      <c r="K82" s="192"/>
      <c r="L82" s="191" t="s">
        <v>75</v>
      </c>
    </row>
    <row r="83" spans="4:12" ht="15">
      <c r="D83" s="193" t="s">
        <v>177</v>
      </c>
      <c r="E83" s="193"/>
      <c r="F83" s="193">
        <v>1478270</v>
      </c>
      <c r="G83" s="193"/>
      <c r="H83" s="195">
        <v>4678.1218243637259</v>
      </c>
      <c r="I83" s="192"/>
      <c r="J83" s="197">
        <v>2004.9093532987399</v>
      </c>
      <c r="K83" s="192"/>
      <c r="L83" s="191" t="s">
        <v>75</v>
      </c>
    </row>
    <row r="84" spans="4:12" ht="15">
      <c r="D84" s="193" t="s">
        <v>178</v>
      </c>
      <c r="E84" s="193"/>
      <c r="F84" s="193">
        <v>1478273</v>
      </c>
      <c r="G84" s="193"/>
      <c r="H84" s="195">
        <v>4054.372247781896</v>
      </c>
      <c r="I84" s="192"/>
      <c r="J84" s="197">
        <v>1737.5881061922414</v>
      </c>
      <c r="K84" s="192"/>
      <c r="L84" s="191" t="s">
        <v>75</v>
      </c>
    </row>
    <row r="85" spans="4:12" ht="15">
      <c r="D85" s="193" t="s">
        <v>179</v>
      </c>
      <c r="E85" s="193"/>
      <c r="F85" s="193">
        <v>1478276</v>
      </c>
      <c r="G85" s="193"/>
      <c r="H85" s="195">
        <v>5145.9340068000984</v>
      </c>
      <c r="I85" s="192"/>
      <c r="J85" s="197">
        <v>2205.4002886286144</v>
      </c>
      <c r="K85" s="192"/>
      <c r="L85" s="191" t="s">
        <v>75</v>
      </c>
    </row>
    <row r="86" spans="4:12" ht="15">
      <c r="D86" s="193" t="s">
        <v>180</v>
      </c>
      <c r="E86" s="193"/>
      <c r="F86" s="193">
        <v>1478279</v>
      </c>
      <c r="G86" s="193"/>
      <c r="H86" s="195">
        <v>4631.3406061200885</v>
      </c>
      <c r="I86" s="192"/>
      <c r="J86" s="197">
        <v>1984.8602597657527</v>
      </c>
      <c r="K86" s="192"/>
      <c r="L86" s="191" t="s">
        <v>75</v>
      </c>
    </row>
    <row r="87" spans="4:12" ht="15">
      <c r="D87" s="193" t="s">
        <v>181</v>
      </c>
      <c r="E87" s="193"/>
      <c r="F87" s="193">
        <v>1478282</v>
      </c>
      <c r="G87" s="193"/>
      <c r="H87" s="195">
        <v>4013.8285253040767</v>
      </c>
      <c r="I87" s="192"/>
      <c r="J87" s="197">
        <v>1720.212225130319</v>
      </c>
      <c r="K87" s="192"/>
      <c r="L87" s="191" t="s">
        <v>75</v>
      </c>
    </row>
    <row r="88" spans="4:12" ht="15">
      <c r="D88" s="193" t="s">
        <v>182</v>
      </c>
      <c r="E88" s="193"/>
      <c r="F88" s="193">
        <v>1478285</v>
      </c>
      <c r="G88" s="193"/>
      <c r="H88" s="195">
        <v>5094.4746667320969</v>
      </c>
      <c r="I88" s="192"/>
      <c r="J88" s="197">
        <v>2183.3462857423274</v>
      </c>
      <c r="K88" s="192"/>
      <c r="L88" s="191" t="s">
        <v>75</v>
      </c>
    </row>
    <row r="89" spans="4:12" ht="15">
      <c r="D89" s="193" t="s">
        <v>183</v>
      </c>
      <c r="E89" s="193"/>
      <c r="F89" s="193">
        <v>1478288</v>
      </c>
      <c r="G89" s="193"/>
      <c r="H89" s="195">
        <v>4585.0272000588875</v>
      </c>
      <c r="I89" s="192"/>
      <c r="J89" s="197">
        <v>1965.0116571680946</v>
      </c>
      <c r="K89" s="192"/>
      <c r="L89" s="191" t="s">
        <v>75</v>
      </c>
    </row>
    <row r="90" spans="4:12" ht="15">
      <c r="D90" s="193" t="s">
        <v>184</v>
      </c>
      <c r="E90" s="193"/>
      <c r="F90" s="193">
        <v>1478291</v>
      </c>
      <c r="G90" s="193"/>
      <c r="H90" s="195">
        <v>3973.6902400510357</v>
      </c>
      <c r="I90" s="192"/>
      <c r="J90" s="197">
        <v>1703.0101028790154</v>
      </c>
      <c r="K90" s="192"/>
      <c r="L90" s="191" t="s">
        <v>75</v>
      </c>
    </row>
    <row r="91" spans="4:12" ht="15">
      <c r="D91" s="193" t="s">
        <v>185</v>
      </c>
      <c r="E91" s="193"/>
      <c r="F91" s="193">
        <v>1478294</v>
      </c>
      <c r="G91" s="193"/>
      <c r="H91" s="195">
        <v>5043.529920064776</v>
      </c>
      <c r="I91" s="192"/>
      <c r="J91" s="197">
        <v>2161.5128228849044</v>
      </c>
      <c r="K91" s="192"/>
      <c r="L91" s="191" t="s">
        <v>75</v>
      </c>
    </row>
    <row r="92" spans="4:12" ht="15">
      <c r="D92" s="193" t="s">
        <v>186</v>
      </c>
      <c r="E92" s="193"/>
      <c r="F92" s="193">
        <v>1478297</v>
      </c>
      <c r="G92" s="193"/>
      <c r="H92" s="195">
        <v>4539.1769280582985</v>
      </c>
      <c r="I92" s="192"/>
      <c r="J92" s="197">
        <v>1945.3615405964138</v>
      </c>
      <c r="K92" s="192"/>
      <c r="L92" s="191" t="s">
        <v>75</v>
      </c>
    </row>
    <row r="93" spans="4:12" ht="15">
      <c r="D93" s="193" t="s">
        <v>187</v>
      </c>
      <c r="E93" s="193"/>
      <c r="F93" s="193">
        <v>1478300</v>
      </c>
      <c r="G93" s="193"/>
      <c r="H93" s="195">
        <v>3933.9533376505256</v>
      </c>
      <c r="I93" s="192"/>
      <c r="J93" s="197">
        <v>1685.980001850226</v>
      </c>
      <c r="K93" s="192"/>
      <c r="L93" s="191" t="s">
        <v>75</v>
      </c>
    </row>
    <row r="94" spans="4:12" ht="15">
      <c r="D94" s="193" t="s">
        <v>188</v>
      </c>
      <c r="E94" s="193"/>
      <c r="F94" s="193">
        <v>1478303</v>
      </c>
      <c r="G94" s="193"/>
      <c r="H94" s="195">
        <v>4993.094620864128</v>
      </c>
      <c r="I94" s="192"/>
      <c r="J94" s="197">
        <v>2139.8976946560551</v>
      </c>
      <c r="K94" s="192"/>
      <c r="L94" s="191" t="s">
        <v>75</v>
      </c>
    </row>
    <row r="95" spans="4:12" ht="15">
      <c r="D95" s="193" t="s">
        <v>189</v>
      </c>
      <c r="E95" s="193"/>
      <c r="F95" s="193">
        <v>1478306</v>
      </c>
      <c r="G95" s="193"/>
      <c r="H95" s="195">
        <v>4493.785158777715</v>
      </c>
      <c r="I95" s="192"/>
      <c r="J95" s="197">
        <v>1925.9079251904495</v>
      </c>
      <c r="K95" s="192"/>
      <c r="L95" s="191" t="s">
        <v>75</v>
      </c>
    </row>
    <row r="96" spans="4:12" ht="15">
      <c r="D96" s="193" t="s">
        <v>190</v>
      </c>
      <c r="E96" s="193"/>
      <c r="F96" s="193">
        <v>1478309</v>
      </c>
      <c r="G96" s="193"/>
      <c r="H96" s="195">
        <v>3894.6138042740199</v>
      </c>
      <c r="I96" s="192"/>
      <c r="J96" s="197">
        <v>1669.1202018317231</v>
      </c>
      <c r="K96" s="192"/>
      <c r="L96" s="191" t="s">
        <v>75</v>
      </c>
    </row>
    <row r="97" spans="4:12" ht="15">
      <c r="D97" s="193" t="s">
        <v>191</v>
      </c>
      <c r="E97" s="193"/>
      <c r="F97" s="193">
        <v>1478312</v>
      </c>
      <c r="G97" s="193"/>
      <c r="H97" s="195">
        <v>4943.1636746554868</v>
      </c>
      <c r="I97" s="192"/>
      <c r="J97" s="197">
        <v>2118.4987177094945</v>
      </c>
      <c r="K97" s="192"/>
      <c r="L97" s="191" t="s">
        <v>75</v>
      </c>
    </row>
    <row r="98" spans="4:12" ht="15">
      <c r="D98" s="193" t="s">
        <v>192</v>
      </c>
      <c r="E98" s="193"/>
      <c r="F98" s="193">
        <v>1478315</v>
      </c>
      <c r="G98" s="193"/>
      <c r="H98" s="195">
        <v>4448.847307189938</v>
      </c>
      <c r="I98" s="192"/>
      <c r="J98" s="197">
        <v>1906.6488459385455</v>
      </c>
      <c r="K98" s="192"/>
      <c r="L98" s="191" t="s">
        <v>75</v>
      </c>
    </row>
    <row r="99" spans="4:12" ht="15">
      <c r="D99" s="193" t="s">
        <v>193</v>
      </c>
      <c r="E99" s="193"/>
      <c r="F99" s="193">
        <v>1478318</v>
      </c>
      <c r="G99" s="193"/>
      <c r="H99" s="195">
        <v>3855.6676662312798</v>
      </c>
      <c r="I99" s="192"/>
      <c r="J99" s="197">
        <v>1652.4289998134059</v>
      </c>
      <c r="K99" s="192"/>
      <c r="L99" s="191" t="s">
        <v>75</v>
      </c>
    </row>
    <row r="100" spans="4:12" ht="15">
      <c r="D100" s="193" t="s">
        <v>194</v>
      </c>
      <c r="E100" s="193"/>
      <c r="F100" s="193">
        <v>1478321</v>
      </c>
      <c r="G100" s="193"/>
      <c r="H100" s="195">
        <v>4893.7320379089315</v>
      </c>
      <c r="I100" s="192"/>
      <c r="J100" s="197">
        <v>2097.3137305323999</v>
      </c>
      <c r="K100" s="192"/>
      <c r="L100" s="191" t="s">
        <v>75</v>
      </c>
    </row>
    <row r="101" spans="4:12" ht="15">
      <c r="D101" s="193" t="s">
        <v>195</v>
      </c>
      <c r="E101" s="193"/>
      <c r="F101" s="193">
        <v>1478324</v>
      </c>
      <c r="G101" s="193"/>
      <c r="H101" s="195">
        <v>4404.3588341180384</v>
      </c>
      <c r="I101" s="192"/>
      <c r="J101" s="197">
        <v>1887.5823574791593</v>
      </c>
      <c r="K101" s="192"/>
      <c r="L101" s="191" t="s">
        <v>75</v>
      </c>
    </row>
    <row r="102" spans="4:12" ht="15">
      <c r="D102" s="193" t="s">
        <v>196</v>
      </c>
      <c r="E102" s="193"/>
      <c r="F102" s="193">
        <v>1478327</v>
      </c>
      <c r="G102" s="193"/>
      <c r="H102" s="195">
        <v>3817.1109895689665</v>
      </c>
      <c r="I102" s="192"/>
      <c r="J102" s="197">
        <v>1635.9047098152719</v>
      </c>
      <c r="K102" s="192"/>
      <c r="L102" s="191" t="s">
        <v>75</v>
      </c>
    </row>
    <row r="103" spans="4:12" ht="15">
      <c r="D103" s="193" t="s">
        <v>197</v>
      </c>
      <c r="E103" s="193"/>
      <c r="F103" s="193">
        <v>1478330</v>
      </c>
      <c r="G103" s="193"/>
      <c r="H103" s="195">
        <v>4844.7947175298423</v>
      </c>
      <c r="I103" s="192"/>
      <c r="J103" s="197">
        <v>2076.3405932270753</v>
      </c>
      <c r="K103" s="192"/>
      <c r="L103" s="191" t="s">
        <v>75</v>
      </c>
    </row>
    <row r="104" spans="4:12" ht="15">
      <c r="D104" s="193" t="s">
        <v>198</v>
      </c>
      <c r="E104" s="193"/>
      <c r="F104" s="193">
        <v>1478333</v>
      </c>
      <c r="G104" s="193"/>
      <c r="H104" s="195">
        <v>4360.3152457768583</v>
      </c>
      <c r="I104" s="192"/>
      <c r="J104" s="197">
        <v>1868.7065339043684</v>
      </c>
      <c r="K104" s="192"/>
      <c r="L104" s="191" t="s">
        <v>75</v>
      </c>
    </row>
    <row r="105" spans="4:12" ht="15">
      <c r="D105" s="193" t="s">
        <v>199</v>
      </c>
      <c r="E105" s="193"/>
      <c r="F105" s="193">
        <v>1478336</v>
      </c>
      <c r="G105" s="193"/>
      <c r="H105" s="195">
        <v>5069.7900000000009</v>
      </c>
      <c r="I105" s="192"/>
      <c r="J105" s="197">
        <v>2172.7671428571439</v>
      </c>
      <c r="K105" s="192"/>
      <c r="L105" s="191" t="s">
        <v>75</v>
      </c>
    </row>
    <row r="106" spans="4:12" ht="15">
      <c r="D106" s="193" t="s">
        <v>200</v>
      </c>
      <c r="E106" s="193"/>
      <c r="F106" s="193">
        <v>1478339</v>
      </c>
      <c r="G106" s="193"/>
      <c r="H106" s="195">
        <v>4393.8180000000002</v>
      </c>
      <c r="I106" s="192"/>
      <c r="J106" s="197">
        <v>1883.0648571428574</v>
      </c>
      <c r="K106" s="192"/>
      <c r="L106" s="191" t="s">
        <v>75</v>
      </c>
    </row>
    <row r="107" spans="4:12" ht="15">
      <c r="D107" s="193" t="s">
        <v>201</v>
      </c>
      <c r="E107" s="193"/>
      <c r="F107" s="193">
        <v>1478342</v>
      </c>
      <c r="G107" s="193"/>
      <c r="H107" s="195">
        <v>5576.7690000000002</v>
      </c>
      <c r="I107" s="192"/>
      <c r="J107" s="197">
        <v>2390.0438571428576</v>
      </c>
      <c r="K107" s="192"/>
      <c r="L107" s="191" t="s">
        <v>75</v>
      </c>
    </row>
    <row r="108" spans="4:12" ht="15">
      <c r="D108" s="193" t="s">
        <v>202</v>
      </c>
      <c r="E108" s="193"/>
      <c r="F108" s="193">
        <v>1478345</v>
      </c>
      <c r="G108" s="193"/>
      <c r="H108" s="195">
        <v>5019.0921000000008</v>
      </c>
      <c r="I108" s="192"/>
      <c r="J108" s="197">
        <v>2151.0394714285721</v>
      </c>
      <c r="K108" s="192"/>
      <c r="L108" s="191" t="s">
        <v>75</v>
      </c>
    </row>
    <row r="109" spans="4:12" ht="15">
      <c r="D109" s="193" t="s">
        <v>203</v>
      </c>
      <c r="E109" s="193"/>
      <c r="F109" s="193">
        <v>1478348</v>
      </c>
      <c r="G109" s="193"/>
      <c r="H109" s="195">
        <v>4349.8798200000001</v>
      </c>
      <c r="I109" s="192"/>
      <c r="J109" s="197">
        <v>1864.234208571429</v>
      </c>
      <c r="K109" s="192"/>
      <c r="L109" s="191" t="s">
        <v>75</v>
      </c>
    </row>
    <row r="110" spans="4:12" ht="15">
      <c r="D110" s="193" t="s">
        <v>204</v>
      </c>
      <c r="E110" s="193"/>
      <c r="F110" s="193">
        <v>1478351</v>
      </c>
      <c r="G110" s="193"/>
      <c r="H110" s="195">
        <v>5521.0013100000006</v>
      </c>
      <c r="I110" s="192"/>
      <c r="J110" s="197">
        <v>2366.1434185714297</v>
      </c>
      <c r="K110" s="192"/>
      <c r="L110" s="191" t="s">
        <v>75</v>
      </c>
    </row>
    <row r="111" spans="4:12" ht="15">
      <c r="D111" s="193" t="s">
        <v>205</v>
      </c>
      <c r="E111" s="193"/>
      <c r="F111" s="193">
        <v>1478354</v>
      </c>
      <c r="G111" s="193"/>
      <c r="H111" s="195">
        <v>4968.9011790000004</v>
      </c>
      <c r="I111" s="192"/>
      <c r="J111" s="197">
        <v>2129.529076714286</v>
      </c>
      <c r="K111" s="192"/>
      <c r="L111" s="191" t="s">
        <v>75</v>
      </c>
    </row>
    <row r="112" spans="4:12" ht="15">
      <c r="D112" s="193" t="s">
        <v>206</v>
      </c>
      <c r="E112" s="193"/>
      <c r="F112" s="193">
        <v>1478357</v>
      </c>
      <c r="G112" s="193"/>
      <c r="H112" s="195">
        <v>4306.3810218000008</v>
      </c>
      <c r="I112" s="192"/>
      <c r="J112" s="197">
        <v>1845.5918664857154</v>
      </c>
      <c r="K112" s="192"/>
      <c r="L112" s="191" t="s">
        <v>75</v>
      </c>
    </row>
    <row r="113" spans="4:12" ht="15">
      <c r="D113" s="193" t="s">
        <v>207</v>
      </c>
      <c r="E113" s="193"/>
      <c r="F113" s="193">
        <v>1478360</v>
      </c>
      <c r="G113" s="193"/>
      <c r="H113" s="195">
        <v>5465.7912969000008</v>
      </c>
      <c r="I113" s="192"/>
      <c r="J113" s="197">
        <v>2342.4819843857149</v>
      </c>
      <c r="K113" s="192"/>
      <c r="L113" s="191" t="s">
        <v>75</v>
      </c>
    </row>
    <row r="114" spans="4:12" ht="15">
      <c r="D114" s="193" t="s">
        <v>208</v>
      </c>
      <c r="E114" s="193"/>
      <c r="F114" s="193">
        <v>1478363</v>
      </c>
      <c r="G114" s="193"/>
      <c r="H114" s="195">
        <v>4919.2121672100011</v>
      </c>
      <c r="I114" s="192"/>
      <c r="J114" s="197">
        <v>2108.2337859471436</v>
      </c>
      <c r="K114" s="192"/>
      <c r="L114" s="191" t="s">
        <v>75</v>
      </c>
    </row>
    <row r="115" spans="4:12" ht="15">
      <c r="D115" s="193" t="s">
        <v>209</v>
      </c>
      <c r="E115" s="193"/>
      <c r="F115" s="193">
        <v>1478366</v>
      </c>
      <c r="G115" s="193"/>
      <c r="H115" s="195">
        <v>4263.3172115820007</v>
      </c>
      <c r="I115" s="192"/>
      <c r="J115" s="197">
        <v>1827.1359478208578</v>
      </c>
      <c r="K115" s="192"/>
      <c r="L115" s="191" t="s">
        <v>75</v>
      </c>
    </row>
    <row r="116" spans="4:12" ht="15">
      <c r="D116" s="193" t="s">
        <v>210</v>
      </c>
      <c r="E116" s="193"/>
      <c r="F116" s="193">
        <v>1478369</v>
      </c>
      <c r="G116" s="193"/>
      <c r="H116" s="195">
        <v>5411.1333839310009</v>
      </c>
      <c r="I116" s="192"/>
      <c r="J116" s="197">
        <v>2319.0571645418577</v>
      </c>
      <c r="K116" s="192"/>
      <c r="L116" s="191" t="s">
        <v>75</v>
      </c>
    </row>
    <row r="117" spans="4:12" ht="15">
      <c r="D117" s="193" t="s">
        <v>211</v>
      </c>
      <c r="E117" s="193"/>
      <c r="F117" s="193">
        <v>1478372</v>
      </c>
      <c r="G117" s="193"/>
      <c r="H117" s="195">
        <v>4870.0200455379008</v>
      </c>
      <c r="I117" s="192"/>
      <c r="J117" s="197">
        <v>2087.1514480876722</v>
      </c>
      <c r="K117" s="192"/>
      <c r="L117" s="191" t="s">
        <v>75</v>
      </c>
    </row>
    <row r="118" spans="4:12" ht="15">
      <c r="D118" s="193" t="s">
        <v>212</v>
      </c>
      <c r="E118" s="193"/>
      <c r="F118" s="193">
        <v>1478375</v>
      </c>
      <c r="G118" s="193"/>
      <c r="H118" s="195">
        <v>4220.6840394661813</v>
      </c>
      <c r="I118" s="192"/>
      <c r="J118" s="197">
        <v>1808.8645883426498</v>
      </c>
      <c r="K118" s="192"/>
      <c r="L118" s="191" t="s">
        <v>75</v>
      </c>
    </row>
    <row r="119" spans="4:12" ht="15">
      <c r="D119" s="193" t="s">
        <v>213</v>
      </c>
      <c r="E119" s="193"/>
      <c r="F119" s="193">
        <v>1478378</v>
      </c>
      <c r="G119" s="193"/>
      <c r="H119" s="195">
        <v>5357.0220500916912</v>
      </c>
      <c r="I119" s="192"/>
      <c r="J119" s="197">
        <v>2295.8665928964392</v>
      </c>
      <c r="K119" s="192"/>
      <c r="L119" s="191" t="s">
        <v>75</v>
      </c>
    </row>
    <row r="120" spans="4:12" ht="15">
      <c r="D120" s="193" t="s">
        <v>214</v>
      </c>
      <c r="E120" s="193"/>
      <c r="F120" s="193">
        <v>1478381</v>
      </c>
      <c r="G120" s="193"/>
      <c r="H120" s="195">
        <v>4821.3198450825221</v>
      </c>
      <c r="I120" s="192"/>
      <c r="J120" s="197">
        <v>2066.2799336067956</v>
      </c>
      <c r="K120" s="192"/>
      <c r="L120" s="191" t="s">
        <v>75</v>
      </c>
    </row>
    <row r="121" spans="4:12" ht="15">
      <c r="D121" s="193" t="s">
        <v>215</v>
      </c>
      <c r="E121" s="193"/>
      <c r="F121" s="193">
        <v>1478384</v>
      </c>
      <c r="G121" s="193"/>
      <c r="H121" s="195">
        <v>4178.477199071519</v>
      </c>
      <c r="I121" s="192"/>
      <c r="J121" s="197">
        <v>1790.7759424592232</v>
      </c>
      <c r="K121" s="192"/>
      <c r="L121" s="191" t="s">
        <v>75</v>
      </c>
    </row>
    <row r="122" spans="4:12" ht="15">
      <c r="D122" s="193" t="s">
        <v>216</v>
      </c>
      <c r="E122" s="193"/>
      <c r="F122" s="193">
        <v>1478387</v>
      </c>
      <c r="G122" s="193"/>
      <c r="H122" s="195">
        <v>5303.4518295907747</v>
      </c>
      <c r="I122" s="192"/>
      <c r="J122" s="197">
        <v>2272.9079269674758</v>
      </c>
      <c r="K122" s="192"/>
      <c r="L122" s="191" t="s">
        <v>75</v>
      </c>
    </row>
    <row r="123" spans="4:12" ht="15">
      <c r="D123" s="193" t="s">
        <v>217</v>
      </c>
      <c r="E123" s="193"/>
      <c r="F123" s="193">
        <v>1478390</v>
      </c>
      <c r="G123" s="193"/>
      <c r="H123" s="188">
        <v>3622.3013640000004</v>
      </c>
      <c r="I123" s="192"/>
      <c r="J123" s="197">
        <v>1552.4148702857151</v>
      </c>
      <c r="K123" s="192"/>
      <c r="L123" s="191" t="s">
        <v>75</v>
      </c>
    </row>
    <row r="124" spans="4:12" ht="15">
      <c r="D124" s="193" t="s">
        <v>218</v>
      </c>
      <c r="E124" s="193"/>
      <c r="F124" s="193">
        <v>1478393</v>
      </c>
      <c r="G124" s="193"/>
      <c r="H124" s="188">
        <v>4643.232</v>
      </c>
      <c r="I124" s="192"/>
      <c r="J124" s="197">
        <v>1989.9565714285718</v>
      </c>
      <c r="K124" s="192"/>
      <c r="L124" s="191" t="s">
        <v>75</v>
      </c>
    </row>
    <row r="125" spans="4:12" ht="15">
      <c r="D125" s="193" t="s">
        <v>219</v>
      </c>
      <c r="E125" s="193"/>
      <c r="F125" s="193">
        <v>1478396</v>
      </c>
      <c r="G125" s="193"/>
      <c r="H125" s="188">
        <v>3203.8300799999997</v>
      </c>
      <c r="I125" s="192"/>
      <c r="J125" s="197">
        <v>1373.0700342857144</v>
      </c>
      <c r="K125" s="192"/>
      <c r="L125" s="191" t="s">
        <v>75</v>
      </c>
    </row>
    <row r="126" spans="4:12" ht="15">
      <c r="D126" s="193" t="s">
        <v>220</v>
      </c>
      <c r="E126" s="193"/>
      <c r="F126" s="193">
        <v>1478399</v>
      </c>
      <c r="G126" s="193"/>
      <c r="H126" s="188">
        <v>2902.02</v>
      </c>
      <c r="I126" s="192"/>
      <c r="J126" s="197">
        <v>1243.7228571428573</v>
      </c>
      <c r="K126" s="192"/>
      <c r="L126" s="191" t="s">
        <v>75</v>
      </c>
    </row>
    <row r="127" spans="4:12" ht="15">
      <c r="D127" s="193" t="s">
        <v>221</v>
      </c>
      <c r="E127" s="193"/>
      <c r="F127" s="193">
        <v>1478402</v>
      </c>
      <c r="G127" s="193"/>
      <c r="H127" s="188">
        <v>3622.3013640000004</v>
      </c>
      <c r="I127" s="192"/>
      <c r="J127" s="197">
        <v>1552.4148702857151</v>
      </c>
      <c r="K127" s="192"/>
      <c r="L127" s="191" t="s">
        <v>75</v>
      </c>
    </row>
    <row r="128" spans="4:12" ht="15">
      <c r="D128" s="193" t="s">
        <v>222</v>
      </c>
      <c r="E128" s="193"/>
      <c r="F128" s="193">
        <v>1478405</v>
      </c>
      <c r="G128" s="193"/>
      <c r="H128" s="188">
        <v>4585.1916000000001</v>
      </c>
      <c r="I128" s="192"/>
      <c r="J128" s="197">
        <v>1965.0821142857149</v>
      </c>
      <c r="K128" s="192"/>
      <c r="L128" s="191" t="s">
        <v>75</v>
      </c>
    </row>
    <row r="129" spans="4:12" ht="15">
      <c r="D129" s="193" t="s">
        <v>223</v>
      </c>
      <c r="E129" s="193"/>
      <c r="F129" s="193">
        <v>1478408</v>
      </c>
      <c r="G129" s="193"/>
      <c r="H129" s="188">
        <v>3622.3013640000004</v>
      </c>
      <c r="I129" s="192"/>
      <c r="J129" s="197">
        <v>1552.4148702857151</v>
      </c>
      <c r="K129" s="192"/>
      <c r="L129" s="191" t="s">
        <v>75</v>
      </c>
    </row>
    <row r="130" spans="4:12" ht="15">
      <c r="D130" s="193" t="s">
        <v>224</v>
      </c>
      <c r="E130" s="193"/>
      <c r="F130" s="193">
        <v>1478411</v>
      </c>
      <c r="G130" s="193"/>
      <c r="H130" s="188">
        <v>4643.232</v>
      </c>
      <c r="I130" s="192"/>
      <c r="J130" s="197">
        <v>1989.9565714285718</v>
      </c>
      <c r="K130" s="192"/>
      <c r="L130" s="191" t="s">
        <v>75</v>
      </c>
    </row>
    <row r="131" spans="4:12" ht="15">
      <c r="D131" s="193" t="s">
        <v>225</v>
      </c>
      <c r="E131" s="193"/>
      <c r="F131" s="193">
        <v>1478414</v>
      </c>
      <c r="G131" s="193"/>
      <c r="H131" s="188">
        <v>3203.8300799999997</v>
      </c>
      <c r="I131" s="192"/>
      <c r="J131" s="197">
        <v>1373.0700342857144</v>
      </c>
      <c r="K131" s="192"/>
      <c r="L131" s="191" t="s">
        <v>75</v>
      </c>
    </row>
    <row r="132" spans="4:12" ht="15">
      <c r="D132" s="193" t="s">
        <v>226</v>
      </c>
      <c r="E132" s="193"/>
      <c r="F132" s="193">
        <v>1478417</v>
      </c>
      <c r="G132" s="193"/>
      <c r="H132" s="188">
        <v>2902.02</v>
      </c>
      <c r="I132" s="192"/>
      <c r="J132" s="197">
        <v>1243.7228571428573</v>
      </c>
      <c r="K132" s="192"/>
      <c r="L132" s="191" t="s">
        <v>75</v>
      </c>
    </row>
    <row r="133" spans="4:12" ht="15">
      <c r="D133" s="193" t="s">
        <v>227</v>
      </c>
      <c r="E133" s="193"/>
      <c r="F133" s="193">
        <v>1478420</v>
      </c>
      <c r="G133" s="193"/>
      <c r="H133" s="188">
        <v>3622.3013640000004</v>
      </c>
      <c r="I133" s="192"/>
      <c r="J133" s="197">
        <v>1552.4148702857151</v>
      </c>
      <c r="K133" s="192"/>
      <c r="L133" s="191" t="s">
        <v>75</v>
      </c>
    </row>
    <row r="134" spans="4:12" ht="15">
      <c r="D134" s="193" t="s">
        <v>228</v>
      </c>
      <c r="E134" s="193"/>
      <c r="F134" s="193">
        <v>1478423</v>
      </c>
      <c r="G134" s="193"/>
      <c r="H134" s="188">
        <v>4585.1916000000001</v>
      </c>
      <c r="I134" s="192"/>
      <c r="J134" s="197">
        <v>1965.0821142857149</v>
      </c>
      <c r="K134" s="192"/>
      <c r="L134" s="191" t="s">
        <v>75</v>
      </c>
    </row>
    <row r="135" spans="4:12" ht="15">
      <c r="D135" s="193" t="s">
        <v>229</v>
      </c>
      <c r="E135" s="193"/>
      <c r="F135" s="193">
        <v>1478426</v>
      </c>
      <c r="G135" s="193"/>
      <c r="H135" s="188">
        <v>3622.3013640000004</v>
      </c>
      <c r="I135" s="192"/>
      <c r="J135" s="197">
        <v>1552.4148702857151</v>
      </c>
      <c r="K135" s="192"/>
      <c r="L135" s="191" t="s">
        <v>75</v>
      </c>
    </row>
    <row r="136" spans="4:12" ht="15">
      <c r="D136" s="193" t="s">
        <v>230</v>
      </c>
      <c r="E136" s="193"/>
      <c r="F136" s="193">
        <v>1478429</v>
      </c>
      <c r="G136" s="193"/>
      <c r="H136" s="188">
        <v>4643.232</v>
      </c>
      <c r="I136" s="192"/>
      <c r="J136" s="197">
        <v>1989.9565714285718</v>
      </c>
      <c r="K136" s="192"/>
      <c r="L136" s="191" t="s">
        <v>75</v>
      </c>
    </row>
    <row r="137" spans="4:12" ht="15">
      <c r="D137" s="193" t="s">
        <v>231</v>
      </c>
      <c r="E137" s="193"/>
      <c r="F137" s="193">
        <v>1478432</v>
      </c>
      <c r="G137" s="193"/>
      <c r="H137" s="188">
        <v>3203.8300799999997</v>
      </c>
      <c r="I137" s="192"/>
      <c r="J137" s="197">
        <v>1373.0700342857144</v>
      </c>
      <c r="K137" s="192"/>
      <c r="L137" s="191" t="s">
        <v>75</v>
      </c>
    </row>
    <row r="138" spans="4:12" ht="15">
      <c r="D138" s="193" t="s">
        <v>232</v>
      </c>
      <c r="E138" s="193"/>
      <c r="F138" s="193">
        <v>1478435</v>
      </c>
      <c r="G138" s="193"/>
      <c r="H138" s="188">
        <v>2902.02</v>
      </c>
      <c r="I138" s="192"/>
      <c r="J138" s="197">
        <v>1243.7228571428573</v>
      </c>
      <c r="K138" s="192"/>
      <c r="L138" s="191" t="s">
        <v>75</v>
      </c>
    </row>
    <row r="139" spans="4:12" ht="15">
      <c r="D139" s="193" t="s">
        <v>233</v>
      </c>
      <c r="E139" s="193"/>
      <c r="F139" s="193">
        <v>1478438</v>
      </c>
      <c r="G139" s="193"/>
      <c r="H139" s="188">
        <v>3622.3013640000004</v>
      </c>
      <c r="I139" s="192"/>
      <c r="J139" s="197">
        <v>1552.4148702857151</v>
      </c>
      <c r="K139" s="192"/>
      <c r="L139" s="191" t="s">
        <v>75</v>
      </c>
    </row>
    <row r="140" spans="4:12" ht="15">
      <c r="D140" s="193" t="s">
        <v>234</v>
      </c>
      <c r="E140" s="193"/>
      <c r="F140" s="193">
        <v>1478441</v>
      </c>
      <c r="G140" s="193"/>
      <c r="H140" s="188">
        <v>4585.1916000000001</v>
      </c>
      <c r="I140" s="192"/>
      <c r="J140" s="197">
        <v>1965.0821142857149</v>
      </c>
      <c r="K140" s="192"/>
      <c r="L140" s="191" t="s">
        <v>75</v>
      </c>
    </row>
    <row r="141" spans="4:12" ht="15">
      <c r="D141" s="193" t="s">
        <v>235</v>
      </c>
      <c r="E141" s="193"/>
      <c r="F141" s="193">
        <v>1478444</v>
      </c>
      <c r="G141" s="193"/>
      <c r="H141" s="188">
        <v>3622.3013640000004</v>
      </c>
      <c r="I141" s="192"/>
      <c r="J141" s="197">
        <v>1552.4148702857151</v>
      </c>
      <c r="K141" s="192"/>
      <c r="L141" s="191" t="s">
        <v>75</v>
      </c>
    </row>
    <row r="142" spans="4:12" ht="15">
      <c r="D142" s="193" t="s">
        <v>236</v>
      </c>
      <c r="E142" s="193"/>
      <c r="F142" s="193">
        <v>1478447</v>
      </c>
      <c r="G142" s="193"/>
      <c r="H142" s="188">
        <v>4643.232</v>
      </c>
      <c r="I142" s="192"/>
      <c r="J142" s="197">
        <v>1989.9565714285718</v>
      </c>
      <c r="K142" s="192"/>
      <c r="L142" s="191" t="s">
        <v>75</v>
      </c>
    </row>
    <row r="143" spans="4:12" ht="15">
      <c r="D143" s="193" t="s">
        <v>237</v>
      </c>
      <c r="E143" s="193"/>
      <c r="F143" s="193">
        <v>1478450</v>
      </c>
      <c r="G143" s="193"/>
      <c r="H143" s="188">
        <v>3203.8300799999997</v>
      </c>
      <c r="I143" s="192"/>
      <c r="J143" s="197">
        <v>1373.0700342857144</v>
      </c>
      <c r="K143" s="192"/>
      <c r="L143" s="191" t="s">
        <v>75</v>
      </c>
    </row>
    <row r="144" spans="4:12" ht="15">
      <c r="D144" s="193" t="s">
        <v>238</v>
      </c>
      <c r="E144" s="193"/>
      <c r="F144" s="193">
        <v>1478453</v>
      </c>
      <c r="G144" s="193"/>
      <c r="H144" s="188">
        <v>2902.02</v>
      </c>
      <c r="I144" s="192"/>
      <c r="J144" s="197">
        <v>1243.7228571428573</v>
      </c>
      <c r="K144" s="192"/>
      <c r="L144" s="191" t="s">
        <v>75</v>
      </c>
    </row>
    <row r="145" spans="3:14" ht="15">
      <c r="D145" s="193" t="s">
        <v>239</v>
      </c>
      <c r="E145" s="193"/>
      <c r="F145" s="193">
        <v>1478456</v>
      </c>
      <c r="G145" s="193"/>
      <c r="H145" s="188">
        <v>3622.3013640000004</v>
      </c>
      <c r="I145" s="192"/>
      <c r="J145" s="197">
        <v>1552.4148702857151</v>
      </c>
      <c r="K145" s="192"/>
      <c r="L145" s="191" t="s">
        <v>75</v>
      </c>
    </row>
    <row r="146" spans="3:14" ht="15">
      <c r="D146" s="193" t="s">
        <v>240</v>
      </c>
      <c r="E146" s="193"/>
      <c r="F146" s="193">
        <v>1478459</v>
      </c>
      <c r="G146" s="193"/>
      <c r="H146" s="188">
        <v>4585.1916000000001</v>
      </c>
      <c r="I146" s="192"/>
      <c r="J146" s="197">
        <v>1965.0821142857149</v>
      </c>
      <c r="K146" s="192"/>
      <c r="L146" s="191" t="s">
        <v>75</v>
      </c>
    </row>
    <row r="147" spans="3:14" ht="15">
      <c r="D147" s="193" t="s">
        <v>241</v>
      </c>
      <c r="E147" s="193"/>
      <c r="F147" s="193">
        <v>1478462</v>
      </c>
      <c r="G147" s="193"/>
      <c r="H147" s="188">
        <v>3622.3013640000004</v>
      </c>
      <c r="I147" s="192"/>
      <c r="J147" s="197">
        <v>1552.4148702857151</v>
      </c>
      <c r="K147" s="192"/>
      <c r="L147" s="191" t="s">
        <v>75</v>
      </c>
    </row>
    <row r="148" spans="3:14" ht="15">
      <c r="D148" s="193" t="s">
        <v>242</v>
      </c>
      <c r="E148" s="193"/>
      <c r="F148" s="193">
        <v>1478465</v>
      </c>
      <c r="G148" s="193"/>
      <c r="H148" s="188">
        <v>4643.232</v>
      </c>
      <c r="I148" s="192"/>
      <c r="J148" s="197">
        <v>1989.9565714285718</v>
      </c>
      <c r="K148" s="192"/>
      <c r="L148" s="191" t="s">
        <v>75</v>
      </c>
    </row>
    <row r="149" spans="3:14" ht="15">
      <c r="D149" s="193" t="s">
        <v>243</v>
      </c>
      <c r="E149" s="193"/>
      <c r="F149" s="193">
        <v>1478468</v>
      </c>
      <c r="G149" s="193"/>
      <c r="H149" s="188">
        <v>3203.8300799999997</v>
      </c>
      <c r="I149" s="192"/>
      <c r="J149" s="197">
        <v>1373.0700342857144</v>
      </c>
      <c r="K149" s="192"/>
      <c r="L149" s="191" t="s">
        <v>75</v>
      </c>
    </row>
    <row r="150" spans="3:14" ht="15">
      <c r="D150" s="193" t="s">
        <v>244</v>
      </c>
      <c r="E150" s="193"/>
      <c r="F150" s="193">
        <v>1478471</v>
      </c>
      <c r="G150" s="193"/>
      <c r="H150" s="188">
        <v>2902.02</v>
      </c>
      <c r="I150" s="192"/>
      <c r="J150" s="197">
        <v>1243.7228571428573</v>
      </c>
      <c r="K150" s="192"/>
      <c r="L150" s="191" t="s">
        <v>75</v>
      </c>
    </row>
    <row r="151" spans="3:14" ht="15">
      <c r="D151" s="193" t="s">
        <v>245</v>
      </c>
      <c r="E151" s="193"/>
      <c r="F151" s="193">
        <v>1478474</v>
      </c>
      <c r="G151" s="193"/>
      <c r="H151" s="188">
        <v>3622.3013640000004</v>
      </c>
      <c r="I151" s="192"/>
      <c r="J151" s="197">
        <v>1552.4148702857151</v>
      </c>
      <c r="K151" s="192"/>
      <c r="L151" s="191" t="s">
        <v>75</v>
      </c>
    </row>
    <row r="152" spans="3:14" ht="15">
      <c r="D152" s="193" t="s">
        <v>246</v>
      </c>
      <c r="E152" s="193"/>
      <c r="F152" s="193">
        <v>1478477</v>
      </c>
      <c r="G152" s="193"/>
      <c r="H152" s="188">
        <v>4585.1916000000001</v>
      </c>
      <c r="I152" s="192"/>
      <c r="J152" s="197">
        <v>1965.0821142857149</v>
      </c>
      <c r="K152" s="192"/>
      <c r="L152" s="191" t="s">
        <v>75</v>
      </c>
    </row>
    <row r="153" spans="3:14" ht="15">
      <c r="D153" s="193" t="s">
        <v>247</v>
      </c>
      <c r="E153" s="193"/>
      <c r="F153" s="193">
        <v>1478480</v>
      </c>
      <c r="G153" s="193"/>
      <c r="H153" s="188">
        <v>3622.3013640000004</v>
      </c>
      <c r="I153" s="192"/>
      <c r="J153" s="197">
        <v>1552.4148702857151</v>
      </c>
      <c r="K153" s="192"/>
      <c r="L153" s="191" t="s">
        <v>75</v>
      </c>
    </row>
    <row r="154" spans="3:14" ht="15">
      <c r="D154" s="193" t="s">
        <v>248</v>
      </c>
      <c r="E154" s="193"/>
      <c r="F154" s="193">
        <v>1478483</v>
      </c>
      <c r="G154" s="193"/>
      <c r="H154" s="188">
        <v>4643.232</v>
      </c>
      <c r="I154" s="192"/>
      <c r="J154" s="197">
        <v>1989.9565714285718</v>
      </c>
      <c r="K154" s="192"/>
      <c r="L154" s="191" t="s">
        <v>75</v>
      </c>
      <c r="N154" s="340" t="s">
        <v>308</v>
      </c>
    </row>
    <row r="155" spans="3:14" ht="15.75">
      <c r="C155" s="231" t="s">
        <v>331</v>
      </c>
      <c r="D155" s="193" t="s">
        <v>126</v>
      </c>
      <c r="E155" s="274" t="s">
        <v>331</v>
      </c>
      <c r="F155" s="193">
        <v>1457023</v>
      </c>
      <c r="G155" s="274" t="s">
        <v>331</v>
      </c>
      <c r="H155" s="188">
        <v>2178.66</v>
      </c>
      <c r="I155" s="192"/>
      <c r="J155" s="197">
        <v>933.71100000000001</v>
      </c>
      <c r="K155" s="192"/>
      <c r="L155" s="191" t="s">
        <v>75</v>
      </c>
      <c r="M155" s="231" t="s">
        <v>331</v>
      </c>
      <c r="N155" s="196">
        <f>SUM(J155,H155)</f>
        <v>3112.3710000000001</v>
      </c>
    </row>
    <row r="156" spans="3:14" ht="15">
      <c r="D156" s="193" t="s">
        <v>127</v>
      </c>
      <c r="E156" s="193"/>
      <c r="F156" s="193">
        <v>1457026</v>
      </c>
      <c r="G156" s="193"/>
      <c r="H156" s="188">
        <v>10789.64</v>
      </c>
      <c r="I156" s="192"/>
      <c r="J156" s="197">
        <v>4624.1314285714288</v>
      </c>
      <c r="K156" s="192"/>
      <c r="L156" s="191" t="s">
        <v>75</v>
      </c>
    </row>
    <row r="157" spans="3:14" ht="15">
      <c r="D157" s="193" t="s">
        <v>128</v>
      </c>
      <c r="E157" s="193"/>
      <c r="F157" s="193">
        <v>1457029</v>
      </c>
      <c r="G157" s="193"/>
      <c r="H157" s="188">
        <v>5489.1</v>
      </c>
      <c r="I157" s="192"/>
      <c r="J157" s="197">
        <v>2352.471428571429</v>
      </c>
      <c r="K157" s="192"/>
      <c r="L157" s="191" t="s">
        <v>75</v>
      </c>
    </row>
    <row r="158" spans="3:14" ht="15">
      <c r="D158" s="193" t="s">
        <v>129</v>
      </c>
      <c r="E158" s="193"/>
      <c r="F158" s="193">
        <v>1457032</v>
      </c>
      <c r="G158" s="193"/>
      <c r="H158" s="188">
        <v>4564.1000000000004</v>
      </c>
      <c r="I158" s="192"/>
      <c r="J158" s="197">
        <v>1956.0428571428574</v>
      </c>
      <c r="K158" s="192"/>
      <c r="L158" s="191" t="s">
        <v>75</v>
      </c>
    </row>
    <row r="159" spans="3:14" ht="15">
      <c r="D159" s="193" t="s">
        <v>130</v>
      </c>
      <c r="E159" s="193"/>
      <c r="F159" s="193">
        <v>1457035</v>
      </c>
      <c r="G159" s="193"/>
      <c r="H159" s="188">
        <v>7891.1</v>
      </c>
      <c r="I159" s="192"/>
      <c r="J159" s="197">
        <v>3381.9000000000015</v>
      </c>
      <c r="K159" s="192"/>
      <c r="L159" s="191" t="s">
        <v>75</v>
      </c>
    </row>
    <row r="160" spans="3:14" ht="15">
      <c r="D160" s="193" t="s">
        <v>131</v>
      </c>
      <c r="E160" s="193"/>
      <c r="F160" s="193">
        <v>1457038</v>
      </c>
      <c r="G160" s="193"/>
      <c r="H160" s="188">
        <v>4567.1000000000004</v>
      </c>
      <c r="I160" s="192"/>
      <c r="J160" s="197">
        <v>1957.3285714285721</v>
      </c>
      <c r="K160" s="192"/>
      <c r="L160" s="191" t="s">
        <v>75</v>
      </c>
    </row>
    <row r="161" spans="4:14" ht="15">
      <c r="D161" s="193" t="s">
        <v>249</v>
      </c>
      <c r="E161" s="193"/>
      <c r="F161" s="193">
        <v>1457041</v>
      </c>
      <c r="G161" s="193"/>
      <c r="H161" s="188">
        <v>4568.07</v>
      </c>
      <c r="I161" s="192"/>
      <c r="J161" s="197">
        <v>1957.744285714286</v>
      </c>
      <c r="K161" s="192"/>
      <c r="L161" s="191" t="s">
        <v>75</v>
      </c>
    </row>
    <row r="162" spans="4:14" ht="15">
      <c r="D162" s="193" t="s">
        <v>132</v>
      </c>
      <c r="E162" s="193"/>
      <c r="F162" s="193">
        <v>1457044</v>
      </c>
      <c r="G162" s="193"/>
      <c r="H162" s="188">
        <v>2891.4</v>
      </c>
      <c r="I162" s="192"/>
      <c r="J162" s="197">
        <v>1239.1714285714293</v>
      </c>
      <c r="K162" s="192"/>
      <c r="L162" s="191" t="s">
        <v>75</v>
      </c>
    </row>
    <row r="163" spans="4:14" ht="15">
      <c r="D163" s="193" t="s">
        <v>133</v>
      </c>
      <c r="E163" s="193"/>
      <c r="F163" s="193">
        <v>1457047</v>
      </c>
      <c r="G163" s="193"/>
      <c r="H163" s="188">
        <v>1890.1</v>
      </c>
      <c r="I163" s="192"/>
      <c r="J163" s="197">
        <v>810.04285714285743</v>
      </c>
      <c r="K163" s="192"/>
      <c r="L163" s="191" t="s">
        <v>75</v>
      </c>
    </row>
    <row r="164" spans="4:14" ht="15">
      <c r="D164" s="193" t="s">
        <v>134</v>
      </c>
      <c r="E164" s="193"/>
      <c r="F164" s="193">
        <v>1457050</v>
      </c>
      <c r="G164" s="193"/>
      <c r="H164" s="188">
        <v>4396.1000000000004</v>
      </c>
      <c r="I164" s="192"/>
      <c r="J164" s="197">
        <v>1884.0428571428574</v>
      </c>
      <c r="K164" s="192"/>
      <c r="L164" s="191" t="s">
        <v>75</v>
      </c>
    </row>
    <row r="165" spans="4:14" ht="15">
      <c r="D165" s="193" t="s">
        <v>135</v>
      </c>
      <c r="E165" s="193"/>
      <c r="F165" s="193">
        <v>1457053</v>
      </c>
      <c r="G165" s="193"/>
      <c r="H165" s="188">
        <v>8947.2999999999993</v>
      </c>
      <c r="I165" s="192"/>
      <c r="J165" s="197">
        <v>3834.5571428571438</v>
      </c>
      <c r="K165" s="192"/>
      <c r="L165" s="191" t="s">
        <v>75</v>
      </c>
    </row>
    <row r="166" spans="4:14" ht="15">
      <c r="D166" s="193" t="s">
        <v>136</v>
      </c>
      <c r="E166" s="193"/>
      <c r="F166" s="193">
        <v>1457056</v>
      </c>
      <c r="G166" s="193"/>
      <c r="H166" s="188">
        <v>4643.232</v>
      </c>
      <c r="I166" s="192"/>
      <c r="J166" s="197">
        <v>1989.9565714285718</v>
      </c>
      <c r="K166" s="192"/>
      <c r="L166" s="191" t="s">
        <v>75</v>
      </c>
    </row>
    <row r="167" spans="4:14" ht="15">
      <c r="D167" s="193" t="s">
        <v>137</v>
      </c>
      <c r="E167" s="193"/>
      <c r="F167" s="193">
        <v>1457059</v>
      </c>
      <c r="G167" s="193"/>
      <c r="H167" s="188">
        <v>3203.8300799999997</v>
      </c>
      <c r="I167" s="192"/>
      <c r="J167" s="197">
        <v>1373.0700342857144</v>
      </c>
      <c r="K167" s="192"/>
      <c r="L167" s="191" t="s">
        <v>75</v>
      </c>
    </row>
    <row r="168" spans="4:14" ht="15">
      <c r="D168" s="193" t="s">
        <v>138</v>
      </c>
      <c r="E168" s="193"/>
      <c r="F168" s="193">
        <v>1457062</v>
      </c>
      <c r="G168" s="193"/>
      <c r="H168" s="188">
        <v>2902.02</v>
      </c>
      <c r="I168" s="192"/>
      <c r="J168" s="197">
        <v>1243.7228571428573</v>
      </c>
      <c r="K168" s="192"/>
      <c r="L168" s="191" t="s">
        <v>75</v>
      </c>
    </row>
    <row r="169" spans="4:14" ht="15">
      <c r="D169" s="193" t="s">
        <v>139</v>
      </c>
      <c r="E169" s="193"/>
      <c r="F169" s="193">
        <v>1457065</v>
      </c>
      <c r="G169" s="193"/>
      <c r="H169" s="188">
        <v>3622.3013640000004</v>
      </c>
      <c r="I169" s="192"/>
      <c r="J169" s="197">
        <v>1552.4148702857151</v>
      </c>
      <c r="K169" s="192"/>
      <c r="L169" s="191" t="s">
        <v>75</v>
      </c>
    </row>
    <row r="170" spans="4:14" ht="15">
      <c r="D170" s="193" t="s">
        <v>140</v>
      </c>
      <c r="E170" s="193"/>
      <c r="F170" s="193">
        <v>1457068</v>
      </c>
      <c r="G170" s="193"/>
      <c r="H170" s="188">
        <v>4585.1916000000001</v>
      </c>
      <c r="I170" s="192"/>
      <c r="J170" s="197">
        <v>1965.0821142857149</v>
      </c>
      <c r="K170" s="192"/>
      <c r="L170" s="191" t="s">
        <v>75</v>
      </c>
    </row>
    <row r="171" spans="4:14" ht="15">
      <c r="D171" s="193" t="s">
        <v>141</v>
      </c>
      <c r="E171" s="193"/>
      <c r="F171" s="193">
        <v>1457071</v>
      </c>
      <c r="G171" s="193"/>
      <c r="H171" s="188">
        <v>3622.3013640000004</v>
      </c>
      <c r="I171" s="192"/>
      <c r="J171" s="197">
        <v>1552.4148702857151</v>
      </c>
      <c r="K171" s="192"/>
      <c r="L171" s="191" t="s">
        <v>75</v>
      </c>
    </row>
    <row r="172" spans="4:14" ht="15">
      <c r="D172" s="193" t="s">
        <v>142</v>
      </c>
      <c r="E172" s="193"/>
      <c r="F172" s="193">
        <v>1457074</v>
      </c>
      <c r="G172" s="193"/>
      <c r="H172" s="188">
        <v>4643.232</v>
      </c>
      <c r="I172" s="192"/>
      <c r="J172" s="197">
        <v>1989.9565714285718</v>
      </c>
      <c r="K172" s="192"/>
      <c r="L172" s="191" t="s">
        <v>75</v>
      </c>
    </row>
    <row r="173" spans="4:14" ht="15">
      <c r="D173" s="193" t="s">
        <v>143</v>
      </c>
      <c r="E173" s="193"/>
      <c r="F173" s="193">
        <v>1457077</v>
      </c>
      <c r="G173" s="193"/>
      <c r="H173" s="188">
        <v>2178.08</v>
      </c>
      <c r="I173" s="192"/>
      <c r="J173" s="197">
        <v>933.4628571428575</v>
      </c>
      <c r="K173" s="192"/>
      <c r="L173" s="191" t="s">
        <v>75</v>
      </c>
    </row>
    <row r="174" spans="4:14" ht="15">
      <c r="D174" s="193" t="s">
        <v>144</v>
      </c>
      <c r="E174" s="193"/>
      <c r="F174" s="193">
        <v>1457080</v>
      </c>
      <c r="G174" s="193"/>
      <c r="H174" s="188">
        <v>7891.1</v>
      </c>
      <c r="I174" s="192"/>
      <c r="J174" s="197">
        <v>3381.9000000000015</v>
      </c>
      <c r="K174" s="192"/>
      <c r="L174" s="191" t="s">
        <v>75</v>
      </c>
      <c r="M174" s="236" t="s">
        <v>308</v>
      </c>
    </row>
    <row r="175" spans="4:14" ht="15">
      <c r="D175" s="193" t="s">
        <v>145</v>
      </c>
      <c r="E175" s="193"/>
      <c r="F175" s="193">
        <v>1457083</v>
      </c>
      <c r="G175" s="193"/>
      <c r="H175" s="188">
        <v>4567.1000000000004</v>
      </c>
      <c r="I175" s="192"/>
      <c r="J175" s="197">
        <v>1957.3285714285721</v>
      </c>
      <c r="K175" s="192"/>
      <c r="L175" s="191" t="s">
        <v>75</v>
      </c>
      <c r="M175" s="230" t="s">
        <v>315</v>
      </c>
    </row>
    <row r="176" spans="4:14" ht="15">
      <c r="D176" s="193" t="s">
        <v>146</v>
      </c>
      <c r="E176" s="193"/>
      <c r="F176" s="193">
        <v>1457086</v>
      </c>
      <c r="G176" s="193"/>
      <c r="H176" s="188">
        <v>4643.232</v>
      </c>
      <c r="I176" s="192"/>
      <c r="J176" s="197">
        <v>1989.9565714285718</v>
      </c>
      <c r="K176" s="192"/>
      <c r="L176" s="191" t="s">
        <v>75</v>
      </c>
      <c r="M176" s="196">
        <f>SUM(H5:H176)</f>
        <v>742395.59584057168</v>
      </c>
      <c r="N176" s="184" t="s">
        <v>318</v>
      </c>
    </row>
    <row r="177" spans="4:14" ht="15">
      <c r="D177" s="324" t="s">
        <v>79</v>
      </c>
      <c r="E177" s="193"/>
      <c r="F177" s="193">
        <v>1478036</v>
      </c>
      <c r="G177" s="193"/>
      <c r="H177" s="188">
        <v>7609</v>
      </c>
      <c r="I177" s="189"/>
      <c r="J177" s="197">
        <v>3261</v>
      </c>
      <c r="K177" s="192"/>
      <c r="L177" s="191" t="s">
        <v>4</v>
      </c>
      <c r="M177" s="236" t="s">
        <v>308</v>
      </c>
    </row>
    <row r="178" spans="4:14" ht="15">
      <c r="D178" s="324" t="s">
        <v>347</v>
      </c>
      <c r="E178" s="193"/>
      <c r="F178" s="193">
        <v>1478039</v>
      </c>
      <c r="G178" s="193"/>
      <c r="H178" s="188">
        <v>4585.1916000000001</v>
      </c>
      <c r="I178" s="189"/>
      <c r="J178" s="197">
        <v>1965.0821142857149</v>
      </c>
      <c r="K178" s="192"/>
      <c r="L178" s="191" t="s">
        <v>4</v>
      </c>
      <c r="M178" s="230" t="s">
        <v>316</v>
      </c>
    </row>
    <row r="179" spans="4:14" ht="15">
      <c r="D179" s="324" t="s">
        <v>80</v>
      </c>
      <c r="E179" s="193"/>
      <c r="F179" s="193">
        <v>1478042</v>
      </c>
      <c r="G179" s="193"/>
      <c r="H179" s="188">
        <v>3622.3013640000004</v>
      </c>
      <c r="I179" s="189"/>
      <c r="J179" s="197">
        <v>1552.4148702857151</v>
      </c>
      <c r="K179" s="192"/>
      <c r="L179" s="191" t="s">
        <v>4</v>
      </c>
      <c r="M179" s="196">
        <f>SUM(H177:H348)</f>
        <v>742395.59584057168</v>
      </c>
      <c r="N179" s="184" t="s">
        <v>318</v>
      </c>
    </row>
    <row r="180" spans="4:14" ht="15">
      <c r="D180" s="324" t="s">
        <v>81</v>
      </c>
      <c r="E180" s="193"/>
      <c r="F180" s="193">
        <v>1478045</v>
      </c>
      <c r="G180" s="193"/>
      <c r="H180" s="188">
        <v>4643.232</v>
      </c>
      <c r="I180" s="189"/>
      <c r="J180" s="197">
        <v>1989.9565714285718</v>
      </c>
      <c r="K180" s="192"/>
      <c r="L180" s="191" t="s">
        <v>4</v>
      </c>
      <c r="M180" s="230" t="s">
        <v>319</v>
      </c>
    </row>
    <row r="181" spans="4:14" ht="15">
      <c r="D181" s="324" t="s">
        <v>82</v>
      </c>
      <c r="E181" s="193"/>
      <c r="F181" s="193">
        <v>1478048</v>
      </c>
      <c r="G181" s="193"/>
      <c r="H181" s="188">
        <v>3203.8300799999997</v>
      </c>
      <c r="I181" s="189"/>
      <c r="J181" s="197">
        <v>1373.0700342857144</v>
      </c>
      <c r="K181" s="192"/>
      <c r="L181" s="191" t="s">
        <v>4</v>
      </c>
      <c r="M181" s="196">
        <f>SUM(J5:J176)</f>
        <v>318169.5406459599</v>
      </c>
      <c r="N181" s="320" t="s">
        <v>309</v>
      </c>
    </row>
    <row r="182" spans="4:14" ht="15">
      <c r="D182" s="324" t="s">
        <v>83</v>
      </c>
      <c r="E182" s="193"/>
      <c r="F182" s="193">
        <v>1478051</v>
      </c>
      <c r="G182" s="193"/>
      <c r="H182" s="188">
        <v>2902.02</v>
      </c>
      <c r="I182" s="189"/>
      <c r="J182" s="197">
        <v>1243.7228571428573</v>
      </c>
      <c r="K182" s="192"/>
      <c r="L182" s="191" t="s">
        <v>4</v>
      </c>
      <c r="M182" s="230" t="s">
        <v>320</v>
      </c>
    </row>
    <row r="183" spans="4:14" ht="15">
      <c r="D183" s="324" t="s">
        <v>348</v>
      </c>
      <c r="E183" s="193"/>
      <c r="F183" s="193">
        <v>1478054</v>
      </c>
      <c r="G183" s="193"/>
      <c r="H183" s="188">
        <v>3622.3013640000004</v>
      </c>
      <c r="I183" s="189"/>
      <c r="J183" s="197">
        <v>1552.4148702857151</v>
      </c>
      <c r="K183" s="192"/>
      <c r="L183" s="191" t="s">
        <v>4</v>
      </c>
      <c r="M183" s="196">
        <f>SUM(J177:J348)</f>
        <v>318169.5406459599</v>
      </c>
      <c r="N183" s="320" t="s">
        <v>309</v>
      </c>
    </row>
    <row r="184" spans="4:14" ht="15">
      <c r="D184" s="324" t="s">
        <v>84</v>
      </c>
      <c r="E184" s="193"/>
      <c r="F184" s="193">
        <v>1478057</v>
      </c>
      <c r="G184" s="193"/>
      <c r="H184" s="188">
        <v>4585.1916000000001</v>
      </c>
      <c r="I184" s="189"/>
      <c r="J184" s="197">
        <v>1965.0821142857149</v>
      </c>
      <c r="K184" s="192"/>
      <c r="L184" s="191" t="s">
        <v>4</v>
      </c>
    </row>
    <row r="185" spans="4:14" ht="15">
      <c r="D185" s="324" t="s">
        <v>349</v>
      </c>
      <c r="E185" s="193"/>
      <c r="F185" s="193">
        <v>1478060</v>
      </c>
      <c r="G185" s="193"/>
      <c r="H185" s="188">
        <v>3622.3013640000004</v>
      </c>
      <c r="I185" s="189"/>
      <c r="J185" s="197">
        <v>1552.4148702857151</v>
      </c>
      <c r="K185" s="192"/>
      <c r="L185" s="191" t="s">
        <v>4</v>
      </c>
    </row>
    <row r="186" spans="4:14" ht="15">
      <c r="D186" s="193" t="s">
        <v>85</v>
      </c>
      <c r="E186" s="193"/>
      <c r="F186" s="193">
        <v>1478063</v>
      </c>
      <c r="G186" s="193"/>
      <c r="H186" s="188">
        <v>4643.232</v>
      </c>
      <c r="I186" s="189"/>
      <c r="J186" s="197">
        <v>1989.9565714285718</v>
      </c>
      <c r="K186" s="192"/>
      <c r="L186" s="191" t="s">
        <v>4</v>
      </c>
    </row>
    <row r="187" spans="4:14" ht="15">
      <c r="D187" s="193" t="s">
        <v>86</v>
      </c>
      <c r="E187" s="193"/>
      <c r="F187" s="193">
        <v>1478066</v>
      </c>
      <c r="G187" s="193"/>
      <c r="H187" s="188">
        <v>3203.8300799999997</v>
      </c>
      <c r="I187" s="189"/>
      <c r="J187" s="197">
        <v>1373.0700342857144</v>
      </c>
      <c r="K187" s="192"/>
      <c r="L187" s="191" t="s">
        <v>4</v>
      </c>
    </row>
    <row r="188" spans="4:14" ht="15">
      <c r="D188" s="193" t="s">
        <v>87</v>
      </c>
      <c r="E188" s="193"/>
      <c r="F188" s="193">
        <v>1478069</v>
      </c>
      <c r="G188" s="193"/>
      <c r="H188" s="188">
        <v>2902.02</v>
      </c>
      <c r="I188" s="189"/>
      <c r="J188" s="197">
        <v>1243.7228571428573</v>
      </c>
      <c r="K188" s="192"/>
      <c r="L188" s="191" t="s">
        <v>4</v>
      </c>
    </row>
    <row r="189" spans="4:14" ht="15">
      <c r="D189" s="193" t="s">
        <v>88</v>
      </c>
      <c r="E189" s="193"/>
      <c r="F189" s="193">
        <v>1478072</v>
      </c>
      <c r="G189" s="193"/>
      <c r="H189" s="188">
        <v>3622.3013640000004</v>
      </c>
      <c r="I189" s="189"/>
      <c r="J189" s="197">
        <v>1552.4148702857151</v>
      </c>
      <c r="K189" s="192"/>
      <c r="L189" s="191" t="s">
        <v>4</v>
      </c>
    </row>
    <row r="190" spans="4:14" ht="15">
      <c r="D190" s="193" t="s">
        <v>89</v>
      </c>
      <c r="E190" s="193"/>
      <c r="F190" s="193">
        <v>1478075</v>
      </c>
      <c r="G190" s="193"/>
      <c r="H190" s="188">
        <v>4585.1916000000001</v>
      </c>
      <c r="I190" s="189"/>
      <c r="J190" s="197">
        <v>1965.0821142857149</v>
      </c>
      <c r="K190" s="192"/>
      <c r="L190" s="191" t="s">
        <v>4</v>
      </c>
    </row>
    <row r="191" spans="4:14" ht="15">
      <c r="D191" s="193" t="s">
        <v>90</v>
      </c>
      <c r="E191" s="193"/>
      <c r="F191" s="193">
        <v>1478078</v>
      </c>
      <c r="G191" s="193"/>
      <c r="H191" s="188">
        <v>3622.3013640000004</v>
      </c>
      <c r="I191" s="189"/>
      <c r="J191" s="197">
        <v>1552.4148702857151</v>
      </c>
      <c r="K191" s="192"/>
      <c r="L191" s="191" t="s">
        <v>4</v>
      </c>
    </row>
    <row r="192" spans="4:14" ht="15">
      <c r="D192" s="193" t="s">
        <v>91</v>
      </c>
      <c r="E192" s="193"/>
      <c r="F192" s="193">
        <v>1478081</v>
      </c>
      <c r="G192" s="193"/>
      <c r="H192" s="188">
        <v>4643.232</v>
      </c>
      <c r="I192" s="189"/>
      <c r="J192" s="197">
        <v>1989.9565714285718</v>
      </c>
      <c r="K192" s="192"/>
      <c r="L192" s="191" t="s">
        <v>4</v>
      </c>
    </row>
    <row r="193" spans="4:12" ht="15">
      <c r="D193" s="193" t="s">
        <v>92</v>
      </c>
      <c r="E193" s="193"/>
      <c r="F193" s="193">
        <v>1478084</v>
      </c>
      <c r="G193" s="193"/>
      <c r="H193" s="188">
        <v>3203.8300799999997</v>
      </c>
      <c r="I193" s="189"/>
      <c r="J193" s="197">
        <v>1373.0700342857144</v>
      </c>
      <c r="K193" s="192"/>
      <c r="L193" s="191" t="s">
        <v>4</v>
      </c>
    </row>
    <row r="194" spans="4:12" ht="15">
      <c r="D194" s="193" t="s">
        <v>93</v>
      </c>
      <c r="E194" s="193"/>
      <c r="F194" s="193">
        <v>1478087</v>
      </c>
      <c r="G194" s="193"/>
      <c r="H194" s="188">
        <v>2902.02</v>
      </c>
      <c r="I194" s="189"/>
      <c r="J194" s="197">
        <v>1243.7228571428573</v>
      </c>
      <c r="K194" s="192"/>
      <c r="L194" s="191" t="s">
        <v>4</v>
      </c>
    </row>
    <row r="195" spans="4:12" ht="15">
      <c r="D195" s="193" t="s">
        <v>94</v>
      </c>
      <c r="E195" s="193"/>
      <c r="F195" s="193">
        <v>1478090</v>
      </c>
      <c r="G195" s="193"/>
      <c r="H195" s="188">
        <v>3622.3013640000004</v>
      </c>
      <c r="I195" s="192"/>
      <c r="J195" s="197">
        <v>1552.4148702857151</v>
      </c>
      <c r="K195" s="192"/>
      <c r="L195" s="191" t="s">
        <v>4</v>
      </c>
    </row>
    <row r="196" spans="4:12" ht="15">
      <c r="D196" s="193" t="s">
        <v>95</v>
      </c>
      <c r="E196" s="193"/>
      <c r="F196" s="193">
        <v>1478093</v>
      </c>
      <c r="G196" s="193"/>
      <c r="H196" s="188">
        <v>4585.1916000000001</v>
      </c>
      <c r="I196" s="192"/>
      <c r="J196" s="197">
        <v>1965.0821142857149</v>
      </c>
      <c r="K196" s="192"/>
      <c r="L196" s="191" t="s">
        <v>4</v>
      </c>
    </row>
    <row r="197" spans="4:12" ht="15">
      <c r="D197" s="193" t="s">
        <v>96</v>
      </c>
      <c r="E197" s="193"/>
      <c r="F197" s="193">
        <v>1478096</v>
      </c>
      <c r="G197" s="193"/>
      <c r="H197" s="188">
        <v>3622.3013640000004</v>
      </c>
      <c r="I197" s="192"/>
      <c r="J197" s="197">
        <v>1552.4148702857151</v>
      </c>
      <c r="K197" s="192"/>
      <c r="L197" s="191" t="s">
        <v>4</v>
      </c>
    </row>
    <row r="198" spans="4:12" ht="15">
      <c r="D198" s="193" t="s">
        <v>97</v>
      </c>
      <c r="E198" s="193"/>
      <c r="F198" s="193">
        <v>1478099</v>
      </c>
      <c r="G198" s="193"/>
      <c r="H198" s="188">
        <v>4643.232</v>
      </c>
      <c r="I198" s="192"/>
      <c r="J198" s="197">
        <v>1989.9565714285718</v>
      </c>
      <c r="K198" s="192"/>
      <c r="L198" s="191" t="s">
        <v>4</v>
      </c>
    </row>
    <row r="199" spans="4:12" ht="15">
      <c r="D199" s="193" t="s">
        <v>98</v>
      </c>
      <c r="E199" s="193"/>
      <c r="F199" s="193">
        <v>1478102</v>
      </c>
      <c r="G199" s="193"/>
      <c r="H199" s="188">
        <v>3203.8300799999997</v>
      </c>
      <c r="I199" s="192"/>
      <c r="J199" s="197">
        <v>1373.0700342857144</v>
      </c>
      <c r="K199" s="192"/>
      <c r="L199" s="191" t="s">
        <v>4</v>
      </c>
    </row>
    <row r="200" spans="4:12" ht="15">
      <c r="D200" s="193" t="s">
        <v>99</v>
      </c>
      <c r="E200" s="193"/>
      <c r="F200" s="193">
        <v>1478105</v>
      </c>
      <c r="G200" s="193"/>
      <c r="H200" s="188">
        <v>2902.02</v>
      </c>
      <c r="I200" s="192"/>
      <c r="J200" s="197">
        <v>1243.7228571428573</v>
      </c>
      <c r="K200" s="192"/>
      <c r="L200" s="191" t="s">
        <v>4</v>
      </c>
    </row>
    <row r="201" spans="4:12" ht="15">
      <c r="D201" s="193" t="s">
        <v>100</v>
      </c>
      <c r="E201" s="193"/>
      <c r="F201" s="193">
        <v>1478108</v>
      </c>
      <c r="G201" s="193"/>
      <c r="H201" s="188">
        <v>3622.3013640000004</v>
      </c>
      <c r="I201" s="192"/>
      <c r="J201" s="197">
        <v>1552.4148702857151</v>
      </c>
      <c r="K201" s="192"/>
      <c r="L201" s="191" t="s">
        <v>4</v>
      </c>
    </row>
    <row r="202" spans="4:12" ht="15">
      <c r="D202" s="193" t="s">
        <v>101</v>
      </c>
      <c r="E202" s="193"/>
      <c r="F202" s="193">
        <v>1478111</v>
      </c>
      <c r="G202" s="193"/>
      <c r="H202" s="188">
        <v>4585.1916000000001</v>
      </c>
      <c r="I202" s="192"/>
      <c r="J202" s="197">
        <v>1965.0821142857149</v>
      </c>
      <c r="K202" s="192"/>
      <c r="L202" s="191" t="s">
        <v>4</v>
      </c>
    </row>
    <row r="203" spans="4:12" ht="15">
      <c r="D203" s="193" t="s">
        <v>102</v>
      </c>
      <c r="E203" s="193"/>
      <c r="F203" s="193">
        <v>1478114</v>
      </c>
      <c r="G203" s="193"/>
      <c r="H203" s="188">
        <v>3622.3013640000004</v>
      </c>
      <c r="I203" s="192"/>
      <c r="J203" s="197">
        <v>1552.4148702857151</v>
      </c>
      <c r="K203" s="192"/>
      <c r="L203" s="191" t="s">
        <v>4</v>
      </c>
    </row>
    <row r="204" spans="4:12" ht="15">
      <c r="D204" s="193" t="s">
        <v>103</v>
      </c>
      <c r="E204" s="193"/>
      <c r="F204" s="193">
        <v>1478117</v>
      </c>
      <c r="G204" s="193"/>
      <c r="H204" s="188">
        <v>4643.232</v>
      </c>
      <c r="I204" s="192"/>
      <c r="J204" s="197">
        <v>1989.9565714285718</v>
      </c>
      <c r="K204" s="192"/>
      <c r="L204" s="191" t="s">
        <v>4</v>
      </c>
    </row>
    <row r="205" spans="4:12" ht="15">
      <c r="D205" s="193" t="s">
        <v>104</v>
      </c>
      <c r="E205" s="193"/>
      <c r="F205" s="193">
        <v>1478120</v>
      </c>
      <c r="G205" s="193"/>
      <c r="H205" s="188">
        <v>3203.8300799999997</v>
      </c>
      <c r="I205" s="192"/>
      <c r="J205" s="197">
        <v>1373.0700342857144</v>
      </c>
      <c r="K205" s="192"/>
      <c r="L205" s="191" t="s">
        <v>4</v>
      </c>
    </row>
    <row r="206" spans="4:12" ht="15">
      <c r="D206" s="193" t="s">
        <v>105</v>
      </c>
      <c r="E206" s="193"/>
      <c r="F206" s="193">
        <v>1478123</v>
      </c>
      <c r="G206" s="193"/>
      <c r="H206" s="188">
        <v>2902.02</v>
      </c>
      <c r="I206" s="192"/>
      <c r="J206" s="197">
        <v>1243.7228571428573</v>
      </c>
      <c r="K206" s="192"/>
      <c r="L206" s="191" t="s">
        <v>4</v>
      </c>
    </row>
    <row r="207" spans="4:12" ht="15">
      <c r="D207" s="193" t="s">
        <v>106</v>
      </c>
      <c r="E207" s="193"/>
      <c r="F207" s="193">
        <v>1478126</v>
      </c>
      <c r="G207" s="193"/>
      <c r="H207" s="188">
        <v>3622.3013640000004</v>
      </c>
      <c r="I207" s="192"/>
      <c r="J207" s="197">
        <v>1552.4148702857151</v>
      </c>
      <c r="K207" s="192"/>
      <c r="L207" s="191" t="s">
        <v>4</v>
      </c>
    </row>
    <row r="208" spans="4:12" ht="15">
      <c r="D208" s="193" t="s">
        <v>107</v>
      </c>
      <c r="E208" s="193"/>
      <c r="F208" s="193">
        <v>1478129</v>
      </c>
      <c r="G208" s="193"/>
      <c r="H208" s="188">
        <v>4585.1916000000001</v>
      </c>
      <c r="I208" s="192"/>
      <c r="J208" s="197">
        <v>1965.0821142857149</v>
      </c>
      <c r="K208" s="192"/>
      <c r="L208" s="191" t="s">
        <v>4</v>
      </c>
    </row>
    <row r="209" spans="4:12" ht="15">
      <c r="D209" s="193" t="s">
        <v>108</v>
      </c>
      <c r="E209" s="193"/>
      <c r="F209" s="193">
        <v>1478132</v>
      </c>
      <c r="G209" s="193"/>
      <c r="H209" s="188">
        <v>3622.3013640000004</v>
      </c>
      <c r="I209" s="192"/>
      <c r="J209" s="197">
        <v>1552.4148702857151</v>
      </c>
      <c r="K209" s="192"/>
      <c r="L209" s="191" t="s">
        <v>4</v>
      </c>
    </row>
    <row r="210" spans="4:12" ht="15">
      <c r="D210" s="193" t="s">
        <v>109</v>
      </c>
      <c r="E210" s="193"/>
      <c r="F210" s="193">
        <v>1478135</v>
      </c>
      <c r="G210" s="193"/>
      <c r="H210" s="188">
        <v>4643.232</v>
      </c>
      <c r="I210" s="192"/>
      <c r="J210" s="197">
        <v>1989.9565714285718</v>
      </c>
      <c r="K210" s="192"/>
      <c r="L210" s="191" t="s">
        <v>4</v>
      </c>
    </row>
    <row r="211" spans="4:12" ht="15">
      <c r="D211" s="193" t="s">
        <v>110</v>
      </c>
      <c r="E211" s="193"/>
      <c r="F211" s="193">
        <v>1478138</v>
      </c>
      <c r="G211" s="193"/>
      <c r="H211" s="188">
        <v>3203.8300799999997</v>
      </c>
      <c r="I211" s="192"/>
      <c r="J211" s="197">
        <v>1373.0700342857144</v>
      </c>
      <c r="K211" s="192"/>
      <c r="L211" s="191" t="s">
        <v>4</v>
      </c>
    </row>
    <row r="212" spans="4:12" ht="15">
      <c r="D212" s="193" t="s">
        <v>111</v>
      </c>
      <c r="E212" s="193"/>
      <c r="F212" s="193">
        <v>1478141</v>
      </c>
      <c r="G212" s="193"/>
      <c r="H212" s="188">
        <v>2902.02</v>
      </c>
      <c r="I212" s="192"/>
      <c r="J212" s="197">
        <v>1243.7228571428573</v>
      </c>
      <c r="K212" s="192"/>
      <c r="L212" s="191" t="s">
        <v>4</v>
      </c>
    </row>
    <row r="213" spans="4:12" ht="15">
      <c r="D213" s="193" t="s">
        <v>112</v>
      </c>
      <c r="E213" s="193"/>
      <c r="F213" s="193">
        <v>1478144</v>
      </c>
      <c r="G213" s="193"/>
      <c r="H213" s="188">
        <v>3622.3013640000004</v>
      </c>
      <c r="I213" s="192"/>
      <c r="J213" s="197">
        <v>1552.4148702857151</v>
      </c>
      <c r="K213" s="192"/>
      <c r="L213" s="191" t="s">
        <v>4</v>
      </c>
    </row>
    <row r="214" spans="4:12" ht="15">
      <c r="D214" s="193" t="s">
        <v>113</v>
      </c>
      <c r="E214" s="193"/>
      <c r="F214" s="193">
        <v>1478147</v>
      </c>
      <c r="G214" s="193"/>
      <c r="H214" s="188">
        <v>4585.1916000000001</v>
      </c>
      <c r="I214" s="192"/>
      <c r="J214" s="197">
        <v>1965.0821142857149</v>
      </c>
      <c r="K214" s="192"/>
      <c r="L214" s="191" t="s">
        <v>4</v>
      </c>
    </row>
    <row r="215" spans="4:12" ht="15">
      <c r="D215" s="193" t="s">
        <v>114</v>
      </c>
      <c r="E215" s="193"/>
      <c r="F215" s="193">
        <v>1478150</v>
      </c>
      <c r="G215" s="193"/>
      <c r="H215" s="188">
        <v>3622.3013640000004</v>
      </c>
      <c r="I215" s="192"/>
      <c r="J215" s="197">
        <v>1552.4148702857151</v>
      </c>
      <c r="K215" s="192"/>
      <c r="L215" s="191" t="s">
        <v>4</v>
      </c>
    </row>
    <row r="216" spans="4:12" ht="15">
      <c r="D216" s="193" t="s">
        <v>115</v>
      </c>
      <c r="E216" s="193"/>
      <c r="F216" s="193">
        <v>1478153</v>
      </c>
      <c r="G216" s="193"/>
      <c r="H216" s="188">
        <v>4643.232</v>
      </c>
      <c r="I216" s="192"/>
      <c r="J216" s="197">
        <v>1989.9565714285718</v>
      </c>
      <c r="K216" s="192"/>
      <c r="L216" s="191" t="s">
        <v>4</v>
      </c>
    </row>
    <row r="217" spans="4:12" ht="15">
      <c r="D217" s="193" t="s">
        <v>116</v>
      </c>
      <c r="E217" s="193"/>
      <c r="F217" s="193">
        <v>1478156</v>
      </c>
      <c r="G217" s="193"/>
      <c r="H217" s="188">
        <v>3203.8300799999997</v>
      </c>
      <c r="I217" s="192"/>
      <c r="J217" s="197">
        <v>1373.0700342857144</v>
      </c>
      <c r="K217" s="192"/>
      <c r="L217" s="191" t="s">
        <v>4</v>
      </c>
    </row>
    <row r="218" spans="4:12" ht="15">
      <c r="D218" s="193" t="s">
        <v>117</v>
      </c>
      <c r="E218" s="193"/>
      <c r="F218" s="193">
        <v>1478159</v>
      </c>
      <c r="G218" s="193"/>
      <c r="H218" s="188">
        <v>2902.02</v>
      </c>
      <c r="I218" s="192"/>
      <c r="J218" s="197">
        <v>1243.7228571428573</v>
      </c>
      <c r="K218" s="192"/>
      <c r="L218" s="191" t="s">
        <v>4</v>
      </c>
    </row>
    <row r="219" spans="4:12" ht="15">
      <c r="D219" s="193" t="s">
        <v>118</v>
      </c>
      <c r="E219" s="193"/>
      <c r="F219" s="193">
        <v>1478162</v>
      </c>
      <c r="G219" s="193"/>
      <c r="H219" s="188">
        <v>3622.3013640000004</v>
      </c>
      <c r="I219" s="192"/>
      <c r="J219" s="197">
        <v>1552.4148702857151</v>
      </c>
      <c r="K219" s="192"/>
      <c r="L219" s="191" t="s">
        <v>4</v>
      </c>
    </row>
    <row r="220" spans="4:12" ht="15">
      <c r="D220" s="193" t="s">
        <v>119</v>
      </c>
      <c r="E220" s="193"/>
      <c r="F220" s="193">
        <v>1478165</v>
      </c>
      <c r="G220" s="193"/>
      <c r="H220" s="188">
        <v>4585.1916000000001</v>
      </c>
      <c r="I220" s="192"/>
      <c r="J220" s="197">
        <v>1965.0821142857149</v>
      </c>
      <c r="K220" s="192"/>
      <c r="L220" s="191" t="s">
        <v>4</v>
      </c>
    </row>
    <row r="221" spans="4:12" ht="15">
      <c r="D221" s="193" t="s">
        <v>120</v>
      </c>
      <c r="E221" s="193"/>
      <c r="F221" s="193">
        <v>1478168</v>
      </c>
      <c r="G221" s="193"/>
      <c r="H221" s="188">
        <v>3622.3013640000004</v>
      </c>
      <c r="I221" s="192"/>
      <c r="J221" s="197">
        <v>1552.4148702857151</v>
      </c>
      <c r="K221" s="192"/>
      <c r="L221" s="191" t="s">
        <v>4</v>
      </c>
    </row>
    <row r="222" spans="4:12" ht="15">
      <c r="D222" s="193" t="s">
        <v>121</v>
      </c>
      <c r="E222" s="193"/>
      <c r="F222" s="193">
        <v>1478171</v>
      </c>
      <c r="G222" s="193"/>
      <c r="H222" s="188">
        <v>4643.232</v>
      </c>
      <c r="I222" s="192"/>
      <c r="J222" s="197">
        <v>1989.9565714285718</v>
      </c>
      <c r="K222" s="192"/>
      <c r="L222" s="191" t="s">
        <v>4</v>
      </c>
    </row>
    <row r="223" spans="4:12" ht="15">
      <c r="D223" s="193" t="s">
        <v>122</v>
      </c>
      <c r="E223" s="193"/>
      <c r="F223" s="193">
        <v>1478174</v>
      </c>
      <c r="G223" s="193"/>
      <c r="H223" s="188">
        <v>3203.8300799999997</v>
      </c>
      <c r="I223" s="192"/>
      <c r="J223" s="197">
        <v>1373.0700342857144</v>
      </c>
      <c r="K223" s="192"/>
      <c r="L223" s="191" t="s">
        <v>4</v>
      </c>
    </row>
    <row r="224" spans="4:12" ht="15">
      <c r="D224" s="193" t="s">
        <v>123</v>
      </c>
      <c r="E224" s="193"/>
      <c r="F224" s="193">
        <v>1478177</v>
      </c>
      <c r="G224" s="193"/>
      <c r="H224" s="188">
        <v>2902.02</v>
      </c>
      <c r="I224" s="192"/>
      <c r="J224" s="197">
        <v>1243.7228571428573</v>
      </c>
      <c r="K224" s="192"/>
      <c r="L224" s="191" t="s">
        <v>4</v>
      </c>
    </row>
    <row r="225" spans="4:12" ht="15">
      <c r="D225" s="193" t="s">
        <v>124</v>
      </c>
      <c r="E225" s="193"/>
      <c r="F225" s="193">
        <v>1478180</v>
      </c>
      <c r="G225" s="193"/>
      <c r="H225" s="188">
        <v>3622.3013640000004</v>
      </c>
      <c r="I225" s="192"/>
      <c r="J225" s="197">
        <v>1552.4148702857151</v>
      </c>
      <c r="K225" s="192"/>
      <c r="L225" s="191" t="s">
        <v>4</v>
      </c>
    </row>
    <row r="226" spans="4:12" ht="15">
      <c r="D226" s="193" t="s">
        <v>125</v>
      </c>
      <c r="E226" s="193"/>
      <c r="F226" s="193">
        <v>1478183</v>
      </c>
      <c r="G226" s="193"/>
      <c r="H226" s="188">
        <v>4585.1916000000001</v>
      </c>
      <c r="I226" s="192"/>
      <c r="J226" s="197">
        <v>1965.0821142857149</v>
      </c>
      <c r="K226" s="192"/>
      <c r="L226" s="191" t="s">
        <v>4</v>
      </c>
    </row>
    <row r="227" spans="4:12" ht="15">
      <c r="D227" s="193" t="s">
        <v>149</v>
      </c>
      <c r="E227" s="193"/>
      <c r="F227" s="193">
        <v>1478186</v>
      </c>
      <c r="G227" s="193"/>
      <c r="H227" s="194">
        <v>5690</v>
      </c>
      <c r="I227" s="192"/>
      <c r="J227" s="197">
        <v>2438.5714285714294</v>
      </c>
      <c r="K227" s="192"/>
      <c r="L227" s="191" t="s">
        <v>4</v>
      </c>
    </row>
    <row r="228" spans="4:12" ht="15">
      <c r="D228" s="193" t="s">
        <v>150</v>
      </c>
      <c r="E228" s="193"/>
      <c r="F228" s="193">
        <v>1478189</v>
      </c>
      <c r="G228" s="193"/>
      <c r="H228" s="195">
        <v>5121</v>
      </c>
      <c r="I228" s="192"/>
      <c r="J228" s="197">
        <v>2194.7142857142862</v>
      </c>
      <c r="K228" s="192"/>
      <c r="L228" s="191" t="s">
        <v>4</v>
      </c>
    </row>
    <row r="229" spans="4:12" ht="15">
      <c r="D229" s="193" t="s">
        <v>151</v>
      </c>
      <c r="E229" s="193"/>
      <c r="F229" s="193">
        <v>1478192</v>
      </c>
      <c r="G229" s="193"/>
      <c r="H229" s="195">
        <v>4438.2</v>
      </c>
      <c r="I229" s="192"/>
      <c r="J229" s="197">
        <v>1902.0857142857149</v>
      </c>
      <c r="K229" s="192"/>
      <c r="L229" s="191" t="s">
        <v>4</v>
      </c>
    </row>
    <row r="230" spans="4:12" ht="15">
      <c r="D230" s="193" t="s">
        <v>152</v>
      </c>
      <c r="E230" s="193"/>
      <c r="F230" s="193">
        <v>1478195</v>
      </c>
      <c r="G230" s="193"/>
      <c r="H230" s="195">
        <v>5633.1</v>
      </c>
      <c r="I230" s="192"/>
      <c r="J230" s="197">
        <v>2414.1857142857152</v>
      </c>
      <c r="K230" s="192"/>
      <c r="L230" s="191" t="s">
        <v>4</v>
      </c>
    </row>
    <row r="231" spans="4:12" ht="15">
      <c r="D231" s="193" t="s">
        <v>153</v>
      </c>
      <c r="E231" s="193"/>
      <c r="F231" s="193">
        <v>1478198</v>
      </c>
      <c r="G231" s="193"/>
      <c r="H231" s="195">
        <v>5069.7900000000009</v>
      </c>
      <c r="I231" s="192"/>
      <c r="J231" s="197">
        <v>2172.7671428571439</v>
      </c>
      <c r="K231" s="192"/>
      <c r="L231" s="191" t="s">
        <v>4</v>
      </c>
    </row>
    <row r="232" spans="4:12" ht="15">
      <c r="D232" s="193" t="s">
        <v>154</v>
      </c>
      <c r="E232" s="193"/>
      <c r="F232" s="193">
        <v>1478201</v>
      </c>
      <c r="G232" s="193"/>
      <c r="H232" s="195">
        <v>4393.8180000000002</v>
      </c>
      <c r="I232" s="192"/>
      <c r="J232" s="197">
        <v>1883.0648571428574</v>
      </c>
      <c r="K232" s="192"/>
      <c r="L232" s="191" t="s">
        <v>4</v>
      </c>
    </row>
    <row r="233" spans="4:12" ht="15">
      <c r="D233" s="193" t="s">
        <v>155</v>
      </c>
      <c r="E233" s="193"/>
      <c r="F233" s="193">
        <v>1478204</v>
      </c>
      <c r="G233" s="193"/>
      <c r="H233" s="195">
        <v>5576.7690000000002</v>
      </c>
      <c r="I233" s="192"/>
      <c r="J233" s="197">
        <v>2390.0438571428576</v>
      </c>
      <c r="K233" s="192"/>
      <c r="L233" s="191" t="s">
        <v>4</v>
      </c>
    </row>
    <row r="234" spans="4:12" ht="15">
      <c r="D234" s="193" t="s">
        <v>156</v>
      </c>
      <c r="E234" s="193"/>
      <c r="F234" s="193">
        <v>1478207</v>
      </c>
      <c r="G234" s="193"/>
      <c r="H234" s="195">
        <v>5019.0921000000008</v>
      </c>
      <c r="I234" s="192"/>
      <c r="J234" s="197">
        <v>2151.0394714285721</v>
      </c>
      <c r="K234" s="192"/>
      <c r="L234" s="191" t="s">
        <v>4</v>
      </c>
    </row>
    <row r="235" spans="4:12" ht="15">
      <c r="D235" s="193" t="s">
        <v>157</v>
      </c>
      <c r="E235" s="193"/>
      <c r="F235" s="193">
        <v>1478210</v>
      </c>
      <c r="G235" s="193"/>
      <c r="H235" s="195">
        <v>4349.8798200000001</v>
      </c>
      <c r="I235" s="192"/>
      <c r="J235" s="197">
        <v>1864.234208571429</v>
      </c>
      <c r="K235" s="192"/>
      <c r="L235" s="191" t="s">
        <v>4</v>
      </c>
    </row>
    <row r="236" spans="4:12" ht="15">
      <c r="D236" s="193" t="s">
        <v>158</v>
      </c>
      <c r="E236" s="193"/>
      <c r="F236" s="193">
        <v>1478213</v>
      </c>
      <c r="G236" s="193"/>
      <c r="H236" s="195">
        <v>5521.0013100000006</v>
      </c>
      <c r="I236" s="192"/>
      <c r="J236" s="197">
        <v>2366.1434185714297</v>
      </c>
      <c r="K236" s="192"/>
      <c r="L236" s="191" t="s">
        <v>4</v>
      </c>
    </row>
    <row r="237" spans="4:12" ht="15">
      <c r="D237" s="193" t="s">
        <v>159</v>
      </c>
      <c r="E237" s="193"/>
      <c r="F237" s="193">
        <v>1478216</v>
      </c>
      <c r="G237" s="193"/>
      <c r="H237" s="195">
        <v>4968.9011790000004</v>
      </c>
      <c r="I237" s="192"/>
      <c r="J237" s="197">
        <v>2129.529076714286</v>
      </c>
      <c r="K237" s="192"/>
      <c r="L237" s="191" t="s">
        <v>4</v>
      </c>
    </row>
    <row r="238" spans="4:12" ht="15">
      <c r="D238" s="193" t="s">
        <v>160</v>
      </c>
      <c r="E238" s="193"/>
      <c r="F238" s="193">
        <v>1478219</v>
      </c>
      <c r="G238" s="193"/>
      <c r="H238" s="195">
        <v>4306.3810218000008</v>
      </c>
      <c r="I238" s="192"/>
      <c r="J238" s="197">
        <v>1845.5918664857154</v>
      </c>
      <c r="K238" s="192"/>
      <c r="L238" s="191" t="s">
        <v>4</v>
      </c>
    </row>
    <row r="239" spans="4:12" ht="15">
      <c r="D239" s="193" t="s">
        <v>161</v>
      </c>
      <c r="E239" s="193"/>
      <c r="F239" s="193">
        <v>1478222</v>
      </c>
      <c r="G239" s="193"/>
      <c r="H239" s="195">
        <v>5465.7912969000008</v>
      </c>
      <c r="I239" s="192"/>
      <c r="J239" s="197">
        <v>2342.4819843857149</v>
      </c>
      <c r="K239" s="192"/>
      <c r="L239" s="191" t="s">
        <v>4</v>
      </c>
    </row>
    <row r="240" spans="4:12" ht="15">
      <c r="D240" s="193" t="s">
        <v>162</v>
      </c>
      <c r="E240" s="193"/>
      <c r="F240" s="193">
        <v>1478225</v>
      </c>
      <c r="G240" s="193"/>
      <c r="H240" s="195">
        <v>4919.2121672100011</v>
      </c>
      <c r="I240" s="192"/>
      <c r="J240" s="197">
        <v>2108.2337859471436</v>
      </c>
      <c r="K240" s="192"/>
      <c r="L240" s="191" t="s">
        <v>4</v>
      </c>
    </row>
    <row r="241" spans="4:12" ht="15">
      <c r="D241" s="193" t="s">
        <v>163</v>
      </c>
      <c r="E241" s="193"/>
      <c r="F241" s="193">
        <v>1478228</v>
      </c>
      <c r="G241" s="193"/>
      <c r="H241" s="195">
        <v>4263.3172115820007</v>
      </c>
      <c r="I241" s="192"/>
      <c r="J241" s="197">
        <v>1827.1359478208578</v>
      </c>
      <c r="K241" s="192"/>
      <c r="L241" s="191" t="s">
        <v>4</v>
      </c>
    </row>
    <row r="242" spans="4:12" ht="15">
      <c r="D242" s="193" t="s">
        <v>164</v>
      </c>
      <c r="E242" s="193"/>
      <c r="F242" s="193">
        <v>1478231</v>
      </c>
      <c r="G242" s="193"/>
      <c r="H242" s="195">
        <v>5411.1333839310009</v>
      </c>
      <c r="I242" s="192"/>
      <c r="J242" s="197">
        <v>2319.0571645418577</v>
      </c>
      <c r="K242" s="192"/>
      <c r="L242" s="191" t="s">
        <v>4</v>
      </c>
    </row>
    <row r="243" spans="4:12" ht="15">
      <c r="D243" s="193" t="s">
        <v>165</v>
      </c>
      <c r="E243" s="193"/>
      <c r="F243" s="193">
        <v>1478234</v>
      </c>
      <c r="G243" s="193"/>
      <c r="H243" s="195">
        <v>4870.0200455379008</v>
      </c>
      <c r="I243" s="192"/>
      <c r="J243" s="197">
        <v>2087.1514480876722</v>
      </c>
      <c r="K243" s="192"/>
      <c r="L243" s="191" t="s">
        <v>4</v>
      </c>
    </row>
    <row r="244" spans="4:12" ht="15">
      <c r="D244" s="193" t="s">
        <v>166</v>
      </c>
      <c r="E244" s="193"/>
      <c r="F244" s="193">
        <v>1478237</v>
      </c>
      <c r="G244" s="193"/>
      <c r="H244" s="195">
        <v>4220.6840394661813</v>
      </c>
      <c r="I244" s="192"/>
      <c r="J244" s="197">
        <v>1808.8645883426498</v>
      </c>
      <c r="K244" s="192"/>
      <c r="L244" s="191" t="s">
        <v>4</v>
      </c>
    </row>
    <row r="245" spans="4:12" ht="15">
      <c r="D245" s="193" t="s">
        <v>167</v>
      </c>
      <c r="E245" s="193"/>
      <c r="F245" s="193">
        <v>1478240</v>
      </c>
      <c r="G245" s="193"/>
      <c r="H245" s="195">
        <v>5357.0220500916912</v>
      </c>
      <c r="I245" s="192"/>
      <c r="J245" s="197">
        <v>2295.8665928964392</v>
      </c>
      <c r="K245" s="192"/>
      <c r="L245" s="191" t="s">
        <v>4</v>
      </c>
    </row>
    <row r="246" spans="4:12" ht="15">
      <c r="D246" s="193" t="s">
        <v>168</v>
      </c>
      <c r="E246" s="193"/>
      <c r="F246" s="193">
        <v>1478243</v>
      </c>
      <c r="G246" s="193"/>
      <c r="H246" s="195">
        <v>4821.3198450825221</v>
      </c>
      <c r="I246" s="192"/>
      <c r="J246" s="197">
        <v>2066.2799336067956</v>
      </c>
      <c r="K246" s="192"/>
      <c r="L246" s="191" t="s">
        <v>4</v>
      </c>
    </row>
    <row r="247" spans="4:12" ht="15">
      <c r="D247" s="193" t="s">
        <v>169</v>
      </c>
      <c r="E247" s="193"/>
      <c r="F247" s="193">
        <v>1478246</v>
      </c>
      <c r="G247" s="193"/>
      <c r="H247" s="195">
        <v>4178.477199071519</v>
      </c>
      <c r="I247" s="192"/>
      <c r="J247" s="197">
        <v>1790.7759424592232</v>
      </c>
      <c r="K247" s="192"/>
      <c r="L247" s="191" t="s">
        <v>4</v>
      </c>
    </row>
    <row r="248" spans="4:12" ht="15">
      <c r="D248" s="193" t="s">
        <v>170</v>
      </c>
      <c r="E248" s="193"/>
      <c r="F248" s="193">
        <v>1478249</v>
      </c>
      <c r="G248" s="193"/>
      <c r="H248" s="195">
        <v>5303.4518295907747</v>
      </c>
      <c r="I248" s="192"/>
      <c r="J248" s="197">
        <v>2272.9079269674758</v>
      </c>
      <c r="K248" s="192"/>
      <c r="L248" s="191" t="s">
        <v>4</v>
      </c>
    </row>
    <row r="249" spans="4:12" ht="15">
      <c r="D249" s="193" t="s">
        <v>171</v>
      </c>
      <c r="E249" s="193"/>
      <c r="F249" s="193">
        <v>1478252</v>
      </c>
      <c r="G249" s="193"/>
      <c r="H249" s="195">
        <v>4773.106646631697</v>
      </c>
      <c r="I249" s="192"/>
      <c r="J249" s="197">
        <v>2045.6171342707275</v>
      </c>
      <c r="K249" s="192"/>
      <c r="L249" s="191" t="s">
        <v>4</v>
      </c>
    </row>
    <row r="250" spans="4:12" ht="15">
      <c r="D250" s="193" t="s">
        <v>172</v>
      </c>
      <c r="E250" s="193"/>
      <c r="F250" s="193">
        <v>1478255</v>
      </c>
      <c r="G250" s="193"/>
      <c r="H250" s="195">
        <v>4136.692427080804</v>
      </c>
      <c r="I250" s="192"/>
      <c r="J250" s="197">
        <v>1772.8681830346304</v>
      </c>
      <c r="K250" s="192"/>
      <c r="L250" s="191" t="s">
        <v>4</v>
      </c>
    </row>
    <row r="251" spans="4:12" ht="15">
      <c r="D251" s="193" t="s">
        <v>173</v>
      </c>
      <c r="E251" s="193"/>
      <c r="F251" s="193">
        <v>1478258</v>
      </c>
      <c r="G251" s="193"/>
      <c r="H251" s="195">
        <v>5250.4173112948665</v>
      </c>
      <c r="I251" s="192"/>
      <c r="J251" s="197">
        <v>2250.1788476978008</v>
      </c>
      <c r="K251" s="192"/>
      <c r="L251" s="191" t="s">
        <v>4</v>
      </c>
    </row>
    <row r="252" spans="4:12" ht="15">
      <c r="D252" s="193" t="s">
        <v>174</v>
      </c>
      <c r="E252" s="193"/>
      <c r="F252" s="193">
        <v>1478261</v>
      </c>
      <c r="G252" s="193"/>
      <c r="H252" s="195">
        <v>4725.3755801653797</v>
      </c>
      <c r="I252" s="192"/>
      <c r="J252" s="197">
        <v>2025.1609629280201</v>
      </c>
      <c r="K252" s="192"/>
      <c r="L252" s="191" t="s">
        <v>4</v>
      </c>
    </row>
    <row r="253" spans="4:12" ht="15">
      <c r="D253" s="193" t="s">
        <v>175</v>
      </c>
      <c r="E253" s="193"/>
      <c r="F253" s="193">
        <v>1478264</v>
      </c>
      <c r="G253" s="193"/>
      <c r="H253" s="195">
        <v>4095.3255028099961</v>
      </c>
      <c r="I253" s="192"/>
      <c r="J253" s="197">
        <v>1755.1395012042844</v>
      </c>
      <c r="K253" s="192"/>
      <c r="L253" s="191" t="s">
        <v>4</v>
      </c>
    </row>
    <row r="254" spans="4:12" ht="15">
      <c r="D254" s="193" t="s">
        <v>176</v>
      </c>
      <c r="E254" s="193"/>
      <c r="F254" s="193">
        <v>1478267</v>
      </c>
      <c r="G254" s="193"/>
      <c r="H254" s="195">
        <v>5197.9131381819179</v>
      </c>
      <c r="I254" s="192"/>
      <c r="J254" s="197">
        <v>2227.6770592208222</v>
      </c>
      <c r="K254" s="192"/>
      <c r="L254" s="191" t="s">
        <v>4</v>
      </c>
    </row>
    <row r="255" spans="4:12" ht="15">
      <c r="D255" s="193" t="s">
        <v>177</v>
      </c>
      <c r="E255" s="193"/>
      <c r="F255" s="193">
        <v>1478270</v>
      </c>
      <c r="G255" s="193"/>
      <c r="H255" s="195">
        <v>4678.1218243637259</v>
      </c>
      <c r="I255" s="192"/>
      <c r="J255" s="197">
        <v>2004.9093532987399</v>
      </c>
      <c r="K255" s="192"/>
      <c r="L255" s="191" t="s">
        <v>4</v>
      </c>
    </row>
    <row r="256" spans="4:12" ht="15">
      <c r="D256" s="193" t="s">
        <v>178</v>
      </c>
      <c r="E256" s="193"/>
      <c r="F256" s="193">
        <v>1478273</v>
      </c>
      <c r="G256" s="193"/>
      <c r="H256" s="195">
        <v>4054.372247781896</v>
      </c>
      <c r="I256" s="192"/>
      <c r="J256" s="197">
        <v>1737.5881061922414</v>
      </c>
      <c r="K256" s="192"/>
      <c r="L256" s="191" t="s">
        <v>4</v>
      </c>
    </row>
    <row r="257" spans="4:12" ht="15">
      <c r="D257" s="193" t="s">
        <v>179</v>
      </c>
      <c r="E257" s="193"/>
      <c r="F257" s="193">
        <v>1478276</v>
      </c>
      <c r="G257" s="193"/>
      <c r="H257" s="195">
        <v>5145.9340068000984</v>
      </c>
      <c r="I257" s="192"/>
      <c r="J257" s="197">
        <v>2205.4002886286144</v>
      </c>
      <c r="K257" s="192"/>
      <c r="L257" s="191" t="s">
        <v>4</v>
      </c>
    </row>
    <row r="258" spans="4:12" ht="15">
      <c r="D258" s="193" t="s">
        <v>180</v>
      </c>
      <c r="E258" s="193"/>
      <c r="F258" s="193">
        <v>1478279</v>
      </c>
      <c r="G258" s="193"/>
      <c r="H258" s="195">
        <v>4631.3406061200885</v>
      </c>
      <c r="I258" s="192"/>
      <c r="J258" s="197">
        <v>1984.8602597657527</v>
      </c>
      <c r="K258" s="192"/>
      <c r="L258" s="191" t="s">
        <v>4</v>
      </c>
    </row>
    <row r="259" spans="4:12" ht="15">
      <c r="D259" s="193" t="s">
        <v>181</v>
      </c>
      <c r="E259" s="193"/>
      <c r="F259" s="193">
        <v>1478282</v>
      </c>
      <c r="G259" s="193"/>
      <c r="H259" s="195">
        <v>4013.8285253040767</v>
      </c>
      <c r="I259" s="192"/>
      <c r="J259" s="197">
        <v>1720.212225130319</v>
      </c>
      <c r="K259" s="192"/>
      <c r="L259" s="191" t="s">
        <v>4</v>
      </c>
    </row>
    <row r="260" spans="4:12" ht="15">
      <c r="D260" s="193" t="s">
        <v>182</v>
      </c>
      <c r="E260" s="193"/>
      <c r="F260" s="193">
        <v>1478285</v>
      </c>
      <c r="G260" s="193"/>
      <c r="H260" s="195">
        <v>5094.4746667320969</v>
      </c>
      <c r="I260" s="192"/>
      <c r="J260" s="197">
        <v>2183.3462857423274</v>
      </c>
      <c r="K260" s="192"/>
      <c r="L260" s="191" t="s">
        <v>4</v>
      </c>
    </row>
    <row r="261" spans="4:12" ht="15">
      <c r="D261" s="193" t="s">
        <v>183</v>
      </c>
      <c r="E261" s="193"/>
      <c r="F261" s="193">
        <v>1478288</v>
      </c>
      <c r="G261" s="193"/>
      <c r="H261" s="195">
        <v>4585.0272000588875</v>
      </c>
      <c r="I261" s="192"/>
      <c r="J261" s="197">
        <v>1965.0116571680946</v>
      </c>
      <c r="K261" s="192"/>
      <c r="L261" s="191" t="s">
        <v>4</v>
      </c>
    </row>
    <row r="262" spans="4:12" ht="15">
      <c r="D262" s="193" t="s">
        <v>184</v>
      </c>
      <c r="E262" s="193"/>
      <c r="F262" s="193">
        <v>1478291</v>
      </c>
      <c r="G262" s="193"/>
      <c r="H262" s="195">
        <v>3973.6902400510357</v>
      </c>
      <c r="I262" s="192"/>
      <c r="J262" s="197">
        <v>1703.0101028790154</v>
      </c>
      <c r="K262" s="192"/>
      <c r="L262" s="191" t="s">
        <v>4</v>
      </c>
    </row>
    <row r="263" spans="4:12" ht="15">
      <c r="D263" s="193" t="s">
        <v>185</v>
      </c>
      <c r="E263" s="193"/>
      <c r="F263" s="193">
        <v>1478294</v>
      </c>
      <c r="G263" s="193"/>
      <c r="H263" s="195">
        <v>5043.529920064776</v>
      </c>
      <c r="I263" s="192"/>
      <c r="J263" s="197">
        <v>2161.5128228849044</v>
      </c>
      <c r="K263" s="192"/>
      <c r="L263" s="191" t="s">
        <v>4</v>
      </c>
    </row>
    <row r="264" spans="4:12" ht="15">
      <c r="D264" s="193" t="s">
        <v>186</v>
      </c>
      <c r="E264" s="193"/>
      <c r="F264" s="193">
        <v>1478297</v>
      </c>
      <c r="G264" s="193"/>
      <c r="H264" s="195">
        <v>4539.1769280582985</v>
      </c>
      <c r="I264" s="192"/>
      <c r="J264" s="197">
        <v>1945.3615405964138</v>
      </c>
      <c r="K264" s="192"/>
      <c r="L264" s="191" t="s">
        <v>4</v>
      </c>
    </row>
    <row r="265" spans="4:12" ht="15">
      <c r="D265" s="193" t="s">
        <v>187</v>
      </c>
      <c r="E265" s="193"/>
      <c r="F265" s="193">
        <v>1478300</v>
      </c>
      <c r="G265" s="193"/>
      <c r="H265" s="195">
        <v>3933.9533376505256</v>
      </c>
      <c r="I265" s="192"/>
      <c r="J265" s="197">
        <v>1685.980001850226</v>
      </c>
      <c r="K265" s="192"/>
      <c r="L265" s="191" t="s">
        <v>4</v>
      </c>
    </row>
    <row r="266" spans="4:12" ht="15">
      <c r="D266" s="193" t="s">
        <v>188</v>
      </c>
      <c r="E266" s="193"/>
      <c r="F266" s="193">
        <v>1478303</v>
      </c>
      <c r="G266" s="193"/>
      <c r="H266" s="195">
        <v>4993.094620864128</v>
      </c>
      <c r="I266" s="192"/>
      <c r="J266" s="197">
        <v>2139.8976946560551</v>
      </c>
      <c r="K266" s="192"/>
      <c r="L266" s="191" t="s">
        <v>4</v>
      </c>
    </row>
    <row r="267" spans="4:12" ht="15">
      <c r="D267" s="193" t="s">
        <v>189</v>
      </c>
      <c r="E267" s="193"/>
      <c r="F267" s="193">
        <v>1478306</v>
      </c>
      <c r="G267" s="193"/>
      <c r="H267" s="195">
        <v>4493.785158777715</v>
      </c>
      <c r="I267" s="192"/>
      <c r="J267" s="197">
        <v>1925.9079251904495</v>
      </c>
      <c r="K267" s="192"/>
      <c r="L267" s="191" t="s">
        <v>4</v>
      </c>
    </row>
    <row r="268" spans="4:12" ht="15">
      <c r="D268" s="193" t="s">
        <v>190</v>
      </c>
      <c r="E268" s="193"/>
      <c r="F268" s="193">
        <v>1478309</v>
      </c>
      <c r="G268" s="193"/>
      <c r="H268" s="195">
        <v>3894.6138042740199</v>
      </c>
      <c r="I268" s="192"/>
      <c r="J268" s="197">
        <v>1669.1202018317231</v>
      </c>
      <c r="K268" s="192"/>
      <c r="L268" s="191" t="s">
        <v>4</v>
      </c>
    </row>
    <row r="269" spans="4:12" ht="15">
      <c r="D269" s="193" t="s">
        <v>191</v>
      </c>
      <c r="E269" s="193"/>
      <c r="F269" s="193">
        <v>1478312</v>
      </c>
      <c r="G269" s="193"/>
      <c r="H269" s="195">
        <v>4943.1636746554868</v>
      </c>
      <c r="I269" s="192"/>
      <c r="J269" s="197">
        <v>2118.4987177094945</v>
      </c>
      <c r="K269" s="192"/>
      <c r="L269" s="191" t="s">
        <v>4</v>
      </c>
    </row>
    <row r="270" spans="4:12" ht="15">
      <c r="D270" s="193" t="s">
        <v>192</v>
      </c>
      <c r="E270" s="193"/>
      <c r="F270" s="193">
        <v>1478315</v>
      </c>
      <c r="G270" s="193"/>
      <c r="H270" s="195">
        <v>4448.847307189938</v>
      </c>
      <c r="I270" s="192"/>
      <c r="J270" s="197">
        <v>1906.6488459385455</v>
      </c>
      <c r="K270" s="192"/>
      <c r="L270" s="191" t="s">
        <v>4</v>
      </c>
    </row>
    <row r="271" spans="4:12" ht="15">
      <c r="D271" s="193" t="s">
        <v>193</v>
      </c>
      <c r="E271" s="193"/>
      <c r="F271" s="193">
        <v>1478318</v>
      </c>
      <c r="G271" s="193"/>
      <c r="H271" s="195">
        <v>3855.6676662312798</v>
      </c>
      <c r="I271" s="192"/>
      <c r="J271" s="197">
        <v>1652.4289998134059</v>
      </c>
      <c r="K271" s="192"/>
      <c r="L271" s="191" t="s">
        <v>4</v>
      </c>
    </row>
    <row r="272" spans="4:12" ht="15">
      <c r="D272" s="193" t="s">
        <v>194</v>
      </c>
      <c r="E272" s="193"/>
      <c r="F272" s="193">
        <v>1478321</v>
      </c>
      <c r="G272" s="193"/>
      <c r="H272" s="195">
        <v>4893.7320379089315</v>
      </c>
      <c r="I272" s="192"/>
      <c r="J272" s="197">
        <v>2097.3137305323999</v>
      </c>
      <c r="K272" s="192"/>
      <c r="L272" s="191" t="s">
        <v>4</v>
      </c>
    </row>
    <row r="273" spans="4:12" ht="15">
      <c r="D273" s="193" t="s">
        <v>195</v>
      </c>
      <c r="E273" s="193"/>
      <c r="F273" s="193">
        <v>1478324</v>
      </c>
      <c r="G273" s="193"/>
      <c r="H273" s="195">
        <v>4404.3588341180384</v>
      </c>
      <c r="I273" s="192"/>
      <c r="J273" s="197">
        <v>1887.5823574791593</v>
      </c>
      <c r="K273" s="192"/>
      <c r="L273" s="191" t="s">
        <v>4</v>
      </c>
    </row>
    <row r="274" spans="4:12" ht="15">
      <c r="D274" s="193" t="s">
        <v>196</v>
      </c>
      <c r="E274" s="193"/>
      <c r="F274" s="193">
        <v>1478327</v>
      </c>
      <c r="G274" s="193"/>
      <c r="H274" s="195">
        <v>3817.1109895689665</v>
      </c>
      <c r="I274" s="192"/>
      <c r="J274" s="197">
        <v>1635.9047098152719</v>
      </c>
      <c r="K274" s="192"/>
      <c r="L274" s="191" t="s">
        <v>4</v>
      </c>
    </row>
    <row r="275" spans="4:12" ht="15">
      <c r="D275" s="193" t="s">
        <v>197</v>
      </c>
      <c r="E275" s="193"/>
      <c r="F275" s="193">
        <v>1478330</v>
      </c>
      <c r="G275" s="193"/>
      <c r="H275" s="195">
        <v>4844.7947175298423</v>
      </c>
      <c r="I275" s="192"/>
      <c r="J275" s="197">
        <v>2076.3405932270753</v>
      </c>
      <c r="K275" s="192"/>
      <c r="L275" s="191" t="s">
        <v>4</v>
      </c>
    </row>
    <row r="276" spans="4:12" ht="15">
      <c r="D276" s="193" t="s">
        <v>198</v>
      </c>
      <c r="E276" s="193"/>
      <c r="F276" s="193">
        <v>1478333</v>
      </c>
      <c r="G276" s="193"/>
      <c r="H276" s="195">
        <v>4360.3152457768583</v>
      </c>
      <c r="I276" s="192"/>
      <c r="J276" s="197">
        <v>1868.7065339043684</v>
      </c>
      <c r="K276" s="192"/>
      <c r="L276" s="191" t="s">
        <v>4</v>
      </c>
    </row>
    <row r="277" spans="4:12" ht="15">
      <c r="D277" s="193" t="s">
        <v>199</v>
      </c>
      <c r="E277" s="193"/>
      <c r="F277" s="193">
        <v>1478336</v>
      </c>
      <c r="G277" s="193"/>
      <c r="H277" s="195">
        <v>5069.7900000000009</v>
      </c>
      <c r="I277" s="192"/>
      <c r="J277" s="197">
        <v>2172.7671428571439</v>
      </c>
      <c r="K277" s="192"/>
      <c r="L277" s="191" t="s">
        <v>4</v>
      </c>
    </row>
    <row r="278" spans="4:12" ht="15">
      <c r="D278" s="193" t="s">
        <v>200</v>
      </c>
      <c r="E278" s="193"/>
      <c r="F278" s="193">
        <v>1478339</v>
      </c>
      <c r="G278" s="193"/>
      <c r="H278" s="195">
        <v>4393.8180000000002</v>
      </c>
      <c r="I278" s="192"/>
      <c r="J278" s="197">
        <v>1883.0648571428574</v>
      </c>
      <c r="K278" s="192"/>
      <c r="L278" s="191" t="s">
        <v>4</v>
      </c>
    </row>
    <row r="279" spans="4:12" ht="15">
      <c r="D279" s="193" t="s">
        <v>201</v>
      </c>
      <c r="E279" s="193"/>
      <c r="F279" s="193">
        <v>1478342</v>
      </c>
      <c r="G279" s="193"/>
      <c r="H279" s="195">
        <v>5576.7690000000002</v>
      </c>
      <c r="I279" s="192"/>
      <c r="J279" s="197">
        <v>2390.0438571428576</v>
      </c>
      <c r="K279" s="192"/>
      <c r="L279" s="191" t="s">
        <v>4</v>
      </c>
    </row>
    <row r="280" spans="4:12" ht="15">
      <c r="D280" s="193" t="s">
        <v>202</v>
      </c>
      <c r="E280" s="193"/>
      <c r="F280" s="193">
        <v>1478345</v>
      </c>
      <c r="G280" s="193"/>
      <c r="H280" s="195">
        <v>5019.0921000000008</v>
      </c>
      <c r="I280" s="192"/>
      <c r="J280" s="197">
        <v>2151.0394714285721</v>
      </c>
      <c r="K280" s="192"/>
      <c r="L280" s="191" t="s">
        <v>4</v>
      </c>
    </row>
    <row r="281" spans="4:12" ht="15">
      <c r="D281" s="193" t="s">
        <v>203</v>
      </c>
      <c r="E281" s="193"/>
      <c r="F281" s="193">
        <v>1478348</v>
      </c>
      <c r="G281" s="193"/>
      <c r="H281" s="195">
        <v>4349.8798200000001</v>
      </c>
      <c r="I281" s="192"/>
      <c r="J281" s="197">
        <v>1864.234208571429</v>
      </c>
      <c r="K281" s="192"/>
      <c r="L281" s="191" t="s">
        <v>4</v>
      </c>
    </row>
    <row r="282" spans="4:12" ht="15">
      <c r="D282" s="193" t="s">
        <v>204</v>
      </c>
      <c r="E282" s="193"/>
      <c r="F282" s="193">
        <v>1478351</v>
      </c>
      <c r="G282" s="193"/>
      <c r="H282" s="195">
        <v>5521.0013100000006</v>
      </c>
      <c r="I282" s="192"/>
      <c r="J282" s="197">
        <v>2366.1434185714297</v>
      </c>
      <c r="K282" s="192"/>
      <c r="L282" s="191" t="s">
        <v>4</v>
      </c>
    </row>
    <row r="283" spans="4:12" ht="15">
      <c r="D283" s="193" t="s">
        <v>205</v>
      </c>
      <c r="E283" s="193"/>
      <c r="F283" s="193">
        <v>1478354</v>
      </c>
      <c r="G283" s="193"/>
      <c r="H283" s="195">
        <v>4968.9011790000004</v>
      </c>
      <c r="I283" s="192"/>
      <c r="J283" s="197">
        <v>2129.529076714286</v>
      </c>
      <c r="K283" s="192"/>
      <c r="L283" s="191" t="s">
        <v>4</v>
      </c>
    </row>
    <row r="284" spans="4:12" ht="15">
      <c r="D284" s="193" t="s">
        <v>206</v>
      </c>
      <c r="E284" s="193"/>
      <c r="F284" s="193">
        <v>1478357</v>
      </c>
      <c r="G284" s="193"/>
      <c r="H284" s="195">
        <v>4306.3810218000008</v>
      </c>
      <c r="I284" s="192"/>
      <c r="J284" s="197">
        <v>1845.5918664857154</v>
      </c>
      <c r="K284" s="192"/>
      <c r="L284" s="191" t="s">
        <v>4</v>
      </c>
    </row>
    <row r="285" spans="4:12" ht="15">
      <c r="D285" s="193" t="s">
        <v>207</v>
      </c>
      <c r="E285" s="193"/>
      <c r="F285" s="193">
        <v>1478360</v>
      </c>
      <c r="G285" s="193"/>
      <c r="H285" s="195">
        <v>5465.7912969000008</v>
      </c>
      <c r="I285" s="192"/>
      <c r="J285" s="197">
        <v>2342.4819843857149</v>
      </c>
      <c r="K285" s="192"/>
      <c r="L285" s="191" t="s">
        <v>4</v>
      </c>
    </row>
    <row r="286" spans="4:12" ht="15">
      <c r="D286" s="193" t="s">
        <v>208</v>
      </c>
      <c r="E286" s="193"/>
      <c r="F286" s="193">
        <v>1478363</v>
      </c>
      <c r="G286" s="193"/>
      <c r="H286" s="195">
        <v>4919.2121672100011</v>
      </c>
      <c r="I286" s="192"/>
      <c r="J286" s="197">
        <v>2108.2337859471436</v>
      </c>
      <c r="K286" s="192"/>
      <c r="L286" s="191" t="s">
        <v>4</v>
      </c>
    </row>
    <row r="287" spans="4:12" ht="15">
      <c r="D287" s="193" t="s">
        <v>209</v>
      </c>
      <c r="E287" s="193"/>
      <c r="F287" s="193">
        <v>1478366</v>
      </c>
      <c r="G287" s="193"/>
      <c r="H287" s="195">
        <v>4263.3172115820007</v>
      </c>
      <c r="I287" s="192"/>
      <c r="J287" s="197">
        <v>1827.1359478208578</v>
      </c>
      <c r="K287" s="192"/>
      <c r="L287" s="191" t="s">
        <v>4</v>
      </c>
    </row>
    <row r="288" spans="4:12" ht="15">
      <c r="D288" s="193" t="s">
        <v>210</v>
      </c>
      <c r="E288" s="193"/>
      <c r="F288" s="193">
        <v>1478369</v>
      </c>
      <c r="G288" s="193"/>
      <c r="H288" s="195">
        <v>5411.1333839310009</v>
      </c>
      <c r="I288" s="192"/>
      <c r="J288" s="197">
        <v>2319.0571645418577</v>
      </c>
      <c r="K288" s="192"/>
      <c r="L288" s="191" t="s">
        <v>4</v>
      </c>
    </row>
    <row r="289" spans="4:12" ht="15">
      <c r="D289" s="193" t="s">
        <v>211</v>
      </c>
      <c r="E289" s="193"/>
      <c r="F289" s="193">
        <v>1478372</v>
      </c>
      <c r="G289" s="193"/>
      <c r="H289" s="195">
        <v>4870.0200455379008</v>
      </c>
      <c r="I289" s="192"/>
      <c r="J289" s="197">
        <v>2087.1514480876722</v>
      </c>
      <c r="K289" s="192"/>
      <c r="L289" s="191" t="s">
        <v>4</v>
      </c>
    </row>
    <row r="290" spans="4:12" ht="15">
      <c r="D290" s="193" t="s">
        <v>212</v>
      </c>
      <c r="E290" s="193"/>
      <c r="F290" s="193">
        <v>1478375</v>
      </c>
      <c r="G290" s="193"/>
      <c r="H290" s="195">
        <v>4220.6840394661813</v>
      </c>
      <c r="I290" s="192"/>
      <c r="J290" s="197">
        <v>1808.8645883426498</v>
      </c>
      <c r="K290" s="192"/>
      <c r="L290" s="191" t="s">
        <v>4</v>
      </c>
    </row>
    <row r="291" spans="4:12" ht="15">
      <c r="D291" s="193" t="s">
        <v>213</v>
      </c>
      <c r="E291" s="193"/>
      <c r="F291" s="193">
        <v>1478378</v>
      </c>
      <c r="G291" s="193"/>
      <c r="H291" s="195">
        <v>5357.0220500916912</v>
      </c>
      <c r="I291" s="192"/>
      <c r="J291" s="197">
        <v>2295.8665928964392</v>
      </c>
      <c r="K291" s="192"/>
      <c r="L291" s="191" t="s">
        <v>4</v>
      </c>
    </row>
    <row r="292" spans="4:12" ht="15">
      <c r="D292" s="193" t="s">
        <v>214</v>
      </c>
      <c r="E292" s="193"/>
      <c r="F292" s="193">
        <v>1478381</v>
      </c>
      <c r="G292" s="193"/>
      <c r="H292" s="195">
        <v>4821.3198450825221</v>
      </c>
      <c r="I292" s="192"/>
      <c r="J292" s="197">
        <v>2066.2799336067956</v>
      </c>
      <c r="K292" s="192"/>
      <c r="L292" s="191" t="s">
        <v>4</v>
      </c>
    </row>
    <row r="293" spans="4:12" ht="15">
      <c r="D293" s="193" t="s">
        <v>215</v>
      </c>
      <c r="E293" s="193"/>
      <c r="F293" s="193">
        <v>1478384</v>
      </c>
      <c r="G293" s="193"/>
      <c r="H293" s="195">
        <v>4178.477199071519</v>
      </c>
      <c r="I293" s="192"/>
      <c r="J293" s="197">
        <v>1790.7759424592232</v>
      </c>
      <c r="K293" s="192"/>
      <c r="L293" s="191" t="s">
        <v>4</v>
      </c>
    </row>
    <row r="294" spans="4:12" ht="15">
      <c r="D294" s="193" t="s">
        <v>216</v>
      </c>
      <c r="E294" s="193"/>
      <c r="F294" s="193">
        <v>1478387</v>
      </c>
      <c r="G294" s="193"/>
      <c r="H294" s="195">
        <v>5303.4518295907747</v>
      </c>
      <c r="I294" s="192"/>
      <c r="J294" s="197">
        <v>2272.9079269674758</v>
      </c>
      <c r="K294" s="192"/>
      <c r="L294" s="191" t="s">
        <v>4</v>
      </c>
    </row>
    <row r="295" spans="4:12" ht="15">
      <c r="D295" s="193" t="s">
        <v>217</v>
      </c>
      <c r="E295" s="193"/>
      <c r="F295" s="193">
        <v>1478390</v>
      </c>
      <c r="G295" s="193"/>
      <c r="H295" s="188">
        <v>3622.3013640000004</v>
      </c>
      <c r="I295" s="192"/>
      <c r="J295" s="197">
        <v>1552.4148702857151</v>
      </c>
      <c r="K295" s="192"/>
      <c r="L295" s="191" t="s">
        <v>4</v>
      </c>
    </row>
    <row r="296" spans="4:12" ht="15">
      <c r="D296" s="193" t="s">
        <v>218</v>
      </c>
      <c r="E296" s="193"/>
      <c r="F296" s="193">
        <v>1478393</v>
      </c>
      <c r="G296" s="193"/>
      <c r="H296" s="188">
        <v>4643.232</v>
      </c>
      <c r="I296" s="192"/>
      <c r="J296" s="197">
        <v>1989.9565714285718</v>
      </c>
      <c r="K296" s="192"/>
      <c r="L296" s="191" t="s">
        <v>4</v>
      </c>
    </row>
    <row r="297" spans="4:12" ht="15">
      <c r="D297" s="193" t="s">
        <v>219</v>
      </c>
      <c r="E297" s="193"/>
      <c r="F297" s="193">
        <v>1478396</v>
      </c>
      <c r="G297" s="193"/>
      <c r="H297" s="188">
        <v>3203.8300799999997</v>
      </c>
      <c r="I297" s="192"/>
      <c r="J297" s="197">
        <v>1373.0700342857144</v>
      </c>
      <c r="K297" s="192"/>
      <c r="L297" s="191" t="s">
        <v>4</v>
      </c>
    </row>
    <row r="298" spans="4:12" ht="15">
      <c r="D298" s="193" t="s">
        <v>220</v>
      </c>
      <c r="E298" s="193"/>
      <c r="F298" s="193">
        <v>1478399</v>
      </c>
      <c r="G298" s="193"/>
      <c r="H298" s="188">
        <v>2902.02</v>
      </c>
      <c r="I298" s="192"/>
      <c r="J298" s="197">
        <v>1243.7228571428573</v>
      </c>
      <c r="K298" s="192"/>
      <c r="L298" s="191" t="s">
        <v>4</v>
      </c>
    </row>
    <row r="299" spans="4:12" ht="15">
      <c r="D299" s="193" t="s">
        <v>221</v>
      </c>
      <c r="E299" s="193"/>
      <c r="F299" s="193">
        <v>1478402</v>
      </c>
      <c r="G299" s="193"/>
      <c r="H299" s="188">
        <v>3622.3013640000004</v>
      </c>
      <c r="I299" s="192"/>
      <c r="J299" s="197">
        <v>1552.4148702857151</v>
      </c>
      <c r="K299" s="192"/>
      <c r="L299" s="191" t="s">
        <v>4</v>
      </c>
    </row>
    <row r="300" spans="4:12" ht="15">
      <c r="D300" s="193" t="s">
        <v>222</v>
      </c>
      <c r="E300" s="193"/>
      <c r="F300" s="193">
        <v>1478405</v>
      </c>
      <c r="G300" s="193"/>
      <c r="H300" s="188">
        <v>4585.1916000000001</v>
      </c>
      <c r="I300" s="192"/>
      <c r="J300" s="197">
        <v>1965.0821142857149</v>
      </c>
      <c r="K300" s="192"/>
      <c r="L300" s="191" t="s">
        <v>4</v>
      </c>
    </row>
    <row r="301" spans="4:12" ht="15">
      <c r="D301" s="193" t="s">
        <v>223</v>
      </c>
      <c r="E301" s="193"/>
      <c r="F301" s="193">
        <v>1478408</v>
      </c>
      <c r="G301" s="193"/>
      <c r="H301" s="188">
        <v>3622.3013640000004</v>
      </c>
      <c r="I301" s="192"/>
      <c r="J301" s="197">
        <v>1552.4148702857151</v>
      </c>
      <c r="K301" s="192"/>
      <c r="L301" s="191" t="s">
        <v>4</v>
      </c>
    </row>
    <row r="302" spans="4:12" ht="15">
      <c r="D302" s="193" t="s">
        <v>224</v>
      </c>
      <c r="E302" s="193"/>
      <c r="F302" s="193">
        <v>1478411</v>
      </c>
      <c r="G302" s="193"/>
      <c r="H302" s="188">
        <v>4643.232</v>
      </c>
      <c r="I302" s="192"/>
      <c r="J302" s="197">
        <v>1989.9565714285718</v>
      </c>
      <c r="K302" s="192"/>
      <c r="L302" s="191" t="s">
        <v>4</v>
      </c>
    </row>
    <row r="303" spans="4:12" ht="15">
      <c r="D303" s="193" t="s">
        <v>225</v>
      </c>
      <c r="E303" s="193"/>
      <c r="F303" s="193">
        <v>1478414</v>
      </c>
      <c r="G303" s="193"/>
      <c r="H303" s="188">
        <v>3203.8300799999997</v>
      </c>
      <c r="I303" s="192"/>
      <c r="J303" s="197">
        <v>1373.0700342857144</v>
      </c>
      <c r="K303" s="192"/>
      <c r="L303" s="191" t="s">
        <v>4</v>
      </c>
    </row>
    <row r="304" spans="4:12" ht="15">
      <c r="D304" s="193" t="s">
        <v>226</v>
      </c>
      <c r="E304" s="193"/>
      <c r="F304" s="193">
        <v>1478417</v>
      </c>
      <c r="G304" s="193"/>
      <c r="H304" s="188">
        <v>2902.02</v>
      </c>
      <c r="I304" s="192"/>
      <c r="J304" s="197">
        <v>1243.7228571428573</v>
      </c>
      <c r="K304" s="192"/>
      <c r="L304" s="191" t="s">
        <v>4</v>
      </c>
    </row>
    <row r="305" spans="4:12" ht="15">
      <c r="D305" s="193" t="s">
        <v>227</v>
      </c>
      <c r="E305" s="193"/>
      <c r="F305" s="193">
        <v>1478420</v>
      </c>
      <c r="G305" s="193"/>
      <c r="H305" s="188">
        <v>3622.3013640000004</v>
      </c>
      <c r="I305" s="192"/>
      <c r="J305" s="197">
        <v>1552.4148702857151</v>
      </c>
      <c r="K305" s="192"/>
      <c r="L305" s="191" t="s">
        <v>4</v>
      </c>
    </row>
    <row r="306" spans="4:12" ht="15">
      <c r="D306" s="193" t="s">
        <v>228</v>
      </c>
      <c r="E306" s="193"/>
      <c r="F306" s="193">
        <v>1478423</v>
      </c>
      <c r="G306" s="193"/>
      <c r="H306" s="188">
        <v>4585.1916000000001</v>
      </c>
      <c r="I306" s="192"/>
      <c r="J306" s="197">
        <v>1965.0821142857149</v>
      </c>
      <c r="K306" s="192"/>
      <c r="L306" s="191" t="s">
        <v>4</v>
      </c>
    </row>
    <row r="307" spans="4:12" ht="15">
      <c r="D307" s="193" t="s">
        <v>229</v>
      </c>
      <c r="E307" s="193"/>
      <c r="F307" s="193">
        <v>1478426</v>
      </c>
      <c r="G307" s="193"/>
      <c r="H307" s="188">
        <v>3622.3013640000004</v>
      </c>
      <c r="I307" s="192"/>
      <c r="J307" s="197">
        <v>1552.4148702857151</v>
      </c>
      <c r="K307" s="192"/>
      <c r="L307" s="191" t="s">
        <v>4</v>
      </c>
    </row>
    <row r="308" spans="4:12" ht="15">
      <c r="D308" s="193" t="s">
        <v>230</v>
      </c>
      <c r="E308" s="193"/>
      <c r="F308" s="193">
        <v>1478429</v>
      </c>
      <c r="G308" s="193"/>
      <c r="H308" s="188">
        <v>4643.232</v>
      </c>
      <c r="I308" s="192"/>
      <c r="J308" s="197">
        <v>1989.9565714285718</v>
      </c>
      <c r="K308" s="192"/>
      <c r="L308" s="191" t="s">
        <v>4</v>
      </c>
    </row>
    <row r="309" spans="4:12" ht="15">
      <c r="D309" s="193" t="s">
        <v>231</v>
      </c>
      <c r="E309" s="193"/>
      <c r="F309" s="193">
        <v>1478432</v>
      </c>
      <c r="G309" s="193"/>
      <c r="H309" s="188">
        <v>3203.8300799999997</v>
      </c>
      <c r="I309" s="192"/>
      <c r="J309" s="197">
        <v>1373.0700342857144</v>
      </c>
      <c r="K309" s="192"/>
      <c r="L309" s="191" t="s">
        <v>4</v>
      </c>
    </row>
    <row r="310" spans="4:12" ht="15">
      <c r="D310" s="193" t="s">
        <v>232</v>
      </c>
      <c r="E310" s="193"/>
      <c r="F310" s="193">
        <v>1478435</v>
      </c>
      <c r="G310" s="193"/>
      <c r="H310" s="188">
        <v>2902.02</v>
      </c>
      <c r="I310" s="192"/>
      <c r="J310" s="197">
        <v>1243.7228571428573</v>
      </c>
      <c r="K310" s="192"/>
      <c r="L310" s="191" t="s">
        <v>4</v>
      </c>
    </row>
    <row r="311" spans="4:12" ht="15">
      <c r="D311" s="193" t="s">
        <v>233</v>
      </c>
      <c r="E311" s="193"/>
      <c r="F311" s="193">
        <v>1478438</v>
      </c>
      <c r="G311" s="193"/>
      <c r="H311" s="188">
        <v>3622.3013640000004</v>
      </c>
      <c r="I311" s="192"/>
      <c r="J311" s="197">
        <v>1552.4148702857151</v>
      </c>
      <c r="K311" s="192"/>
      <c r="L311" s="191" t="s">
        <v>4</v>
      </c>
    </row>
    <row r="312" spans="4:12" ht="15">
      <c r="D312" s="193" t="s">
        <v>234</v>
      </c>
      <c r="E312" s="193"/>
      <c r="F312" s="193">
        <v>1478441</v>
      </c>
      <c r="G312" s="193"/>
      <c r="H312" s="188">
        <v>4585.1916000000001</v>
      </c>
      <c r="I312" s="192"/>
      <c r="J312" s="197">
        <v>1965.0821142857149</v>
      </c>
      <c r="K312" s="192"/>
      <c r="L312" s="191" t="s">
        <v>4</v>
      </c>
    </row>
    <row r="313" spans="4:12" ht="15">
      <c r="D313" s="193" t="s">
        <v>235</v>
      </c>
      <c r="E313" s="193"/>
      <c r="F313" s="193">
        <v>1478444</v>
      </c>
      <c r="G313" s="193"/>
      <c r="H313" s="188">
        <v>3622.3013640000004</v>
      </c>
      <c r="I313" s="192"/>
      <c r="J313" s="197">
        <v>1552.4148702857151</v>
      </c>
      <c r="K313" s="192"/>
      <c r="L313" s="191" t="s">
        <v>4</v>
      </c>
    </row>
    <row r="314" spans="4:12" ht="15">
      <c r="D314" s="193" t="s">
        <v>236</v>
      </c>
      <c r="E314" s="193"/>
      <c r="F314" s="193">
        <v>1478447</v>
      </c>
      <c r="G314" s="193"/>
      <c r="H314" s="188">
        <v>4643.232</v>
      </c>
      <c r="I314" s="192"/>
      <c r="J314" s="197">
        <v>1989.9565714285718</v>
      </c>
      <c r="K314" s="192"/>
      <c r="L314" s="191" t="s">
        <v>4</v>
      </c>
    </row>
    <row r="315" spans="4:12" ht="15">
      <c r="D315" s="193" t="s">
        <v>237</v>
      </c>
      <c r="E315" s="193"/>
      <c r="F315" s="193">
        <v>1478450</v>
      </c>
      <c r="G315" s="193"/>
      <c r="H315" s="188">
        <v>3203.8300799999997</v>
      </c>
      <c r="I315" s="192"/>
      <c r="J315" s="197">
        <v>1373.0700342857144</v>
      </c>
      <c r="K315" s="192"/>
      <c r="L315" s="191" t="s">
        <v>4</v>
      </c>
    </row>
    <row r="316" spans="4:12" ht="15">
      <c r="D316" s="193" t="s">
        <v>238</v>
      </c>
      <c r="E316" s="193"/>
      <c r="F316" s="193">
        <v>1478453</v>
      </c>
      <c r="G316" s="193"/>
      <c r="H316" s="188">
        <v>2902.02</v>
      </c>
      <c r="I316" s="192"/>
      <c r="J316" s="197">
        <v>1243.7228571428573</v>
      </c>
      <c r="K316" s="192"/>
      <c r="L316" s="191" t="s">
        <v>4</v>
      </c>
    </row>
    <row r="317" spans="4:12" ht="15">
      <c r="D317" s="193" t="s">
        <v>239</v>
      </c>
      <c r="E317" s="193"/>
      <c r="F317" s="193">
        <v>1478456</v>
      </c>
      <c r="G317" s="193"/>
      <c r="H317" s="188">
        <v>3622.3013640000004</v>
      </c>
      <c r="I317" s="192"/>
      <c r="J317" s="197">
        <v>1552.4148702857151</v>
      </c>
      <c r="K317" s="192"/>
      <c r="L317" s="191" t="s">
        <v>4</v>
      </c>
    </row>
    <row r="318" spans="4:12" ht="15">
      <c r="D318" s="193" t="s">
        <v>240</v>
      </c>
      <c r="E318" s="193"/>
      <c r="F318" s="193">
        <v>1478459</v>
      </c>
      <c r="G318" s="193"/>
      <c r="H318" s="188">
        <v>4585.1916000000001</v>
      </c>
      <c r="I318" s="192"/>
      <c r="J318" s="197">
        <v>1965.0821142857149</v>
      </c>
      <c r="K318" s="192"/>
      <c r="L318" s="191" t="s">
        <v>4</v>
      </c>
    </row>
    <row r="319" spans="4:12" ht="15">
      <c r="D319" s="193" t="s">
        <v>241</v>
      </c>
      <c r="E319" s="193"/>
      <c r="F319" s="193">
        <v>1478462</v>
      </c>
      <c r="G319" s="193"/>
      <c r="H319" s="188">
        <v>3622.3013640000004</v>
      </c>
      <c r="I319" s="192"/>
      <c r="J319" s="197">
        <v>1552.4148702857151</v>
      </c>
      <c r="K319" s="192"/>
      <c r="L319" s="191" t="s">
        <v>4</v>
      </c>
    </row>
    <row r="320" spans="4:12" ht="15">
      <c r="D320" s="193" t="s">
        <v>242</v>
      </c>
      <c r="E320" s="193"/>
      <c r="F320" s="193">
        <v>1478465</v>
      </c>
      <c r="G320" s="193"/>
      <c r="H320" s="188">
        <v>4643.232</v>
      </c>
      <c r="I320" s="192"/>
      <c r="J320" s="197">
        <v>1989.9565714285718</v>
      </c>
      <c r="K320" s="192"/>
      <c r="L320" s="191" t="s">
        <v>4</v>
      </c>
    </row>
    <row r="321" spans="4:12" ht="15">
      <c r="D321" s="193" t="s">
        <v>243</v>
      </c>
      <c r="E321" s="193"/>
      <c r="F321" s="193">
        <v>1478468</v>
      </c>
      <c r="G321" s="193"/>
      <c r="H321" s="188">
        <v>3203.8300799999997</v>
      </c>
      <c r="I321" s="192"/>
      <c r="J321" s="197">
        <v>1373.0700342857144</v>
      </c>
      <c r="K321" s="192"/>
      <c r="L321" s="191" t="s">
        <v>4</v>
      </c>
    </row>
    <row r="322" spans="4:12" ht="15">
      <c r="D322" s="193" t="s">
        <v>244</v>
      </c>
      <c r="E322" s="193"/>
      <c r="F322" s="193">
        <v>1478471</v>
      </c>
      <c r="G322" s="193"/>
      <c r="H322" s="188">
        <v>2902.02</v>
      </c>
      <c r="I322" s="192"/>
      <c r="J322" s="197">
        <v>1243.7228571428573</v>
      </c>
      <c r="K322" s="192"/>
      <c r="L322" s="191" t="s">
        <v>4</v>
      </c>
    </row>
    <row r="323" spans="4:12" ht="15">
      <c r="D323" s="193" t="s">
        <v>245</v>
      </c>
      <c r="E323" s="193"/>
      <c r="F323" s="193">
        <v>1478474</v>
      </c>
      <c r="G323" s="193"/>
      <c r="H323" s="188">
        <v>3622.3013640000004</v>
      </c>
      <c r="I323" s="192"/>
      <c r="J323" s="197">
        <v>1552.4148702857151</v>
      </c>
      <c r="K323" s="192"/>
      <c r="L323" s="191" t="s">
        <v>4</v>
      </c>
    </row>
    <row r="324" spans="4:12" ht="15">
      <c r="D324" s="193" t="s">
        <v>246</v>
      </c>
      <c r="E324" s="193"/>
      <c r="F324" s="193">
        <v>1478477</v>
      </c>
      <c r="G324" s="193"/>
      <c r="H324" s="188">
        <v>4585.1916000000001</v>
      </c>
      <c r="I324" s="192"/>
      <c r="J324" s="197">
        <v>1965.0821142857149</v>
      </c>
      <c r="K324" s="192"/>
      <c r="L324" s="191" t="s">
        <v>4</v>
      </c>
    </row>
    <row r="325" spans="4:12" ht="15">
      <c r="D325" s="193" t="s">
        <v>247</v>
      </c>
      <c r="E325" s="193"/>
      <c r="F325" s="193">
        <v>1478480</v>
      </c>
      <c r="G325" s="193"/>
      <c r="H325" s="188">
        <v>3622.3013640000004</v>
      </c>
      <c r="I325" s="192"/>
      <c r="J325" s="197">
        <v>1552.4148702857151</v>
      </c>
      <c r="K325" s="192"/>
      <c r="L325" s="191" t="s">
        <v>4</v>
      </c>
    </row>
    <row r="326" spans="4:12" ht="15">
      <c r="D326" s="193" t="s">
        <v>248</v>
      </c>
      <c r="E326" s="193"/>
      <c r="F326" s="193">
        <v>1478483</v>
      </c>
      <c r="G326" s="193"/>
      <c r="H326" s="188">
        <v>4643.232</v>
      </c>
      <c r="I326" s="192"/>
      <c r="J326" s="197">
        <v>1989.9565714285718</v>
      </c>
      <c r="K326" s="192"/>
      <c r="L326" s="191" t="s">
        <v>4</v>
      </c>
    </row>
    <row r="327" spans="4:12" ht="15">
      <c r="D327" s="193" t="s">
        <v>126</v>
      </c>
      <c r="E327" s="193"/>
      <c r="F327" s="193">
        <v>1457023</v>
      </c>
      <c r="G327" s="193"/>
      <c r="H327" s="188">
        <v>2178.66</v>
      </c>
      <c r="I327" s="192"/>
      <c r="J327" s="197">
        <v>933.71100000000001</v>
      </c>
      <c r="K327" s="192"/>
      <c r="L327" s="191" t="s">
        <v>4</v>
      </c>
    </row>
    <row r="328" spans="4:12" ht="15">
      <c r="D328" s="193" t="s">
        <v>127</v>
      </c>
      <c r="E328" s="193"/>
      <c r="F328" s="193">
        <v>1457026</v>
      </c>
      <c r="G328" s="193"/>
      <c r="H328" s="188">
        <v>10789.64</v>
      </c>
      <c r="I328" s="192"/>
      <c r="J328" s="197">
        <v>4624.1314285714288</v>
      </c>
      <c r="K328" s="192"/>
      <c r="L328" s="191" t="s">
        <v>4</v>
      </c>
    </row>
    <row r="329" spans="4:12" ht="15">
      <c r="D329" s="193" t="s">
        <v>128</v>
      </c>
      <c r="E329" s="193"/>
      <c r="F329" s="193">
        <v>1457029</v>
      </c>
      <c r="G329" s="193"/>
      <c r="H329" s="188">
        <v>5489.1</v>
      </c>
      <c r="I329" s="192"/>
      <c r="J329" s="197">
        <v>2352.471428571429</v>
      </c>
      <c r="K329" s="192"/>
      <c r="L329" s="191" t="s">
        <v>4</v>
      </c>
    </row>
    <row r="330" spans="4:12" ht="15">
      <c r="D330" s="193" t="s">
        <v>129</v>
      </c>
      <c r="E330" s="193"/>
      <c r="F330" s="193">
        <v>1457032</v>
      </c>
      <c r="G330" s="193"/>
      <c r="H330" s="188">
        <v>4564.1000000000004</v>
      </c>
      <c r="I330" s="192"/>
      <c r="J330" s="197">
        <v>1956.0428571428574</v>
      </c>
      <c r="K330" s="192"/>
      <c r="L330" s="191" t="s">
        <v>4</v>
      </c>
    </row>
    <row r="331" spans="4:12" ht="15">
      <c r="D331" s="193" t="s">
        <v>130</v>
      </c>
      <c r="E331" s="193"/>
      <c r="F331" s="193">
        <v>1457035</v>
      </c>
      <c r="G331" s="193"/>
      <c r="H331" s="188">
        <v>7891.1</v>
      </c>
      <c r="I331" s="192"/>
      <c r="J331" s="197">
        <v>3381.9000000000015</v>
      </c>
      <c r="K331" s="192"/>
      <c r="L331" s="191" t="s">
        <v>4</v>
      </c>
    </row>
    <row r="332" spans="4:12" ht="15">
      <c r="D332" s="193" t="s">
        <v>131</v>
      </c>
      <c r="E332" s="193"/>
      <c r="F332" s="193">
        <v>1457038</v>
      </c>
      <c r="G332" s="193"/>
      <c r="H332" s="188">
        <v>4567.1000000000004</v>
      </c>
      <c r="I332" s="192"/>
      <c r="J332" s="197">
        <v>1957.3285714285721</v>
      </c>
      <c r="K332" s="192"/>
      <c r="L332" s="191" t="s">
        <v>4</v>
      </c>
    </row>
    <row r="333" spans="4:12" ht="15">
      <c r="D333" s="193" t="s">
        <v>249</v>
      </c>
      <c r="E333" s="193"/>
      <c r="F333" s="193">
        <v>1457041</v>
      </c>
      <c r="G333" s="193"/>
      <c r="H333" s="188">
        <v>4568.07</v>
      </c>
      <c r="I333" s="192"/>
      <c r="J333" s="197">
        <v>1957.744285714286</v>
      </c>
      <c r="K333" s="192"/>
      <c r="L333" s="191" t="s">
        <v>4</v>
      </c>
    </row>
    <row r="334" spans="4:12" ht="15">
      <c r="D334" s="193" t="s">
        <v>132</v>
      </c>
      <c r="E334" s="193"/>
      <c r="F334" s="193">
        <v>1457044</v>
      </c>
      <c r="G334" s="193"/>
      <c r="H334" s="188">
        <v>2891.4</v>
      </c>
      <c r="I334" s="192"/>
      <c r="J334" s="197">
        <v>1239.1714285714293</v>
      </c>
      <c r="K334" s="192"/>
      <c r="L334" s="191" t="s">
        <v>4</v>
      </c>
    </row>
    <row r="335" spans="4:12" ht="15">
      <c r="D335" s="193" t="s">
        <v>133</v>
      </c>
      <c r="E335" s="193"/>
      <c r="F335" s="193">
        <v>1457047</v>
      </c>
      <c r="G335" s="193"/>
      <c r="H335" s="188">
        <v>1890.1</v>
      </c>
      <c r="I335" s="192"/>
      <c r="J335" s="197">
        <v>810.04285714285743</v>
      </c>
      <c r="K335" s="192"/>
      <c r="L335" s="191" t="s">
        <v>4</v>
      </c>
    </row>
    <row r="336" spans="4:12" ht="15">
      <c r="D336" s="193" t="s">
        <v>134</v>
      </c>
      <c r="E336" s="193"/>
      <c r="F336" s="193">
        <v>1457050</v>
      </c>
      <c r="G336" s="193"/>
      <c r="H336" s="188">
        <v>4396.1000000000004</v>
      </c>
      <c r="I336" s="192"/>
      <c r="J336" s="197">
        <v>1884.0428571428574</v>
      </c>
      <c r="K336" s="192"/>
      <c r="L336" s="191" t="s">
        <v>4</v>
      </c>
    </row>
    <row r="337" spans="4:13" ht="15">
      <c r="D337" s="193" t="s">
        <v>135</v>
      </c>
      <c r="E337" s="193"/>
      <c r="F337" s="193">
        <v>1457053</v>
      </c>
      <c r="G337" s="193"/>
      <c r="H337" s="188">
        <v>8947.2999999999993</v>
      </c>
      <c r="I337" s="192"/>
      <c r="J337" s="197">
        <v>3834.5571428571438</v>
      </c>
      <c r="K337" s="192"/>
      <c r="L337" s="191" t="s">
        <v>4</v>
      </c>
    </row>
    <row r="338" spans="4:13" ht="15">
      <c r="D338" s="193" t="s">
        <v>136</v>
      </c>
      <c r="E338" s="193"/>
      <c r="F338" s="193">
        <v>1457056</v>
      </c>
      <c r="G338" s="193"/>
      <c r="H338" s="188">
        <v>4643.232</v>
      </c>
      <c r="I338" s="192"/>
      <c r="J338" s="197">
        <v>1989.9565714285718</v>
      </c>
      <c r="K338" s="192"/>
      <c r="L338" s="191" t="s">
        <v>4</v>
      </c>
    </row>
    <row r="339" spans="4:13" ht="15">
      <c r="D339" s="193" t="s">
        <v>137</v>
      </c>
      <c r="E339" s="193"/>
      <c r="F339" s="193">
        <v>1457059</v>
      </c>
      <c r="G339" s="193"/>
      <c r="H339" s="188">
        <v>3203.8300799999997</v>
      </c>
      <c r="I339" s="192"/>
      <c r="J339" s="197">
        <v>1373.0700342857144</v>
      </c>
      <c r="K339" s="192"/>
      <c r="L339" s="191" t="s">
        <v>4</v>
      </c>
    </row>
    <row r="340" spans="4:13" ht="15">
      <c r="D340" s="193" t="s">
        <v>138</v>
      </c>
      <c r="E340" s="193"/>
      <c r="F340" s="193">
        <v>1457062</v>
      </c>
      <c r="G340" s="193"/>
      <c r="H340" s="188">
        <v>2902.02</v>
      </c>
      <c r="I340" s="192"/>
      <c r="J340" s="197">
        <v>1243.7228571428573</v>
      </c>
      <c r="K340" s="192"/>
      <c r="L340" s="191" t="s">
        <v>4</v>
      </c>
    </row>
    <row r="341" spans="4:13" ht="15">
      <c r="D341" s="193" t="s">
        <v>139</v>
      </c>
      <c r="E341" s="193"/>
      <c r="F341" s="193">
        <v>1457065</v>
      </c>
      <c r="G341" s="193"/>
      <c r="H341" s="188">
        <v>3622.3013640000004</v>
      </c>
      <c r="I341" s="192"/>
      <c r="J341" s="197">
        <v>1552.4148702857151</v>
      </c>
      <c r="K341" s="192"/>
      <c r="L341" s="191" t="s">
        <v>4</v>
      </c>
    </row>
    <row r="342" spans="4:13" ht="15">
      <c r="D342" s="193" t="s">
        <v>140</v>
      </c>
      <c r="E342" s="193"/>
      <c r="F342" s="193">
        <v>1457068</v>
      </c>
      <c r="G342" s="193"/>
      <c r="H342" s="188">
        <v>4585.1916000000001</v>
      </c>
      <c r="I342" s="192"/>
      <c r="J342" s="197">
        <v>1965.0821142857149</v>
      </c>
      <c r="K342" s="192"/>
      <c r="L342" s="191" t="s">
        <v>4</v>
      </c>
    </row>
    <row r="343" spans="4:13" ht="15">
      <c r="D343" s="193" t="s">
        <v>141</v>
      </c>
      <c r="E343" s="193"/>
      <c r="F343" s="193">
        <v>1457071</v>
      </c>
      <c r="G343" s="193"/>
      <c r="H343" s="188">
        <v>3622.3013640000004</v>
      </c>
      <c r="I343" s="192"/>
      <c r="J343" s="197">
        <v>1552.4148702857151</v>
      </c>
      <c r="K343" s="192"/>
      <c r="L343" s="191" t="s">
        <v>4</v>
      </c>
    </row>
    <row r="344" spans="4:13" ht="15">
      <c r="D344" s="193" t="s">
        <v>142</v>
      </c>
      <c r="E344" s="193"/>
      <c r="F344" s="193">
        <v>1457074</v>
      </c>
      <c r="G344" s="193"/>
      <c r="H344" s="188">
        <v>4643.232</v>
      </c>
      <c r="I344" s="192"/>
      <c r="J344" s="197">
        <v>1989.9565714285718</v>
      </c>
      <c r="K344" s="192"/>
      <c r="L344" s="191" t="s">
        <v>4</v>
      </c>
    </row>
    <row r="345" spans="4:13" ht="15">
      <c r="D345" s="193" t="s">
        <v>143</v>
      </c>
      <c r="E345" s="193"/>
      <c r="F345" s="193">
        <v>1457077</v>
      </c>
      <c r="G345" s="193"/>
      <c r="H345" s="188">
        <v>2178.08</v>
      </c>
      <c r="I345" s="192"/>
      <c r="J345" s="197">
        <v>933.4628571428575</v>
      </c>
      <c r="K345" s="192"/>
      <c r="L345" s="191" t="s">
        <v>4</v>
      </c>
    </row>
    <row r="346" spans="4:13" ht="15">
      <c r="D346" s="193" t="s">
        <v>144</v>
      </c>
      <c r="E346" s="193"/>
      <c r="F346" s="193">
        <v>1457080</v>
      </c>
      <c r="G346" s="193"/>
      <c r="H346" s="188">
        <v>7891.1</v>
      </c>
      <c r="I346" s="192"/>
      <c r="J346" s="197">
        <v>3381.9000000000015</v>
      </c>
      <c r="K346" s="192"/>
      <c r="L346" s="191" t="s">
        <v>4</v>
      </c>
    </row>
    <row r="347" spans="4:13" ht="15">
      <c r="D347" s="193" t="s">
        <v>145</v>
      </c>
      <c r="E347" s="193"/>
      <c r="F347" s="193">
        <v>1457083</v>
      </c>
      <c r="G347" s="193"/>
      <c r="H347" s="188">
        <v>4567.1000000000004</v>
      </c>
      <c r="I347" s="192"/>
      <c r="J347" s="197">
        <v>1957.3285714285721</v>
      </c>
      <c r="K347" s="192"/>
      <c r="L347" s="191" t="s">
        <v>4</v>
      </c>
    </row>
    <row r="348" spans="4:13" ht="15">
      <c r="D348" s="193" t="s">
        <v>146</v>
      </c>
      <c r="E348" s="193"/>
      <c r="F348" s="193">
        <v>1457086</v>
      </c>
      <c r="G348" s="193"/>
      <c r="H348" s="188">
        <v>4643.232</v>
      </c>
      <c r="I348" s="192"/>
      <c r="J348" s="197">
        <v>1989.9565714285718</v>
      </c>
      <c r="K348" s="192"/>
      <c r="L348" s="191" t="s">
        <v>4</v>
      </c>
    </row>
    <row r="349" spans="4:13" ht="16.5" thickBot="1">
      <c r="D349" s="193"/>
      <c r="E349" s="193"/>
      <c r="F349" s="193"/>
      <c r="G349" s="233" t="s">
        <v>310</v>
      </c>
      <c r="H349" s="188">
        <f>SUM(H5:H348)</f>
        <v>1484791.1916811443</v>
      </c>
      <c r="I349" s="253" t="s">
        <v>340</v>
      </c>
      <c r="J349" s="188">
        <f>SUM(J5:J348)</f>
        <v>636339.08129191876</v>
      </c>
      <c r="K349" s="264" t="s">
        <v>290</v>
      </c>
      <c r="L349" s="191"/>
    </row>
    <row r="350" spans="4:13" ht="15.75" thickBot="1">
      <c r="D350" s="193"/>
      <c r="E350" s="193"/>
      <c r="F350" s="193"/>
      <c r="G350" s="193"/>
      <c r="J350" s="254"/>
      <c r="K350" s="365" t="s">
        <v>327</v>
      </c>
      <c r="L350" s="366"/>
      <c r="M350" s="367"/>
    </row>
    <row r="351" spans="4:13" ht="15">
      <c r="D351" s="193"/>
      <c r="E351" s="193"/>
      <c r="F351" s="193"/>
      <c r="G351" s="193"/>
      <c r="H351" s="188"/>
      <c r="I351" s="192"/>
      <c r="J351" s="197"/>
      <c r="K351" s="265" t="s">
        <v>290</v>
      </c>
      <c r="L351" s="266">
        <f>J349</f>
        <v>636339.08129191876</v>
      </c>
      <c r="M351" s="320" t="s">
        <v>309</v>
      </c>
    </row>
    <row r="352" spans="4:13" ht="15">
      <c r="D352" s="193"/>
      <c r="E352" s="193"/>
      <c r="F352" s="193"/>
      <c r="G352" s="193"/>
      <c r="H352" s="188"/>
      <c r="I352" s="192"/>
      <c r="J352" s="197"/>
      <c r="K352" s="269" t="s">
        <v>339</v>
      </c>
      <c r="L352" s="267">
        <v>638305.30107453046</v>
      </c>
    </row>
    <row r="353" spans="4:13" ht="15.75" thickBot="1">
      <c r="D353" s="193"/>
      <c r="E353" s="193"/>
      <c r="F353" s="193"/>
      <c r="G353" s="193"/>
      <c r="H353" s="188"/>
      <c r="I353" s="192"/>
      <c r="J353" s="197"/>
      <c r="K353" s="271" t="s">
        <v>326</v>
      </c>
      <c r="L353" s="270">
        <f>L351-L352</f>
        <v>-1966.2197826117044</v>
      </c>
      <c r="M353" s="272" t="s">
        <v>328</v>
      </c>
    </row>
    <row r="354" spans="4:13" ht="15.75" thickTop="1">
      <c r="D354" s="193"/>
      <c r="E354" s="193"/>
      <c r="F354" s="193"/>
      <c r="G354" s="193"/>
      <c r="H354" s="188"/>
      <c r="I354" s="192"/>
      <c r="J354" s="197"/>
      <c r="K354" s="192"/>
      <c r="L354" s="268"/>
    </row>
    <row r="355" spans="4:13" ht="15">
      <c r="D355" s="193"/>
      <c r="E355" s="193"/>
      <c r="F355" s="193"/>
      <c r="G355" s="193"/>
      <c r="H355" s="188"/>
      <c r="I355" s="192"/>
      <c r="J355" s="197"/>
      <c r="K355" s="192"/>
      <c r="L355" s="341"/>
    </row>
    <row r="356" spans="4:13" ht="15">
      <c r="D356" s="193"/>
      <c r="E356" s="193"/>
      <c r="F356" s="193"/>
      <c r="G356" s="193"/>
      <c r="H356" s="188"/>
      <c r="I356" s="192"/>
      <c r="J356" s="197"/>
      <c r="K356" s="192"/>
      <c r="L356" s="266"/>
    </row>
    <row r="357" spans="4:13" ht="15">
      <c r="D357" s="193"/>
      <c r="E357" s="193"/>
      <c r="F357" s="193"/>
      <c r="G357" s="193"/>
      <c r="H357" s="188"/>
      <c r="I357" s="192"/>
      <c r="J357" s="197"/>
      <c r="K357" s="192"/>
      <c r="L357" s="266"/>
    </row>
    <row r="358" spans="4:13" ht="15">
      <c r="D358" s="193"/>
      <c r="E358" s="193"/>
      <c r="F358" s="193"/>
      <c r="G358" s="193"/>
      <c r="H358" s="188"/>
      <c r="I358" s="192"/>
      <c r="J358" s="197"/>
      <c r="K358" s="192"/>
      <c r="L358" s="191"/>
    </row>
    <row r="359" spans="4:13" ht="15">
      <c r="D359" s="193"/>
      <c r="E359" s="193"/>
      <c r="F359" s="193"/>
      <c r="G359" s="193"/>
      <c r="H359" s="188"/>
      <c r="I359" s="192"/>
      <c r="J359" s="197"/>
      <c r="K359" s="192"/>
      <c r="L359" s="191"/>
    </row>
    <row r="360" spans="4:13" ht="15">
      <c r="D360" s="193"/>
      <c r="E360" s="193"/>
      <c r="F360" s="193"/>
      <c r="G360" s="193"/>
      <c r="H360" s="188"/>
      <c r="I360" s="192"/>
      <c r="J360" s="197"/>
      <c r="K360" s="192"/>
      <c r="L360" s="191"/>
    </row>
    <row r="361" spans="4:13" ht="15">
      <c r="D361" s="193"/>
      <c r="E361" s="193"/>
      <c r="F361" s="193"/>
      <c r="G361" s="193"/>
      <c r="H361" s="188"/>
      <c r="I361" s="192"/>
      <c r="J361" s="197"/>
      <c r="K361" s="192"/>
      <c r="L361" s="191"/>
    </row>
    <row r="362" spans="4:13" ht="15">
      <c r="D362" s="193"/>
      <c r="E362" s="193"/>
      <c r="F362" s="193"/>
      <c r="G362" s="193"/>
      <c r="H362" s="188"/>
      <c r="I362" s="192"/>
      <c r="J362" s="197"/>
      <c r="K362" s="192"/>
      <c r="L362" s="191"/>
    </row>
    <row r="363" spans="4:13" ht="15">
      <c r="D363" s="193"/>
      <c r="E363" s="193"/>
      <c r="F363" s="193"/>
      <c r="G363" s="193"/>
      <c r="H363" s="188"/>
      <c r="I363" s="192"/>
      <c r="J363" s="197"/>
      <c r="K363" s="192"/>
      <c r="L363" s="191"/>
    </row>
    <row r="364" spans="4:13" ht="15">
      <c r="D364" s="193"/>
      <c r="E364" s="193"/>
      <c r="F364" s="193"/>
      <c r="G364" s="193"/>
      <c r="H364" s="188"/>
      <c r="I364" s="192"/>
      <c r="J364" s="197"/>
      <c r="K364" s="192"/>
      <c r="L364" s="191"/>
    </row>
    <row r="365" spans="4:13" ht="15">
      <c r="D365" s="193"/>
      <c r="E365" s="193"/>
      <c r="F365" s="193"/>
      <c r="G365" s="193"/>
      <c r="H365" s="188"/>
      <c r="I365" s="192"/>
      <c r="J365" s="197"/>
      <c r="K365" s="192"/>
      <c r="L365" s="191"/>
    </row>
    <row r="366" spans="4:13" ht="15">
      <c r="D366" s="193"/>
      <c r="E366" s="193"/>
      <c r="F366" s="193"/>
      <c r="G366" s="193"/>
      <c r="H366" s="188"/>
      <c r="I366" s="192"/>
      <c r="J366" s="197"/>
      <c r="K366" s="192"/>
      <c r="L366" s="191"/>
    </row>
    <row r="367" spans="4:13" ht="15">
      <c r="D367" s="193"/>
      <c r="E367" s="193"/>
      <c r="F367" s="193"/>
      <c r="G367" s="193"/>
      <c r="H367" s="188"/>
      <c r="I367" s="192"/>
      <c r="J367" s="197"/>
      <c r="K367" s="192"/>
      <c r="L367" s="191"/>
    </row>
    <row r="368" spans="4:13" ht="15">
      <c r="D368" s="193"/>
      <c r="E368" s="193"/>
      <c r="F368" s="193"/>
      <c r="G368" s="193"/>
      <c r="H368" s="188"/>
      <c r="I368" s="192"/>
      <c r="J368" s="197"/>
      <c r="K368" s="192"/>
      <c r="L368" s="191"/>
    </row>
    <row r="369" spans="4:12" ht="15">
      <c r="D369" s="193"/>
      <c r="E369" s="193"/>
      <c r="F369" s="193"/>
      <c r="G369" s="193"/>
      <c r="H369" s="188"/>
      <c r="I369" s="192"/>
      <c r="J369" s="197"/>
      <c r="K369" s="192"/>
      <c r="L369" s="191"/>
    </row>
    <row r="370" spans="4:12" ht="15">
      <c r="D370" s="193"/>
      <c r="E370" s="193"/>
      <c r="F370" s="193"/>
      <c r="G370" s="193"/>
      <c r="H370" s="188"/>
      <c r="I370" s="192"/>
      <c r="J370" s="197"/>
      <c r="K370" s="192"/>
      <c r="L370" s="191"/>
    </row>
    <row r="371" spans="4:12" ht="15">
      <c r="D371" s="193"/>
      <c r="E371" s="193"/>
      <c r="F371" s="193"/>
      <c r="G371" s="193"/>
      <c r="H371" s="188"/>
      <c r="I371" s="192"/>
      <c r="J371" s="197"/>
      <c r="K371" s="192"/>
      <c r="L371" s="191"/>
    </row>
    <row r="372" spans="4:12" ht="15">
      <c r="D372" s="193"/>
      <c r="E372" s="193"/>
      <c r="F372" s="193"/>
      <c r="G372" s="193"/>
      <c r="H372" s="188"/>
      <c r="I372" s="192"/>
      <c r="J372" s="197"/>
      <c r="K372" s="192"/>
      <c r="L372" s="191"/>
    </row>
    <row r="373" spans="4:12" ht="15">
      <c r="D373" s="193"/>
      <c r="E373" s="193"/>
      <c r="F373" s="193"/>
      <c r="G373" s="193"/>
      <c r="H373" s="188"/>
      <c r="I373" s="192"/>
      <c r="J373" s="197"/>
      <c r="K373" s="192"/>
      <c r="L373" s="191"/>
    </row>
    <row r="374" spans="4:12" ht="15">
      <c r="D374" s="193"/>
      <c r="E374" s="193"/>
      <c r="F374" s="193"/>
      <c r="G374" s="193"/>
      <c r="H374" s="188"/>
      <c r="I374" s="192"/>
      <c r="J374" s="197"/>
      <c r="K374" s="192"/>
      <c r="L374" s="191"/>
    </row>
    <row r="375" spans="4:12" ht="15">
      <c r="D375" s="193"/>
      <c r="E375" s="193"/>
      <c r="F375" s="193"/>
      <c r="G375" s="193"/>
      <c r="H375" s="188"/>
      <c r="I375" s="192"/>
      <c r="J375" s="197"/>
      <c r="K375" s="192"/>
      <c r="L375" s="191"/>
    </row>
    <row r="376" spans="4:12" ht="15">
      <c r="D376" s="193"/>
      <c r="E376" s="193"/>
      <c r="F376" s="193"/>
      <c r="G376" s="193"/>
      <c r="H376" s="188"/>
      <c r="I376" s="192"/>
      <c r="J376" s="197"/>
      <c r="K376" s="192"/>
      <c r="L376" s="191"/>
    </row>
    <row r="377" spans="4:12" ht="15">
      <c r="D377" s="193"/>
      <c r="E377" s="193"/>
      <c r="F377" s="193"/>
      <c r="G377" s="193"/>
      <c r="H377" s="188"/>
      <c r="I377" s="192"/>
      <c r="J377" s="197"/>
      <c r="K377" s="192"/>
      <c r="L377" s="191"/>
    </row>
    <row r="378" spans="4:12" ht="15">
      <c r="D378" s="193"/>
      <c r="E378" s="193"/>
      <c r="F378" s="193"/>
      <c r="G378" s="193"/>
      <c r="H378" s="188"/>
      <c r="I378" s="192"/>
      <c r="J378" s="197"/>
      <c r="K378" s="192"/>
      <c r="L378" s="191"/>
    </row>
    <row r="379" spans="4:12" ht="15">
      <c r="D379" s="193"/>
      <c r="E379" s="193"/>
      <c r="F379" s="193"/>
      <c r="G379" s="193"/>
      <c r="H379" s="188"/>
      <c r="I379" s="192"/>
      <c r="J379" s="197"/>
      <c r="K379" s="192"/>
      <c r="L379" s="191"/>
    </row>
    <row r="380" spans="4:12" ht="15">
      <c r="D380" s="193"/>
      <c r="E380" s="193"/>
      <c r="F380" s="193"/>
      <c r="G380" s="193"/>
      <c r="H380" s="188"/>
      <c r="I380" s="192"/>
      <c r="J380" s="197"/>
      <c r="K380" s="192"/>
      <c r="L380" s="191"/>
    </row>
    <row r="381" spans="4:12" ht="15">
      <c r="D381" s="193"/>
      <c r="E381" s="193"/>
      <c r="F381" s="193"/>
      <c r="G381" s="193"/>
      <c r="H381" s="188"/>
      <c r="I381" s="192"/>
      <c r="J381" s="197"/>
      <c r="K381" s="192"/>
      <c r="L381" s="191"/>
    </row>
    <row r="382" spans="4:12" ht="15">
      <c r="D382" s="193"/>
      <c r="E382" s="193"/>
      <c r="F382" s="193"/>
      <c r="G382" s="193"/>
      <c r="H382" s="188"/>
      <c r="I382" s="192"/>
      <c r="J382" s="197"/>
      <c r="K382" s="192"/>
      <c r="L382" s="191"/>
    </row>
    <row r="383" spans="4:12" ht="15">
      <c r="D383" s="193"/>
      <c r="E383" s="193"/>
      <c r="F383" s="193"/>
      <c r="G383" s="193"/>
      <c r="H383" s="188"/>
      <c r="I383" s="192"/>
      <c r="J383" s="197"/>
      <c r="K383" s="192"/>
      <c r="L383" s="191"/>
    </row>
    <row r="384" spans="4:12" ht="15">
      <c r="D384" s="193"/>
      <c r="E384" s="193"/>
      <c r="F384" s="193"/>
      <c r="G384" s="193"/>
      <c r="H384" s="188"/>
      <c r="I384" s="192"/>
      <c r="J384" s="197"/>
      <c r="K384" s="192"/>
      <c r="L384" s="191"/>
    </row>
    <row r="385" spans="4:12" ht="15">
      <c r="D385" s="193"/>
      <c r="E385" s="193"/>
      <c r="F385" s="193"/>
      <c r="G385" s="193"/>
      <c r="H385" s="188"/>
      <c r="I385" s="192"/>
      <c r="J385" s="197"/>
      <c r="K385" s="192"/>
      <c r="L385" s="191"/>
    </row>
    <row r="386" spans="4:12" ht="15">
      <c r="D386" s="193"/>
      <c r="E386" s="193"/>
      <c r="F386" s="193"/>
      <c r="G386" s="193"/>
      <c r="H386" s="188"/>
      <c r="I386" s="192"/>
      <c r="J386" s="197"/>
      <c r="K386" s="192"/>
      <c r="L386" s="191"/>
    </row>
    <row r="387" spans="4:12" ht="15">
      <c r="D387" s="193"/>
      <c r="E387" s="193"/>
      <c r="F387" s="193"/>
      <c r="G387" s="193"/>
      <c r="H387" s="188"/>
      <c r="I387" s="192"/>
      <c r="J387" s="197"/>
      <c r="K387" s="192"/>
      <c r="L387" s="191"/>
    </row>
    <row r="388" spans="4:12" ht="15">
      <c r="D388" s="193"/>
      <c r="E388" s="193"/>
      <c r="F388" s="193"/>
      <c r="G388" s="193"/>
      <c r="H388" s="188"/>
      <c r="I388" s="192"/>
      <c r="J388" s="197"/>
      <c r="K388" s="192"/>
      <c r="L388" s="191"/>
    </row>
    <row r="389" spans="4:12" ht="15">
      <c r="D389" s="193"/>
      <c r="E389" s="193"/>
      <c r="F389" s="193"/>
      <c r="G389" s="193"/>
      <c r="H389" s="188"/>
      <c r="I389" s="192"/>
      <c r="J389" s="197"/>
      <c r="K389" s="192"/>
      <c r="L389" s="191"/>
    </row>
    <row r="390" spans="4:12" ht="15">
      <c r="D390" s="193"/>
      <c r="E390" s="193"/>
      <c r="F390" s="193"/>
      <c r="G390" s="193"/>
      <c r="H390" s="188"/>
      <c r="I390" s="192"/>
      <c r="J390" s="197"/>
      <c r="K390" s="192"/>
      <c r="L390" s="191"/>
    </row>
    <row r="391" spans="4:12" ht="15">
      <c r="D391" s="193"/>
      <c r="E391" s="193"/>
      <c r="F391" s="193"/>
      <c r="G391" s="193"/>
      <c r="H391" s="188"/>
      <c r="I391" s="192"/>
      <c r="J391" s="197"/>
      <c r="K391" s="192"/>
      <c r="L391" s="191"/>
    </row>
    <row r="392" spans="4:12" ht="15">
      <c r="D392" s="193"/>
      <c r="E392" s="193"/>
      <c r="F392" s="193"/>
      <c r="G392" s="193"/>
      <c r="H392" s="188"/>
      <c r="I392" s="192"/>
      <c r="J392" s="197"/>
      <c r="K392" s="192"/>
      <c r="L392" s="191"/>
    </row>
    <row r="393" spans="4:12" ht="15">
      <c r="D393" s="193"/>
      <c r="E393" s="193"/>
      <c r="F393" s="193"/>
      <c r="G393" s="193"/>
      <c r="H393" s="188"/>
      <c r="I393" s="192"/>
      <c r="J393" s="197"/>
      <c r="K393" s="192"/>
      <c r="L393" s="191"/>
    </row>
    <row r="394" spans="4:12" ht="15">
      <c r="D394" s="193"/>
      <c r="E394" s="193"/>
      <c r="F394" s="193"/>
      <c r="G394" s="193"/>
      <c r="H394" s="188"/>
      <c r="I394" s="192"/>
      <c r="J394" s="197"/>
      <c r="K394" s="192"/>
      <c r="L394" s="191"/>
    </row>
    <row r="395" spans="4:12">
      <c r="H395" s="196"/>
    </row>
    <row r="396" spans="4:12">
      <c r="H396" s="196"/>
    </row>
    <row r="397" spans="4:12">
      <c r="H397" s="196"/>
    </row>
    <row r="398" spans="4:12">
      <c r="H398" s="196"/>
    </row>
    <row r="399" spans="4:12">
      <c r="H399" s="196"/>
    </row>
    <row r="400" spans="4:12">
      <c r="H400" s="196"/>
    </row>
    <row r="401" spans="8:8">
      <c r="H401" s="196"/>
    </row>
    <row r="402" spans="8:8">
      <c r="H402" s="196"/>
    </row>
    <row r="403" spans="8:8">
      <c r="H403" s="196"/>
    </row>
    <row r="404" spans="8:8">
      <c r="H404" s="196"/>
    </row>
    <row r="405" spans="8:8">
      <c r="H405" s="196"/>
    </row>
    <row r="406" spans="8:8">
      <c r="H406" s="196"/>
    </row>
    <row r="407" spans="8:8">
      <c r="H407" s="196"/>
    </row>
    <row r="408" spans="8:8">
      <c r="H408" s="196"/>
    </row>
    <row r="409" spans="8:8">
      <c r="H409" s="196"/>
    </row>
    <row r="410" spans="8:8">
      <c r="H410" s="196"/>
    </row>
    <row r="411" spans="8:8">
      <c r="H411" s="196"/>
    </row>
    <row r="412" spans="8:8">
      <c r="H412" s="196"/>
    </row>
    <row r="413" spans="8:8">
      <c r="H413" s="196"/>
    </row>
    <row r="414" spans="8:8">
      <c r="H414" s="196"/>
    </row>
    <row r="415" spans="8:8">
      <c r="H415" s="196"/>
    </row>
    <row r="416" spans="8:8">
      <c r="H416" s="196"/>
    </row>
    <row r="417" spans="8:8">
      <c r="H417" s="196"/>
    </row>
    <row r="418" spans="8:8">
      <c r="H418" s="196"/>
    </row>
    <row r="419" spans="8:8">
      <c r="H419" s="196"/>
    </row>
    <row r="420" spans="8:8">
      <c r="H420" s="196"/>
    </row>
    <row r="421" spans="8:8">
      <c r="H421" s="196"/>
    </row>
    <row r="422" spans="8:8">
      <c r="H422" s="196"/>
    </row>
    <row r="423" spans="8:8">
      <c r="H423" s="196"/>
    </row>
    <row r="424" spans="8:8">
      <c r="H424" s="196"/>
    </row>
    <row r="425" spans="8:8">
      <c r="H425" s="196"/>
    </row>
    <row r="426" spans="8:8">
      <c r="H426" s="196"/>
    </row>
    <row r="427" spans="8:8">
      <c r="H427" s="196"/>
    </row>
    <row r="428" spans="8:8">
      <c r="H428" s="196"/>
    </row>
    <row r="429" spans="8:8">
      <c r="H429" s="196"/>
    </row>
    <row r="430" spans="8:8">
      <c r="H430" s="196"/>
    </row>
    <row r="431" spans="8:8">
      <c r="H431" s="196"/>
    </row>
    <row r="432" spans="8:8">
      <c r="H432" s="196"/>
    </row>
    <row r="433" spans="8:8">
      <c r="H433" s="196"/>
    </row>
    <row r="434" spans="8:8">
      <c r="H434" s="196"/>
    </row>
    <row r="435" spans="8:8">
      <c r="H435" s="196"/>
    </row>
    <row r="436" spans="8:8">
      <c r="H436" s="196"/>
    </row>
    <row r="437" spans="8:8">
      <c r="H437" s="196"/>
    </row>
    <row r="438" spans="8:8">
      <c r="H438" s="196"/>
    </row>
    <row r="439" spans="8:8">
      <c r="H439" s="196"/>
    </row>
    <row r="440" spans="8:8">
      <c r="H440" s="196"/>
    </row>
    <row r="441" spans="8:8">
      <c r="H441" s="196"/>
    </row>
    <row r="442" spans="8:8">
      <c r="H442" s="196"/>
    </row>
    <row r="443" spans="8:8">
      <c r="H443" s="196"/>
    </row>
    <row r="444" spans="8:8">
      <c r="H444" s="196"/>
    </row>
    <row r="445" spans="8:8">
      <c r="H445" s="196"/>
    </row>
    <row r="446" spans="8:8">
      <c r="H446" s="196"/>
    </row>
    <row r="447" spans="8:8">
      <c r="H447" s="196"/>
    </row>
    <row r="448" spans="8:8">
      <c r="H448" s="196"/>
    </row>
    <row r="449" spans="8:8">
      <c r="H449" s="196"/>
    </row>
    <row r="450" spans="8:8">
      <c r="H450" s="196"/>
    </row>
    <row r="451" spans="8:8">
      <c r="H451" s="196"/>
    </row>
    <row r="452" spans="8:8">
      <c r="H452" s="196"/>
    </row>
    <row r="453" spans="8:8">
      <c r="H453" s="196"/>
    </row>
    <row r="454" spans="8:8">
      <c r="H454" s="196"/>
    </row>
    <row r="455" spans="8:8">
      <c r="H455" s="196"/>
    </row>
    <row r="456" spans="8:8">
      <c r="H456" s="196"/>
    </row>
  </sheetData>
  <mergeCells count="1">
    <mergeCell ref="K350:M350"/>
  </mergeCells>
  <pageMargins left="0.75" right="0.75" top="1" bottom="1" header="0.5" footer="0.5"/>
  <pageSetup paperSize="9" scale="42" orientation="portrait" r:id="rId1"/>
  <headerFooter scaleWithDoc="0">
    <oddFooter>&amp;L&amp;"EY Gothic Cond Medium,Regular"The Audit Academy
Expedition:Audit&amp;C&amp;"EY Gothic Cond Medium,Regular"&amp;P&amp;R&amp;"EY Gothic Cond Medium,Regular"© 2017 EYGM Limited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9"/>
  <sheetViews>
    <sheetView showGridLines="0" view="pageLayout" zoomScale="110" zoomScaleNormal="100" zoomScalePageLayoutView="110" workbookViewId="0">
      <selection activeCell="K5" sqref="K5"/>
    </sheetView>
  </sheetViews>
  <sheetFormatPr defaultColWidth="9.140625" defaultRowHeight="14.25"/>
  <cols>
    <col min="1" max="1" width="1.28515625" style="1" customWidth="1"/>
    <col min="2" max="2" width="0.42578125" style="1" customWidth="1"/>
    <col min="3" max="3" width="2.28515625" style="1" customWidth="1"/>
    <col min="4" max="4" width="16.85546875" style="1" customWidth="1"/>
    <col min="5" max="5" width="31.42578125" style="1" bestFit="1" customWidth="1"/>
    <col min="6" max="6" width="6.42578125" style="1" customWidth="1"/>
    <col min="7" max="7" width="13.42578125" style="1" bestFit="1" customWidth="1"/>
    <col min="8" max="8" width="3.5703125" style="1" bestFit="1" customWidth="1"/>
    <col min="9" max="9" width="21.28515625" style="1" customWidth="1"/>
    <col min="10" max="10" width="15.7109375" style="1" customWidth="1"/>
    <col min="11" max="11" width="3.7109375" style="1" customWidth="1"/>
    <col min="12" max="12" width="0.42578125" style="1" customWidth="1"/>
    <col min="13" max="13" width="1.7109375" style="1" customWidth="1"/>
    <col min="14" max="16384" width="9.140625" style="1"/>
  </cols>
  <sheetData>
    <row r="1" spans="2:15" ht="21" thickBot="1">
      <c r="C1" s="165"/>
      <c r="D1" s="223" t="s">
        <v>300</v>
      </c>
    </row>
    <row r="2" spans="2:15" ht="15" thickTop="1">
      <c r="B2" s="2"/>
      <c r="C2" s="3"/>
      <c r="D2" s="3"/>
      <c r="E2" s="3"/>
      <c r="F2" s="3"/>
      <c r="G2" s="3"/>
      <c r="H2" s="3"/>
      <c r="I2" s="3"/>
      <c r="J2" s="3"/>
      <c r="K2" s="3"/>
      <c r="L2" s="4"/>
    </row>
    <row r="3" spans="2:15" ht="24.75">
      <c r="B3" s="5"/>
      <c r="C3" s="6"/>
      <c r="D3" s="7" t="s">
        <v>8</v>
      </c>
      <c r="E3" s="6"/>
      <c r="F3" s="6"/>
      <c r="G3" s="6"/>
      <c r="H3" s="6"/>
      <c r="I3" s="6"/>
      <c r="J3" s="6"/>
      <c r="K3" s="6"/>
      <c r="L3" s="8"/>
    </row>
    <row r="4" spans="2:15">
      <c r="B4" s="5"/>
      <c r="C4" s="6"/>
      <c r="D4" s="6"/>
      <c r="E4" s="6"/>
      <c r="F4" s="6"/>
      <c r="G4" s="6"/>
      <c r="H4" s="6"/>
      <c r="I4" s="6"/>
      <c r="J4" s="6"/>
      <c r="K4" s="6"/>
      <c r="L4" s="8"/>
    </row>
    <row r="5" spans="2:15">
      <c r="B5" s="5"/>
      <c r="C5" s="6"/>
      <c r="D5" s="9"/>
      <c r="E5" s="6"/>
      <c r="F5" s="6"/>
      <c r="G5" s="36"/>
      <c r="H5" s="36"/>
      <c r="I5" s="36"/>
      <c r="J5" s="36"/>
      <c r="K5" s="6"/>
      <c r="L5" s="8"/>
    </row>
    <row r="6" spans="2:15" ht="15" thickBot="1">
      <c r="B6" s="5"/>
      <c r="C6" s="6"/>
      <c r="D6" s="9" t="s">
        <v>10</v>
      </c>
      <c r="E6" s="11"/>
      <c r="F6" s="6"/>
      <c r="G6" s="6" t="s">
        <v>9</v>
      </c>
      <c r="H6" s="6"/>
      <c r="I6" s="6"/>
      <c r="J6" s="36"/>
      <c r="K6" s="6"/>
      <c r="L6" s="8"/>
    </row>
    <row r="7" spans="2:15" ht="15" thickBot="1">
      <c r="B7" s="5"/>
      <c r="C7" s="6"/>
      <c r="D7" s="6" t="s">
        <v>5</v>
      </c>
      <c r="E7" s="24" t="s">
        <v>267</v>
      </c>
      <c r="F7" s="6"/>
      <c r="G7" s="6" t="s">
        <v>11</v>
      </c>
      <c r="H7" s="6"/>
      <c r="I7" s="24" t="s">
        <v>24</v>
      </c>
      <c r="J7" s="36"/>
      <c r="K7" s="6"/>
      <c r="L7" s="8"/>
    </row>
    <row r="8" spans="2:15" ht="15" thickBot="1">
      <c r="B8" s="5"/>
      <c r="C8" s="6"/>
      <c r="D8" s="36"/>
      <c r="E8" s="36"/>
      <c r="F8" s="6"/>
      <c r="G8" s="6" t="s">
        <v>12</v>
      </c>
      <c r="H8" s="6"/>
      <c r="I8" s="198">
        <v>42916</v>
      </c>
      <c r="J8" s="36"/>
      <c r="K8" s="6"/>
      <c r="L8" s="8"/>
    </row>
    <row r="9" spans="2:15" ht="15" thickBot="1">
      <c r="B9" s="5"/>
      <c r="C9" s="6"/>
      <c r="D9" s="6" t="s">
        <v>1</v>
      </c>
      <c r="E9" s="24" t="s">
        <v>0</v>
      </c>
      <c r="F9" s="6"/>
      <c r="G9" s="6" t="s">
        <v>13</v>
      </c>
      <c r="H9" s="6"/>
      <c r="I9" s="24" t="s">
        <v>14</v>
      </c>
      <c r="J9" s="36"/>
      <c r="K9" s="6"/>
      <c r="L9" s="8"/>
      <c r="O9" s="1" t="s">
        <v>9</v>
      </c>
    </row>
    <row r="10" spans="2:15" ht="15" thickBot="1">
      <c r="B10" s="5"/>
      <c r="C10" s="6"/>
      <c r="F10" s="6"/>
      <c r="G10" s="6" t="s">
        <v>15</v>
      </c>
      <c r="H10" s="6"/>
      <c r="I10" s="24">
        <v>6</v>
      </c>
      <c r="J10" s="36"/>
      <c r="K10" s="6"/>
      <c r="L10" s="8"/>
    </row>
    <row r="11" spans="2:15" ht="15" thickBot="1">
      <c r="B11" s="5"/>
      <c r="C11" s="6"/>
      <c r="D11" s="9"/>
      <c r="E11" s="6"/>
      <c r="F11" s="6"/>
      <c r="G11" s="6"/>
      <c r="H11" s="6"/>
      <c r="I11" s="234"/>
      <c r="J11" s="36"/>
      <c r="K11" s="6"/>
      <c r="L11" s="8"/>
    </row>
    <row r="12" spans="2:15" ht="15" thickBot="1">
      <c r="B12" s="5"/>
      <c r="C12" s="6"/>
      <c r="D12" s="199" t="s">
        <v>16</v>
      </c>
      <c r="E12" s="200" t="s">
        <v>17</v>
      </c>
      <c r="F12" s="200"/>
      <c r="G12" s="200" t="s">
        <v>1</v>
      </c>
      <c r="H12" s="200"/>
      <c r="I12" s="200" t="s">
        <v>6</v>
      </c>
      <c r="J12" s="201"/>
      <c r="K12" s="6"/>
      <c r="L12" s="8"/>
    </row>
    <row r="13" spans="2:15" ht="15" thickBot="1">
      <c r="B13" s="5"/>
      <c r="C13" s="6"/>
      <c r="D13" s="204" t="s">
        <v>251</v>
      </c>
      <c r="E13" s="37" t="s">
        <v>252</v>
      </c>
      <c r="F13" s="31" t="s">
        <v>18</v>
      </c>
      <c r="G13" s="31" t="s">
        <v>0</v>
      </c>
      <c r="H13" s="259" t="s">
        <v>340</v>
      </c>
      <c r="I13" s="38">
        <v>1489379.62</v>
      </c>
      <c r="J13" s="108" t="s">
        <v>309</v>
      </c>
      <c r="K13" s="6"/>
      <c r="L13" s="8"/>
    </row>
    <row r="14" spans="2:15" ht="15.75" customHeight="1" thickBot="1">
      <c r="B14" s="5"/>
      <c r="C14" s="6"/>
      <c r="D14" s="205" t="s">
        <v>256</v>
      </c>
      <c r="E14" s="37" t="s">
        <v>255</v>
      </c>
      <c r="F14" s="34" t="s">
        <v>18</v>
      </c>
      <c r="G14" s="34" t="s">
        <v>0</v>
      </c>
      <c r="H14" s="260" t="s">
        <v>311</v>
      </c>
      <c r="I14" s="203">
        <v>638305.30107453046</v>
      </c>
      <c r="J14" s="206" t="s">
        <v>309</v>
      </c>
      <c r="K14" s="11"/>
      <c r="L14" s="8"/>
    </row>
    <row r="15" spans="2:15" ht="15.75" customHeight="1">
      <c r="B15" s="5"/>
      <c r="C15" s="6"/>
      <c r="D15" s="205" t="s">
        <v>262</v>
      </c>
      <c r="E15" s="37" t="s">
        <v>261</v>
      </c>
      <c r="F15" s="34" t="s">
        <v>19</v>
      </c>
      <c r="G15" s="34" t="s">
        <v>0</v>
      </c>
      <c r="H15" s="260" t="s">
        <v>340</v>
      </c>
      <c r="I15" s="202">
        <v>1489379.62</v>
      </c>
      <c r="J15" s="206"/>
      <c r="K15" s="11"/>
      <c r="L15" s="8"/>
    </row>
    <row r="16" spans="2:15" ht="15" thickBot="1">
      <c r="B16" s="5"/>
      <c r="C16" s="6"/>
      <c r="D16" s="261" t="s">
        <v>257</v>
      </c>
      <c r="E16" s="262" t="s">
        <v>258</v>
      </c>
      <c r="F16" s="35" t="s">
        <v>19</v>
      </c>
      <c r="G16" s="35" t="s">
        <v>0</v>
      </c>
      <c r="H16" s="317" t="s">
        <v>311</v>
      </c>
      <c r="I16" s="203">
        <v>638305.30107453046</v>
      </c>
      <c r="J16" s="206"/>
      <c r="K16" s="6"/>
      <c r="L16" s="8"/>
    </row>
    <row r="17" spans="2:12" ht="15.75" customHeight="1" thickBot="1">
      <c r="B17" s="5"/>
      <c r="C17" s="6"/>
      <c r="K17" s="16"/>
      <c r="L17" s="8"/>
    </row>
    <row r="18" spans="2:12" ht="15.75" customHeight="1" thickBot="1">
      <c r="B18" s="5"/>
      <c r="C18" s="6"/>
      <c r="D18" s="39" t="s">
        <v>20</v>
      </c>
      <c r="E18" s="40" t="s">
        <v>21</v>
      </c>
      <c r="F18" s="41"/>
      <c r="G18" s="41"/>
      <c r="H18" s="41"/>
      <c r="I18" s="41"/>
      <c r="J18" s="42"/>
      <c r="K18" s="16"/>
      <c r="L18" s="8"/>
    </row>
    <row r="19" spans="2:12" ht="15.75" customHeight="1">
      <c r="B19" s="5"/>
      <c r="C19" s="6"/>
      <c r="D19" s="368" t="s">
        <v>293</v>
      </c>
      <c r="E19" s="369"/>
      <c r="F19" s="369"/>
      <c r="G19" s="369"/>
      <c r="H19" s="369"/>
      <c r="I19" s="369"/>
      <c r="J19" s="370"/>
      <c r="K19" s="16"/>
      <c r="L19" s="8"/>
    </row>
    <row r="20" spans="2:12" ht="14.1" customHeight="1">
      <c r="B20" s="5"/>
      <c r="C20" s="6"/>
      <c r="D20" s="371"/>
      <c r="E20" s="372"/>
      <c r="F20" s="372"/>
      <c r="G20" s="372"/>
      <c r="H20" s="372"/>
      <c r="I20" s="372"/>
      <c r="J20" s="373"/>
      <c r="K20" s="6"/>
      <c r="L20" s="8"/>
    </row>
    <row r="21" spans="2:12" ht="56.25" customHeight="1" thickBot="1">
      <c r="B21" s="5"/>
      <c r="C21" s="6"/>
      <c r="D21" s="374"/>
      <c r="E21" s="375"/>
      <c r="F21" s="375"/>
      <c r="G21" s="375"/>
      <c r="H21" s="375"/>
      <c r="I21" s="375"/>
      <c r="J21" s="376"/>
      <c r="K21" s="6"/>
      <c r="L21" s="8"/>
    </row>
    <row r="22" spans="2:12">
      <c r="B22" s="5"/>
      <c r="C22" s="6"/>
      <c r="D22" s="25"/>
      <c r="E22" s="25"/>
      <c r="F22" s="25"/>
      <c r="G22" s="25"/>
      <c r="H22" s="25"/>
      <c r="I22" s="25"/>
      <c r="J22" s="25"/>
      <c r="K22" s="6"/>
      <c r="L22" s="8"/>
    </row>
    <row r="23" spans="2:12" ht="15" thickBot="1">
      <c r="B23" s="5"/>
      <c r="C23" s="6"/>
      <c r="D23" s="25"/>
      <c r="E23" s="25"/>
      <c r="F23" s="25"/>
      <c r="G23" s="25"/>
      <c r="H23" s="25"/>
      <c r="I23" s="25"/>
      <c r="J23" s="25"/>
      <c r="K23" s="6"/>
      <c r="L23" s="8"/>
    </row>
    <row r="24" spans="2:12" ht="15" thickBot="1">
      <c r="B24" s="5"/>
      <c r="C24" s="6"/>
      <c r="D24" s="48" t="s">
        <v>20</v>
      </c>
      <c r="E24" s="39" t="s">
        <v>21</v>
      </c>
      <c r="F24" s="41"/>
      <c r="G24" s="41"/>
      <c r="H24" s="41"/>
      <c r="I24" s="41"/>
      <c r="J24" s="42"/>
      <c r="K24" s="6"/>
      <c r="L24" s="8"/>
    </row>
    <row r="25" spans="2:12">
      <c r="B25" s="5"/>
      <c r="C25" s="6"/>
      <c r="D25" s="43"/>
      <c r="E25" s="25"/>
      <c r="F25" s="25"/>
      <c r="G25" s="25"/>
      <c r="H25" s="25"/>
      <c r="I25" s="25"/>
      <c r="J25" s="44"/>
      <c r="K25" s="6"/>
      <c r="L25" s="8"/>
    </row>
    <row r="26" spans="2:12">
      <c r="B26" s="5"/>
      <c r="C26" s="6"/>
      <c r="D26" s="43" t="s">
        <v>22</v>
      </c>
      <c r="E26" s="49" t="s">
        <v>131</v>
      </c>
      <c r="F26" s="25"/>
      <c r="G26" s="25"/>
      <c r="H26" s="25"/>
      <c r="I26" s="25"/>
      <c r="J26" s="44"/>
      <c r="K26" s="6"/>
      <c r="L26" s="8"/>
    </row>
    <row r="27" spans="2:12">
      <c r="B27" s="5"/>
      <c r="C27" s="6"/>
      <c r="D27" s="43" t="s">
        <v>23</v>
      </c>
      <c r="E27" s="49" t="s">
        <v>276</v>
      </c>
      <c r="F27" s="25"/>
      <c r="G27" s="25"/>
      <c r="H27" s="25"/>
      <c r="I27" s="25"/>
      <c r="J27" s="44"/>
      <c r="K27" s="6"/>
      <c r="L27" s="8"/>
    </row>
    <row r="28" spans="2:12" ht="15" thickBot="1">
      <c r="B28" s="5"/>
      <c r="C28" s="6"/>
      <c r="D28" s="45"/>
      <c r="E28" s="46"/>
      <c r="F28" s="46"/>
      <c r="G28" s="46"/>
      <c r="H28" s="46"/>
      <c r="I28" s="46"/>
      <c r="J28" s="47"/>
      <c r="K28" s="6"/>
      <c r="L28" s="8"/>
    </row>
    <row r="29" spans="2:12">
      <c r="B29" s="5"/>
      <c r="C29" s="6"/>
      <c r="D29" s="25"/>
      <c r="E29" s="25"/>
      <c r="F29" s="25"/>
      <c r="G29" s="25"/>
      <c r="H29" s="25"/>
      <c r="I29" s="25"/>
      <c r="J29" s="25"/>
      <c r="K29" s="6"/>
      <c r="L29" s="8"/>
    </row>
    <row r="30" spans="2:12">
      <c r="B30" s="5"/>
      <c r="C30" s="6"/>
      <c r="D30" s="25"/>
      <c r="E30" s="25"/>
      <c r="F30" s="25"/>
      <c r="G30" s="25"/>
      <c r="H30" s="25"/>
      <c r="I30" s="25"/>
      <c r="J30" s="25"/>
      <c r="K30" s="6"/>
      <c r="L30" s="8"/>
    </row>
    <row r="31" spans="2:12">
      <c r="B31" s="5"/>
      <c r="C31" s="6"/>
      <c r="D31" s="25"/>
      <c r="E31" s="25"/>
      <c r="F31" s="25"/>
      <c r="G31" s="25"/>
      <c r="H31" s="25"/>
      <c r="I31" s="25"/>
      <c r="J31" s="25"/>
      <c r="K31" s="6"/>
      <c r="L31" s="8"/>
    </row>
    <row r="32" spans="2:12">
      <c r="B32" s="5"/>
      <c r="C32" s="6"/>
      <c r="D32" s="25"/>
      <c r="E32" s="25"/>
      <c r="F32" s="25"/>
      <c r="G32" s="25"/>
      <c r="H32" s="25"/>
      <c r="I32" s="25"/>
      <c r="J32" s="25"/>
      <c r="K32" s="6"/>
      <c r="L32" s="8"/>
    </row>
    <row r="33" spans="2:12" ht="15" thickBot="1">
      <c r="B33" s="19"/>
      <c r="C33" s="20"/>
      <c r="D33" s="20"/>
      <c r="E33" s="20"/>
      <c r="F33" s="20"/>
      <c r="G33" s="20"/>
      <c r="H33" s="20"/>
      <c r="I33" s="20"/>
      <c r="J33" s="20"/>
      <c r="K33" s="105"/>
      <c r="L33" s="22"/>
    </row>
    <row r="34" spans="2:12" ht="15" thickTop="1"/>
    <row r="45" spans="2:12" ht="14.25" customHeight="1"/>
    <row r="46" spans="2:12" ht="14.25" customHeight="1"/>
    <row r="48" spans="2:12" ht="14.25" customHeight="1"/>
    <row r="49" ht="14.25" customHeight="1"/>
  </sheetData>
  <mergeCells count="1">
    <mergeCell ref="D19:J21"/>
  </mergeCells>
  <pageMargins left="0.75" right="0.75" top="1" bottom="1" header="0.5" footer="0.5"/>
  <pageSetup paperSize="9" scale="90" orientation="landscape" r:id="rId1"/>
  <headerFooter scaleWithDoc="0">
    <oddFooter>&amp;L&amp;"EY Gothic Cond Medium,Regular"The Audit Academy
Expedition:Audit&amp;C&amp;"EY Gothic Cond Medium,Regular"&amp;P&amp;R&amp;"EY Gothic Cond Medium,Regular"© 2017 EYGM Limited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view="pageLayout" zoomScaleNormal="100" workbookViewId="0">
      <selection activeCell="K5" sqref="K5"/>
    </sheetView>
  </sheetViews>
  <sheetFormatPr defaultRowHeight="12.75"/>
  <sheetData>
    <row r="1" spans="1:9">
      <c r="A1" s="224" t="s">
        <v>301</v>
      </c>
    </row>
    <row r="12" spans="1:9">
      <c r="I12" s="235" t="s">
        <v>290</v>
      </c>
    </row>
    <row r="32" spans="9:9">
      <c r="I32" s="223" t="s">
        <v>342</v>
      </c>
    </row>
  </sheetData>
  <pageMargins left="0.75" right="0.75" top="1" bottom="1" header="0.5" footer="0.5"/>
  <pageSetup paperSize="9" scale="95" orientation="landscape" r:id="rId1"/>
  <headerFooter scaleWithDoc="0">
    <oddFooter>&amp;L&amp;"EY Gothic Cond Medium,Regular"The Audit Academy
Expedition:Audit&amp;C&amp;"EY Gothic Cond Medium,Regular"&amp;P&amp;R&amp;"EY Gothic Cond Medium,Regular"© 2017 EYGM Limited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13"/>
  <sheetViews>
    <sheetView view="pageLayout" zoomScaleNormal="100" workbookViewId="0">
      <selection activeCell="K5" sqref="K5"/>
    </sheetView>
  </sheetViews>
  <sheetFormatPr defaultRowHeight="12.75"/>
  <sheetData>
    <row r="2" spans="1:16">
      <c r="A2" s="224" t="s">
        <v>302</v>
      </c>
    </row>
    <row r="12" spans="1:16">
      <c r="P12" s="224" t="s">
        <v>311</v>
      </c>
    </row>
    <row r="13" spans="1:16">
      <c r="H13" s="288" t="s">
        <v>311</v>
      </c>
    </row>
  </sheetData>
  <pageMargins left="0.75" right="0.75" top="1" bottom="1" header="0.5" footer="0.5"/>
  <pageSetup paperSize="9" scale="90" orientation="landscape" r:id="rId1"/>
  <headerFooter scaleWithDoc="0">
    <oddFooter>&amp;L&amp;"EY Gothic Cond Medium,Regular"The Audit Academy
Expedition:Audit&amp;C&amp;"EY Gothic Cond Medium,Regular"&amp;P&amp;R&amp;"EY Gothic Cond Medium,Regular"© 2017 EYGM Limited</oddFooter>
  </headerFooter>
  <colBreaks count="1" manualBreakCount="1">
    <brk id="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1. ADP Employee Information</vt:lpstr>
      <vt:lpstr>2. Email Approving Salary</vt:lpstr>
      <vt:lpstr>3. Salary Outside Paramaters</vt:lpstr>
      <vt:lpstr>4. Employee Agreement</vt:lpstr>
      <vt:lpstr>5. 15 June 20X6 Pay</vt:lpstr>
      <vt:lpstr>6. ADP Batch report</vt:lpstr>
      <vt:lpstr>7. Approval in GL</vt:lpstr>
      <vt:lpstr>8. Email from Controller</vt:lpstr>
      <vt:lpstr>9. Email from Bank</vt:lpstr>
      <vt:lpstr>10. Bank Statement June</vt:lpstr>
      <vt:lpstr>11. Payroll Reconcliation June </vt:lpstr>
      <vt:lpstr>XXX. General Ledger Report</vt:lpstr>
      <vt:lpstr>'10. Bank Statement June'!data14</vt:lpstr>
      <vt:lpstr>'10. Bank Statement June'!data20</vt:lpstr>
      <vt:lpstr>'1. ADP Employee Information'!Print_Area</vt:lpstr>
      <vt:lpstr>'10. Bank Statement June'!Print_Area</vt:lpstr>
      <vt:lpstr>'11. Payroll Reconcliation June '!Print_Area</vt:lpstr>
      <vt:lpstr>'4. Employee Agreement'!Print_Area</vt:lpstr>
      <vt:lpstr>'5. 15 June 20X6 Pay'!Print_Area</vt:lpstr>
      <vt:lpstr>'6. ADP Batch report'!Print_Area</vt:lpstr>
      <vt:lpstr>'7. Approval in GL'!Print_Area</vt:lpstr>
      <vt:lpstr>'XXX. General Ledger Report'!Print_Area</vt:lpstr>
      <vt:lpstr>'6. ADP Batch report'!Print_Titles</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Nawaz</dc:creator>
  <cp:lastModifiedBy>Mayur Tandon</cp:lastModifiedBy>
  <cp:lastPrinted>2018-06-05T10:15:38Z</cp:lastPrinted>
  <dcterms:created xsi:type="dcterms:W3CDTF">2016-11-29T16:44:13Z</dcterms:created>
  <dcterms:modified xsi:type="dcterms:W3CDTF">2018-06-05T10:15:48Z</dcterms:modified>
</cp:coreProperties>
</file>