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Y:\1 - Audit Academy\1a - New Staff\FY19 - WIP - Maintenance\FY19 WIP\5 - ILP Artifacts\L8\Activity 4\B - Payroll\"/>
    </mc:Choice>
  </mc:AlternateContent>
  <bookViews>
    <workbookView xWindow="0" yWindow="0" windowWidth="19200" windowHeight="10020" tabRatio="883"/>
  </bookViews>
  <sheets>
    <sheet name="June Payroll Reconciliation" sheetId="8" r:id="rId1"/>
    <sheet name="June Payroll GL Acct Extract" sheetId="9" state="hidden" r:id="rId2"/>
    <sheet name="June Bank Statement" sheetId="10" r:id="rId3"/>
    <sheet name="June ADP Batch Report" sheetId="11" r:id="rId4"/>
    <sheet name="June Bank Email" sheetId="12" r:id="rId5"/>
    <sheet name="June JE Approval" sheetId="13" r:id="rId6"/>
    <sheet name="October Payroll Reconciliation" sheetId="1" r:id="rId7"/>
    <sheet name="OCT Payroll GL Account Extract" sheetId="3" state="hidden" r:id="rId8"/>
    <sheet name="OCT Bank Statement " sheetId="4" r:id="rId9"/>
    <sheet name="ADP OCT Batch Report" sheetId="5" r:id="rId10"/>
    <sheet name="Bank Email Approval" sheetId="7" r:id="rId11"/>
    <sheet name="October JE Approval" sheetId="6" r:id="rId12"/>
  </sheets>
  <externalReferences>
    <externalReference r:id="rId13"/>
  </externalReferences>
  <definedNames>
    <definedName name="lstDDCutOff">[1]DataLookups!$BU$2:$BU$6</definedName>
    <definedName name="_xlnm.Print_Area" localSheetId="9">'ADP OCT Batch Report'!$A$1:$L$356</definedName>
    <definedName name="_xlnm.Print_Area" localSheetId="3">'June ADP Batch Report'!$A$1:$L$353</definedName>
    <definedName name="_xlnm.Print_Area" localSheetId="2">'June Bank Statement'!$A$1:$K$47</definedName>
    <definedName name="_xlnm.Print_Area" localSheetId="5">'June JE Approval'!$A$1:$H$32</definedName>
    <definedName name="_xlnm.Print_Area" localSheetId="8">'OCT Bank Statement '!$A$1:$I$46</definedName>
    <definedName name="_xlnm.Print_Area" localSheetId="7">'OCT Payroll GL Account Extract'!$A$1:$F$21</definedName>
    <definedName name="_xlnm.Print_Area" localSheetId="6">'October Payroll Reconciliation'!$A$1:$G$30</definedName>
    <definedName name="_xlnm.Print_Titles" localSheetId="9">'ADP OCT Batch Report'!$8:$8</definedName>
    <definedName name="_xlnm.Print_Titles" localSheetId="3">'June ADP Batch Report'!$7:$8</definedName>
    <definedName name="SigAcctSelectOptions">[1]DataLookups!$CP$1:$CP$4</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6" i="4" l="1"/>
  <c r="K192" i="5" l="1"/>
  <c r="G20" i="13"/>
  <c r="G18" i="13"/>
  <c r="G19" i="13"/>
  <c r="G17" i="13"/>
  <c r="K183" i="5" l="1"/>
  <c r="K186" i="5"/>
  <c r="K189" i="5"/>
  <c r="F356" i="5"/>
  <c r="D356" i="5"/>
  <c r="K99" i="11" l="1"/>
  <c r="K97" i="11"/>
  <c r="F353" i="11"/>
  <c r="D353" i="11"/>
  <c r="H47" i="10"/>
  <c r="K94" i="11"/>
  <c r="K91" i="11"/>
  <c r="K34" i="10"/>
  <c r="K35" i="10" s="1"/>
  <c r="K20" i="10"/>
  <c r="K19" i="10"/>
  <c r="F14" i="9"/>
  <c r="H14" i="9" s="1"/>
  <c r="H15" i="9" s="1"/>
  <c r="H17" i="9" s="1"/>
  <c r="D25" i="8"/>
  <c r="D20" i="8"/>
  <c r="D22" i="8" s="1"/>
  <c r="I37" i="4"/>
  <c r="I38" i="4" s="1"/>
  <c r="I21" i="4"/>
  <c r="H17" i="3"/>
  <c r="H18" i="3" s="1"/>
  <c r="H20" i="3" s="1"/>
  <c r="D23" i="1"/>
  <c r="K37" i="10" l="1"/>
  <c r="K38" i="10" s="1"/>
  <c r="K39" i="10" s="1"/>
  <c r="K40" i="10" s="1"/>
  <c r="K41" i="10" s="1"/>
  <c r="K42" i="10" s="1"/>
  <c r="K36" i="10"/>
  <c r="K21" i="10"/>
  <c r="I22" i="4"/>
  <c r="I23" i="4" s="1"/>
  <c r="I39" i="4"/>
  <c r="I40" i="4" s="1"/>
  <c r="I41" i="4" s="1"/>
  <c r="I42" i="4" s="1"/>
  <c r="I43" i="4" s="1"/>
</calcChain>
</file>

<file path=xl/sharedStrings.xml><?xml version="1.0" encoding="utf-8"?>
<sst xmlns="http://schemas.openxmlformats.org/spreadsheetml/2006/main" count="1751" uniqueCount="334">
  <si>
    <t>Summit Equipment</t>
  </si>
  <si>
    <t xml:space="preserve">LEDGER ACCOUNT </t>
  </si>
  <si>
    <t>DESCRIPTION</t>
  </si>
  <si>
    <t xml:space="preserve"> </t>
  </si>
  <si>
    <t>RECONCILIATION DATE</t>
  </si>
  <si>
    <t>RECONCILIATION</t>
  </si>
  <si>
    <t>CHF</t>
  </si>
  <si>
    <t>31/10/20X6</t>
  </si>
  <si>
    <t>PBC</t>
  </si>
  <si>
    <t>A</t>
  </si>
  <si>
    <t>Payroll Expense</t>
  </si>
  <si>
    <t>Reconciliation</t>
  </si>
  <si>
    <t>DATE 5 July 20X6</t>
  </si>
  <si>
    <t>7300007</t>
  </si>
  <si>
    <t>Wages and salaries</t>
  </si>
  <si>
    <t>30/06/20X6</t>
  </si>
  <si>
    <t>Beginning GL Balance</t>
  </si>
  <si>
    <t>ADP 15 June 20X6</t>
  </si>
  <si>
    <t>ADP 30 June 20X6</t>
  </si>
  <si>
    <t>Bank 15 June 20X6</t>
  </si>
  <si>
    <t>Bank 30 June 20X6</t>
  </si>
  <si>
    <t>Variance</t>
  </si>
  <si>
    <t>BALANCE PER BOOKS 30 June 20X6</t>
  </si>
  <si>
    <t>Prepared by : Corey Smith</t>
  </si>
  <si>
    <t>Controller</t>
  </si>
  <si>
    <t>DATE 5 November 20X6</t>
  </si>
  <si>
    <t>ADP 15 October 20X6</t>
  </si>
  <si>
    <t>ADP 30 October 20X6</t>
  </si>
  <si>
    <t>Bank 15 OCT 20X6</t>
  </si>
  <si>
    <t>Bank 30 OCT 20X6</t>
  </si>
  <si>
    <t>Statement for GL Account 0001301510</t>
  </si>
  <si>
    <t>Date</t>
  </si>
  <si>
    <t>30 June 20X6</t>
  </si>
  <si>
    <t>Document Number</t>
  </si>
  <si>
    <t>Currency</t>
  </si>
  <si>
    <t>Amount</t>
  </si>
  <si>
    <t>Amount in Presentation Currency</t>
  </si>
  <si>
    <t>Opening Balance</t>
  </si>
  <si>
    <t>1/6/20X6</t>
  </si>
  <si>
    <t>20X6-1301510-3200045100</t>
  </si>
  <si>
    <t>15/6/20X6</t>
  </si>
  <si>
    <t>20X6-1301510-3200045105</t>
  </si>
  <si>
    <t>30/6/20X6</t>
  </si>
  <si>
    <t>Closing Balance</t>
  </si>
  <si>
    <t>31 OCT 20X6</t>
  </si>
  <si>
    <t>1/10/20X6</t>
  </si>
  <si>
    <t>15/10/20X6</t>
  </si>
  <si>
    <t>30/10/20X6</t>
  </si>
  <si>
    <t>Capstone Bank</t>
  </si>
  <si>
    <t>Your Statement</t>
  </si>
  <si>
    <t>Content Tel: +44 843289 0000</t>
  </si>
  <si>
    <t>see reverse for call times</t>
  </si>
  <si>
    <t>Current Account Statement</t>
  </si>
  <si>
    <t>Account Name</t>
  </si>
  <si>
    <t>Summit Equipment Current Account</t>
  </si>
  <si>
    <t>Account Number</t>
  </si>
  <si>
    <t>203485</t>
  </si>
  <si>
    <t>Payments In</t>
  </si>
  <si>
    <t>Payments Out</t>
  </si>
  <si>
    <t>Account Type</t>
  </si>
  <si>
    <t>Current Account</t>
  </si>
  <si>
    <t>100 Main Avenue, Zurich, 8000</t>
  </si>
  <si>
    <t>Switzerland</t>
  </si>
  <si>
    <t>Transactions</t>
  </si>
  <si>
    <t>Description</t>
  </si>
  <si>
    <t>Details</t>
  </si>
  <si>
    <t>Money Out</t>
  </si>
  <si>
    <t>Money In</t>
  </si>
  <si>
    <t>Balance</t>
  </si>
  <si>
    <t>Balance B/F</t>
  </si>
  <si>
    <t>13/6/20X6</t>
  </si>
  <si>
    <t>Wire transfer in</t>
  </si>
  <si>
    <t>Credit</t>
  </si>
  <si>
    <t>Direct Deposit ADP</t>
  </si>
  <si>
    <t>Debit</t>
  </si>
  <si>
    <t>Additional payments</t>
  </si>
  <si>
    <t>Debt</t>
  </si>
  <si>
    <t>19/6/20X6</t>
  </si>
  <si>
    <t>Estimated Taxes</t>
  </si>
  <si>
    <t>28/6/20X6</t>
  </si>
  <si>
    <t>Page 1 of 1</t>
  </si>
  <si>
    <t>ADP: Batch Report</t>
  </si>
  <si>
    <t>Name</t>
  </si>
  <si>
    <t>Employee ID</t>
  </si>
  <si>
    <t>Direct Depsoit</t>
  </si>
  <si>
    <t>Withholding</t>
  </si>
  <si>
    <t>Pay Period</t>
  </si>
  <si>
    <t>Newton Bungard</t>
  </si>
  <si>
    <t>15 June 20X6</t>
  </si>
  <si>
    <t>Barney Riehl</t>
  </si>
  <si>
    <t>Lizette Haskett</t>
  </si>
  <si>
    <t>Rudolph Hagemeier</t>
  </si>
  <si>
    <t>Franklyn Pederson</t>
  </si>
  <si>
    <t>Mirna Stenberg</t>
  </si>
  <si>
    <t>Blythe Lassiter</t>
  </si>
  <si>
    <t>Reynaldo Giguere</t>
  </si>
  <si>
    <t>Bennie Leaman</t>
  </si>
  <si>
    <t>Milagro Cormier</t>
  </si>
  <si>
    <t>Lilly Frei</t>
  </si>
  <si>
    <t>Madlyn Legrand</t>
  </si>
  <si>
    <t>Justin Stotler</t>
  </si>
  <si>
    <t>Charlyn Fenstermaker</t>
  </si>
  <si>
    <t>Melida Piccirillo</t>
  </si>
  <si>
    <t>Haywood Triolo</t>
  </si>
  <si>
    <t>Darell Juan</t>
  </si>
  <si>
    <t>Margherita Balke</t>
  </si>
  <si>
    <t>Miguelina Fallis</t>
  </si>
  <si>
    <t>Andree Wischmeier</t>
  </si>
  <si>
    <t>Adelaide Farber</t>
  </si>
  <si>
    <t>Aleshia Gerow</t>
  </si>
  <si>
    <t>Amee Tubbs</t>
  </si>
  <si>
    <t>Octavia Altschuler</t>
  </si>
  <si>
    <t>Lili Widman</t>
  </si>
  <si>
    <t>Tashia Tindal</t>
  </si>
  <si>
    <t>Louis Covey</t>
  </si>
  <si>
    <t>Dulce Thigpen</t>
  </si>
  <si>
    <t>Rich Taulbee</t>
  </si>
  <si>
    <t>Jasmin Gehringer</t>
  </si>
  <si>
    <t>Stacee Geddes</t>
  </si>
  <si>
    <t>Keshia Hartt</t>
  </si>
  <si>
    <t>Louetta Winget</t>
  </si>
  <si>
    <t>Lakeisha Mallard</t>
  </si>
  <si>
    <t>Kina Rubalcava</t>
  </si>
  <si>
    <t>Francoise Peppler</t>
  </si>
  <si>
    <t>Claris Waye</t>
  </si>
  <si>
    <t>Rosalina Waldrep</t>
  </si>
  <si>
    <t>Carly Cousin</t>
  </si>
  <si>
    <t>Mirtha Heidelberg</t>
  </si>
  <si>
    <t>Sha Principe</t>
  </si>
  <si>
    <t>Jospeh Nilles</t>
  </si>
  <si>
    <t>Blondell Vann</t>
  </si>
  <si>
    <t>Raina Swank</t>
  </si>
  <si>
    <t>Joe Irby</t>
  </si>
  <si>
    <t>Madaline Irey</t>
  </si>
  <si>
    <t>Barbar Mccallister</t>
  </si>
  <si>
    <t>Felton Mauger</t>
  </si>
  <si>
    <t>Lory Debelak</t>
  </si>
  <si>
    <t>Windy Terwilliger</t>
  </si>
  <si>
    <t>Thelma Losh</t>
  </si>
  <si>
    <t>Na Pariseau</t>
  </si>
  <si>
    <t>Ignacio Goldstein</t>
  </si>
  <si>
    <t>Ivy Cervone</t>
  </si>
  <si>
    <t>Sharon Lucious</t>
  </si>
  <si>
    <t>Annabelle Racey</t>
  </si>
  <si>
    <t>Son Dennard</t>
  </si>
  <si>
    <t>Ezekiel Linscott</t>
  </si>
  <si>
    <t>Herbert Mcentyre</t>
  </si>
  <si>
    <t>Lauran Hymas</t>
  </si>
  <si>
    <t>Selina Scharf</t>
  </si>
  <si>
    <t>Sergio Hickson</t>
  </si>
  <si>
    <t>Juli Nocera</t>
  </si>
  <si>
    <t>Ilana Edlund</t>
  </si>
  <si>
    <t>Enrique Spade</t>
  </si>
  <si>
    <t>Justine Martelli</t>
  </si>
  <si>
    <t>Elna Cypher</t>
  </si>
  <si>
    <t>Jeanett Lohman</t>
  </si>
  <si>
    <t>Kirstin Tate</t>
  </si>
  <si>
    <t>Alva Helms</t>
  </si>
  <si>
    <t>Azzie Ferro</t>
  </si>
  <si>
    <t>Kathlene Tusa</t>
  </si>
  <si>
    <t>Lawanna Kiker</t>
  </si>
  <si>
    <t>Yesenia Colpitts</t>
  </si>
  <si>
    <t>Zulema Sylvest</t>
  </si>
  <si>
    <t>Randi Godlewski</t>
  </si>
  <si>
    <t>Brynn Pino</t>
  </si>
  <si>
    <t>Katheryn Brewster</t>
  </si>
  <si>
    <t>Ina Sollers</t>
  </si>
  <si>
    <t>Jeneva Brautigam</t>
  </si>
  <si>
    <t>Elvia Mardis</t>
  </si>
  <si>
    <t>Sheldon Eye</t>
  </si>
  <si>
    <t>Zaida Hutchison</t>
  </si>
  <si>
    <t>Roxanne Gleeson</t>
  </si>
  <si>
    <t>Jade Kilduff</t>
  </si>
  <si>
    <t>Francina Vanzile</t>
  </si>
  <si>
    <t>Vida Witty</t>
  </si>
  <si>
    <t>Bulah Wycoff</t>
  </si>
  <si>
    <t>Cameron Factor</t>
  </si>
  <si>
    <t>Edwina Jarnagin</t>
  </si>
  <si>
    <t>Samatha Corso</t>
  </si>
  <si>
    <t>Kaila Underdown</t>
  </si>
  <si>
    <t>Christia Rutten</t>
  </si>
  <si>
    <t>Dian Raymond</t>
  </si>
  <si>
    <t>Malcolm Bibler</t>
  </si>
  <si>
    <t>Royal Hennis</t>
  </si>
  <si>
    <t>Floretta Alamo</t>
  </si>
  <si>
    <t>Ike Liska</t>
  </si>
  <si>
    <t>Senaida Lomeli</t>
  </si>
  <si>
    <t>Fonda Olivarez</t>
  </si>
  <si>
    <t>Trena Butcher</t>
  </si>
  <si>
    <t>Valentin Cameron</t>
  </si>
  <si>
    <t>Lucrecia Klenk</t>
  </si>
  <si>
    <t>Darius Heiman</t>
  </si>
  <si>
    <t>Elois Rocheleau</t>
  </si>
  <si>
    <t>Pia Riney</t>
  </si>
  <si>
    <t>Carlyn Carberry</t>
  </si>
  <si>
    <t>Rocky Tolan</t>
  </si>
  <si>
    <t>Richie Victorian</t>
  </si>
  <si>
    <t>Maximina Goslin</t>
  </si>
  <si>
    <t>Quintin Baskette</t>
  </si>
  <si>
    <t>Martine Brassfield</t>
  </si>
  <si>
    <t>Ariel Cistrunk</t>
  </si>
  <si>
    <t>Aaron Varona</t>
  </si>
  <si>
    <t>Jolanda Casebolt</t>
  </si>
  <si>
    <t>Sheilah Procopio</t>
  </si>
  <si>
    <t>Lashanda Vanriper</t>
  </si>
  <si>
    <t>Tai Grizzard</t>
  </si>
  <si>
    <t>Eryn Petrosky</t>
  </si>
  <si>
    <t>Racquel Orem</t>
  </si>
  <si>
    <t>Jayson Pippin</t>
  </si>
  <si>
    <t>Catarina Spaeth</t>
  </si>
  <si>
    <t>Raye Colegrove</t>
  </si>
  <si>
    <t>Fernande Eichner</t>
  </si>
  <si>
    <t>Rayford Plum</t>
  </si>
  <si>
    <t>Siu Baron</t>
  </si>
  <si>
    <t>Lavona Cayetano</t>
  </si>
  <si>
    <t>Monserrate Nuzzo</t>
  </si>
  <si>
    <t>Elana Kamps</t>
  </si>
  <si>
    <t>Lorenza Grooms</t>
  </si>
  <si>
    <t>Cristine Dimery</t>
  </si>
  <si>
    <t>Cyndi Gao</t>
  </si>
  <si>
    <t>Hyo Ohearn</t>
  </si>
  <si>
    <t>Beaulah Charrier</t>
  </si>
  <si>
    <t>Talisha Running</t>
  </si>
  <si>
    <t>Monet Eckles</t>
  </si>
  <si>
    <t>Madlyn Geddie</t>
  </si>
  <si>
    <t>Margeret Karam</t>
  </si>
  <si>
    <t>Stephine Corprew</t>
  </si>
  <si>
    <t>June Test</t>
  </si>
  <si>
    <t>Eartha Vansant</t>
  </si>
  <si>
    <t>Elenor Feingold</t>
  </si>
  <si>
    <t>Rowena Hower</t>
  </si>
  <si>
    <t>Floretta Nelligan</t>
  </si>
  <si>
    <t>Delorse Gross</t>
  </si>
  <si>
    <t>Chelsie Dishner</t>
  </si>
  <si>
    <t>Elmer Muck</t>
  </si>
  <si>
    <t>Coralie Hur</t>
  </si>
  <si>
    <t>Dyan Zazueta</t>
  </si>
  <si>
    <t>Clarence Rogowski</t>
  </si>
  <si>
    <t>Garret Price</t>
  </si>
  <si>
    <t>Warren Evans</t>
  </si>
  <si>
    <t>Elizabeth Johnson</t>
  </si>
  <si>
    <t>Ali Nawaz</t>
  </si>
  <si>
    <t>Martin Hayter</t>
  </si>
  <si>
    <t>Corey Smith</t>
  </si>
  <si>
    <t>William Tracy</t>
  </si>
  <si>
    <t>Isabel Claire</t>
  </si>
  <si>
    <t>Anna Frye</t>
  </si>
  <si>
    <t>Maya Jones</t>
  </si>
  <si>
    <t>Steve Kim</t>
  </si>
  <si>
    <t>Milda Timms</t>
  </si>
  <si>
    <t>Barbera Broadhurst</t>
  </si>
  <si>
    <t>Marcella Leverett</t>
  </si>
  <si>
    <t>Lauran Blackwell</t>
  </si>
  <si>
    <t>Slyvia Batts</t>
  </si>
  <si>
    <t>Germaine Spriggs</t>
  </si>
  <si>
    <t>Eddy Tewell</t>
  </si>
  <si>
    <t>Daisy Delgado</t>
  </si>
  <si>
    <t>Sharron Parrino</t>
  </si>
  <si>
    <t>Caren Tison</t>
  </si>
  <si>
    <t>Clemente Badon</t>
  </si>
  <si>
    <t>Carri Mathews</t>
  </si>
  <si>
    <t>Dirk Davis</t>
  </si>
  <si>
    <t>30 OCT 20X6</t>
  </si>
  <si>
    <t>15 OCT 20X6</t>
  </si>
  <si>
    <t>Display Document: General Ledger View</t>
  </si>
  <si>
    <t>Data Entry View</t>
  </si>
  <si>
    <t>201X-4000-32032356</t>
  </si>
  <si>
    <t>Company Code</t>
  </si>
  <si>
    <t>XX08</t>
  </si>
  <si>
    <t>Posting Date</t>
  </si>
  <si>
    <t>Fiscal Year</t>
  </si>
  <si>
    <t>20X6</t>
  </si>
  <si>
    <t>Period</t>
  </si>
  <si>
    <t>Line Item</t>
  </si>
  <si>
    <t>GL Account</t>
  </si>
  <si>
    <t>DR</t>
  </si>
  <si>
    <t>7310007</t>
  </si>
  <si>
    <t>Social security contributions on wages and salaries</t>
  </si>
  <si>
    <t>1500900</t>
  </si>
  <si>
    <t>Bank B - 1</t>
  </si>
  <si>
    <t>CR</t>
  </si>
  <si>
    <t>3302200</t>
  </si>
  <si>
    <t>Withholding tax on employee</t>
  </si>
  <si>
    <t>JE Description</t>
  </si>
  <si>
    <t>Approval</t>
  </si>
  <si>
    <t>VOUCHER PREPARED</t>
  </si>
  <si>
    <t>VOUCHER APPROVAL</t>
  </si>
  <si>
    <t>Seth Jeffrey</t>
  </si>
  <si>
    <t>TOC 20.3.1 1/</t>
  </si>
  <si>
    <t>H08.4.2B</t>
  </si>
  <si>
    <t>TOC 20.3.1 2/</t>
  </si>
  <si>
    <t>TOC 20.3.1 3/</t>
  </si>
  <si>
    <t>TOC 20.3.1 4/</t>
  </si>
  <si>
    <t>TOC 20.3.1 5/</t>
  </si>
  <si>
    <t>Recap: June 15 Direct Depost</t>
  </si>
  <si>
    <t>Recap: June 30 Direct Depost</t>
  </si>
  <si>
    <t>Recap: June 15 Withholding</t>
  </si>
  <si>
    <t>1/</t>
  </si>
  <si>
    <t>2/</t>
  </si>
  <si>
    <t></t>
  </si>
  <si>
    <r>
      <t>å</t>
    </r>
    <r>
      <rPr>
        <sz val="11"/>
        <color indexed="17"/>
        <rFont val="Wingdings"/>
        <charset val="2"/>
      </rPr>
      <t></t>
    </r>
    <r>
      <rPr>
        <sz val="10"/>
        <rFont val="Arial"/>
        <family val="2"/>
      </rPr>
      <t>'s =</t>
    </r>
  </si>
  <si>
    <t>3/</t>
  </si>
  <si>
    <t>EY Rc</t>
  </si>
  <si>
    <r>
      <t>|----------</t>
    </r>
    <r>
      <rPr>
        <b/>
        <sz val="10"/>
        <color indexed="10"/>
        <rFont val="Arial"/>
        <family val="2"/>
      </rPr>
      <t xml:space="preserve"> A </t>
    </r>
    <r>
      <rPr>
        <b/>
        <sz val="10"/>
        <color indexed="10"/>
        <rFont val="System"/>
      </rPr>
      <t>----------|</t>
    </r>
  </si>
  <si>
    <r>
      <t>|-------------</t>
    </r>
    <r>
      <rPr>
        <b/>
        <sz val="10"/>
        <color indexed="10"/>
        <rFont val="Arial"/>
        <family val="2"/>
      </rPr>
      <t xml:space="preserve"> A </t>
    </r>
    <r>
      <rPr>
        <b/>
        <sz val="10"/>
        <color indexed="10"/>
        <rFont val="System"/>
      </rPr>
      <t>-------------|</t>
    </r>
  </si>
  <si>
    <t>TOC 20.3.2 1/</t>
  </si>
  <si>
    <t>HO 8.4.8B</t>
  </si>
  <si>
    <t>TOC 20.3.2 2/</t>
  </si>
  <si>
    <t>TOC 20.3.2 3/</t>
  </si>
  <si>
    <t>TOC 20.3.2 4/</t>
  </si>
  <si>
    <t>TOC 20.3.2 5/</t>
  </si>
  <si>
    <t>Recalculated</t>
  </si>
  <si>
    <r>
      <t>|-----------------------</t>
    </r>
    <r>
      <rPr>
        <b/>
        <sz val="10"/>
        <color indexed="12"/>
        <rFont val="Arial"/>
        <family val="2"/>
      </rPr>
      <t xml:space="preserve"> Rc </t>
    </r>
    <r>
      <rPr>
        <b/>
        <sz val="10"/>
        <color indexed="12"/>
        <rFont val="System"/>
      </rPr>
      <t>-----------------------|</t>
    </r>
  </si>
  <si>
    <t>*</t>
  </si>
  <si>
    <t>a</t>
  </si>
  <si>
    <r>
      <t>|----</t>
    </r>
    <r>
      <rPr>
        <b/>
        <sz val="10"/>
        <color indexed="10"/>
        <rFont val="Terminal"/>
      </rPr>
      <t xml:space="preserve"> ^ </t>
    </r>
    <r>
      <rPr>
        <b/>
        <sz val="10"/>
        <color indexed="10"/>
        <rFont val="System"/>
      </rPr>
      <t>----|</t>
    </r>
  </si>
  <si>
    <r>
      <t>|----------------</t>
    </r>
    <r>
      <rPr>
        <b/>
        <sz val="10"/>
        <color indexed="12"/>
        <rFont val="Arial"/>
        <family val="2"/>
      </rPr>
      <t xml:space="preserve"> Rc </t>
    </r>
    <r>
      <rPr>
        <b/>
        <sz val="10"/>
        <color indexed="12"/>
        <rFont val="System"/>
      </rPr>
      <t>----------------|</t>
    </r>
  </si>
  <si>
    <t>Recap: 15 Oct Direct Deposit</t>
  </si>
  <si>
    <t>Recap: 15 Oct Withholding</t>
  </si>
  <si>
    <t>Recap: 30 Oct Direct Deposit</t>
  </si>
  <si>
    <t>Recap: 30 Oct Withholding</t>
  </si>
  <si>
    <t>Recap: June 30 Withholding</t>
  </si>
  <si>
    <t>4/, 1/</t>
  </si>
  <si>
    <t>201X-4000-32033789</t>
  </si>
  <si>
    <t>5/</t>
  </si>
  <si>
    <t>Rc</t>
  </si>
  <si>
    <t>3/, 1/</t>
  </si>
  <si>
    <t>Ashley Taylor</t>
  </si>
  <si>
    <t>31 October 20X6</t>
  </si>
  <si>
    <t>13/10/20X6</t>
  </si>
  <si>
    <t>19/10/20X6</t>
  </si>
  <si>
    <t>28/10/20X6</t>
  </si>
  <si>
    <t>To record OCT 20X6 Employee Salary Expenses, agreed amounts to the ADP batch reports.  Reconciled the beginning account balance to ending account balance via the GL Report for the Payroll account noting the total variance in the account was due to additional payments for June.  I also  reviewed the budgeted payroll amount for the period located on the FP&amp;A shared drive.  Ensured the data files were approved and paid out by the bank.  See Reconciliation with my sign off.</t>
  </si>
  <si>
    <t>To record June 20X6 Employee Salary Expenses, agreed amounts to the ADP batch reports.  Reconciled the beginning account balance to ending account balance via the reconciliation, noting the total variance in the account was due to additional payments for June.  I review the withholding percentages to ensure it has not deviated as a percentage of total payroll expense more than 2% from the prior pay period.  I also  reviewed the budgeted payroll amount for the period located on the FP&amp;A shared drive.  Ensured the data files were approved and paid out by the bank.  See Reconciliation with my sign 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</si>
</sst>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d\-mmm\-yyyy"/>
    <numFmt numFmtId="165" formatCode="_(#,##0_);[Red]_(\(#,##0\);_(&quot; - &quot;??_);_(@_)"/>
  </numFmts>
  <fonts count="60">
    <font>
      <sz val="11"/>
      <color theme="1"/>
      <name val="Calibri"/>
      <family val="2"/>
      <scheme val="minor"/>
    </font>
    <font>
      <sz val="10"/>
      <name val="Arial"/>
      <family val="2"/>
    </font>
    <font>
      <sz val="8"/>
      <name val="Courier"/>
      <family val="3"/>
    </font>
    <font>
      <sz val="8"/>
      <color rgb="FFFF0000"/>
      <name val="Courier"/>
      <family val="3"/>
    </font>
    <font>
      <sz val="8"/>
      <color indexed="12"/>
      <name val="Courier"/>
      <family val="3"/>
    </font>
    <font>
      <strike/>
      <sz val="10"/>
      <name val="Arial"/>
      <family val="2"/>
    </font>
    <font>
      <b/>
      <sz val="12"/>
      <color indexed="10"/>
      <name val="Courier"/>
      <family val="3"/>
    </font>
    <font>
      <b/>
      <sz val="8"/>
      <name val="Courier"/>
      <family val="3"/>
    </font>
    <font>
      <b/>
      <sz val="12"/>
      <color indexed="10"/>
      <name val="Arial"/>
      <family val="2"/>
    </font>
    <font>
      <sz val="12"/>
      <name val="Times New Roman"/>
      <family val="1"/>
    </font>
    <font>
      <strike/>
      <sz val="8"/>
      <name val="Courier"/>
      <family val="3"/>
    </font>
    <font>
      <strike/>
      <sz val="8"/>
      <name val="Comic Sans MS"/>
      <family val="4"/>
    </font>
    <font>
      <b/>
      <i/>
      <sz val="10"/>
      <name val="Arial"/>
      <family val="2"/>
    </font>
    <font>
      <i/>
      <sz val="10"/>
      <name val="Arial"/>
      <family val="2"/>
    </font>
    <font>
      <b/>
      <sz val="12"/>
      <color indexed="10"/>
      <name val="Times New Roman"/>
      <family val="1"/>
    </font>
    <font>
      <b/>
      <u/>
      <sz val="10"/>
      <name val="Courier"/>
    </font>
    <font>
      <sz val="10"/>
      <name val="Arial CE"/>
    </font>
    <font>
      <b/>
      <sz val="8"/>
      <color indexed="12"/>
      <name val="Arial CE"/>
    </font>
    <font>
      <b/>
      <sz val="8"/>
      <color rgb="FFFF0000"/>
      <name val="Arial"/>
      <family val="2"/>
    </font>
    <font>
      <i/>
      <sz val="8"/>
      <name val="Arial"/>
      <family val="2"/>
    </font>
    <font>
      <i/>
      <sz val="10"/>
      <name val="Times New Roman"/>
      <family val="1"/>
    </font>
    <font>
      <i/>
      <sz val="8"/>
      <name val="Courier"/>
      <family val="3"/>
    </font>
    <font>
      <i/>
      <sz val="10"/>
      <color indexed="10"/>
      <name val="Times New Roman"/>
      <family val="1"/>
    </font>
    <font>
      <i/>
      <sz val="10"/>
      <color indexed="8"/>
      <name val="Times New Roman"/>
      <family val="1"/>
    </font>
    <font>
      <sz val="12"/>
      <color indexed="12"/>
      <name val="Times New Roman"/>
      <family val="1"/>
    </font>
    <font>
      <b/>
      <sz val="12"/>
      <color indexed="12"/>
      <name val="Times New Roman"/>
      <family val="1"/>
    </font>
    <font>
      <b/>
      <sz val="12"/>
      <name val="Times New Roman"/>
      <family val="1"/>
    </font>
    <font>
      <sz val="8"/>
      <color indexed="10"/>
      <name val="Courier"/>
      <family val="3"/>
    </font>
    <font>
      <sz val="11"/>
      <color theme="1"/>
      <name val="Calibri"/>
      <family val="2"/>
      <scheme val="minor"/>
    </font>
    <font>
      <b/>
      <sz val="8"/>
      <color rgb="FFFF0000"/>
      <name val="Courier"/>
    </font>
    <font>
      <b/>
      <sz val="10"/>
      <color rgb="FFFF0000"/>
      <name val="Arial"/>
      <family val="2"/>
    </font>
    <font>
      <sz val="10"/>
      <color rgb="FFFF0000"/>
      <name val="Arial"/>
      <family val="2"/>
    </font>
    <font>
      <sz val="10"/>
      <name val="EYInterstate Light"/>
    </font>
    <font>
      <sz val="11"/>
      <color rgb="FF000000"/>
      <name val="Calibri"/>
      <family val="2"/>
    </font>
    <font>
      <b/>
      <sz val="14"/>
      <color rgb="FFFF0000"/>
      <name val="EYInterstate Light"/>
    </font>
    <font>
      <i/>
      <sz val="18"/>
      <name val="EYInterstate Light"/>
    </font>
    <font>
      <b/>
      <sz val="10"/>
      <name val="EYInterstate Light"/>
    </font>
    <font>
      <b/>
      <sz val="10"/>
      <color rgb="FFFF0000"/>
      <name val="EYInterstate Light"/>
    </font>
    <font>
      <sz val="14"/>
      <name val="EYInterstate Light"/>
    </font>
    <font>
      <b/>
      <sz val="10"/>
      <color indexed="10"/>
      <name val="EYInterstate Light"/>
    </font>
    <font>
      <b/>
      <i/>
      <sz val="10"/>
      <name val="EYInterstate Light"/>
    </font>
    <font>
      <b/>
      <i/>
      <sz val="14"/>
      <name val="EYInterstate Light"/>
    </font>
    <font>
      <sz val="10"/>
      <color indexed="10"/>
      <name val="EYInterstate Light"/>
    </font>
    <font>
      <b/>
      <sz val="10"/>
      <color indexed="8"/>
      <name val="EYInterstate Light"/>
    </font>
    <font>
      <b/>
      <sz val="10"/>
      <color indexed="10"/>
      <name val="Arial"/>
      <family val="2"/>
    </font>
    <font>
      <b/>
      <sz val="10"/>
      <name val="Courier MonoThai"/>
      <family val="3"/>
    </font>
    <font>
      <sz val="11"/>
      <name val="Courier MonoThai"/>
      <family val="3"/>
    </font>
    <font>
      <sz val="10"/>
      <name val="Courier MonoThai"/>
      <family val="3"/>
    </font>
    <font>
      <sz val="11"/>
      <color indexed="17"/>
      <name val="Wingdings"/>
      <charset val="2"/>
    </font>
    <font>
      <b/>
      <sz val="10"/>
      <color indexed="17"/>
      <name val="Symbol"/>
      <family val="1"/>
      <charset val="2"/>
    </font>
    <font>
      <b/>
      <sz val="10"/>
      <color indexed="12"/>
      <name val="Arial"/>
      <family val="2"/>
    </font>
    <font>
      <b/>
      <sz val="10"/>
      <color indexed="10"/>
      <name val="System"/>
    </font>
    <font>
      <b/>
      <sz val="10"/>
      <color indexed="12"/>
      <name val="System"/>
    </font>
    <font>
      <i/>
      <sz val="10"/>
      <name val="Webdings"/>
      <family val="1"/>
      <charset val="2"/>
    </font>
    <font>
      <b/>
      <sz val="10"/>
      <color indexed="10"/>
      <name val="Terminal"/>
    </font>
    <font>
      <b/>
      <sz val="10"/>
      <color rgb="FF0070C0"/>
      <name val="Arial"/>
      <family val="2"/>
    </font>
    <font>
      <sz val="9"/>
      <name val="Arial"/>
      <family val="2"/>
    </font>
    <font>
      <b/>
      <sz val="9"/>
      <name val="Arial"/>
      <family val="2"/>
    </font>
    <font>
      <b/>
      <sz val="9"/>
      <color indexed="10"/>
      <name val="Arial"/>
      <family val="2"/>
    </font>
    <font>
      <b/>
      <sz val="11"/>
      <color theme="1"/>
      <name val="Calibri"/>
      <family val="2"/>
      <scheme val="minor"/>
    </font>
  </fonts>
  <fills count="7">
    <fill>
      <patternFill patternType="none"/>
    </fill>
    <fill>
      <patternFill patternType="gray125"/>
    </fill>
    <fill>
      <patternFill patternType="solid">
        <fgColor indexed="12"/>
        <bgColor indexed="12"/>
      </patternFill>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theme="0" tint="-4.9989318521683403E-2"/>
        <bgColor indexed="64"/>
      </patternFill>
    </fill>
  </fills>
  <borders count="65">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double">
        <color indexed="64"/>
      </bottom>
      <diagonal/>
    </border>
    <border>
      <left/>
      <right style="thick">
        <color indexed="22"/>
      </right>
      <top/>
      <bottom style="thick">
        <color indexed="22"/>
      </bottom>
      <diagonal/>
    </border>
    <border>
      <left style="thick">
        <color indexed="22"/>
      </left>
      <right/>
      <top style="thick">
        <color indexed="22"/>
      </top>
      <bottom/>
      <diagonal/>
    </border>
    <border>
      <left/>
      <right/>
      <top style="thick">
        <color indexed="22"/>
      </top>
      <bottom/>
      <diagonal/>
    </border>
    <border>
      <left/>
      <right style="thick">
        <color indexed="22"/>
      </right>
      <top style="thick">
        <color indexed="22"/>
      </top>
      <bottom/>
      <diagonal/>
    </border>
    <border>
      <left style="thick">
        <color indexed="22"/>
      </left>
      <right/>
      <top/>
      <bottom/>
      <diagonal/>
    </border>
    <border>
      <left/>
      <right style="thick">
        <color indexed="22"/>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hair">
        <color indexed="22"/>
      </bottom>
      <diagonal/>
    </border>
    <border>
      <left/>
      <right/>
      <top style="dashed">
        <color auto="1"/>
      </top>
      <bottom style="dashed">
        <color auto="1"/>
      </bottom>
      <diagonal/>
    </border>
    <border>
      <left/>
      <right/>
      <top style="medium">
        <color indexed="64"/>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top/>
      <bottom style="thick">
        <color indexed="22"/>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style="thin">
        <color indexed="64"/>
      </bottom>
      <diagonal/>
    </border>
    <border>
      <left style="thin">
        <color indexed="64"/>
      </left>
      <right/>
      <top style="medium">
        <color indexed="64"/>
      </top>
      <bottom/>
      <diagonal/>
    </border>
    <border>
      <left style="thick">
        <color indexed="22"/>
      </left>
      <right/>
      <top/>
      <bottom style="thick">
        <color indexed="2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0">
    <xf numFmtId="0" fontId="0" fillId="0" borderId="0"/>
    <xf numFmtId="0" fontId="1" fillId="0" borderId="0"/>
    <xf numFmtId="0" fontId="1" fillId="0" borderId="0"/>
    <xf numFmtId="43" fontId="9" fillId="0" borderId="0" applyFont="0" applyFill="0" applyBorder="0" applyAlignment="0" applyProtection="0"/>
    <xf numFmtId="0" fontId="16" fillId="0" borderId="0"/>
    <xf numFmtId="0" fontId="9" fillId="0" borderId="0"/>
    <xf numFmtId="43" fontId="28" fillId="0" borderId="0" applyFont="0" applyFill="0" applyBorder="0" applyAlignment="0" applyProtection="0"/>
    <xf numFmtId="0" fontId="1" fillId="0" borderId="0"/>
    <xf numFmtId="43" fontId="1" fillId="0" borderId="0" applyFont="0" applyFill="0" applyBorder="0" applyAlignment="0" applyProtection="0"/>
    <xf numFmtId="43" fontId="9" fillId="0" borderId="0" applyFont="0" applyFill="0" applyBorder="0" applyAlignment="0" applyProtection="0"/>
  </cellStyleXfs>
  <cellXfs count="375">
    <xf numFmtId="0" fontId="0" fillId="0" borderId="0" xfId="0"/>
    <xf numFmtId="0" fontId="2" fillId="0" borderId="0" xfId="1" applyFont="1"/>
    <xf numFmtId="164" fontId="2" fillId="0" borderId="0" xfId="1" applyNumberFormat="1" applyFont="1" applyAlignment="1">
      <alignment horizontal="right"/>
    </xf>
    <xf numFmtId="43" fontId="2" fillId="0" borderId="0" xfId="1" applyNumberFormat="1" applyFont="1" applyBorder="1"/>
    <xf numFmtId="39" fontId="3" fillId="0" borderId="0" xfId="1" applyNumberFormat="1" applyFont="1"/>
    <xf numFmtId="0" fontId="2" fillId="0" borderId="0" xfId="1" applyFont="1" applyFill="1"/>
    <xf numFmtId="0" fontId="5" fillId="0" borderId="0" xfId="2" applyFont="1" applyFill="1" applyAlignment="1">
      <alignment horizontal="right"/>
    </xf>
    <xf numFmtId="39" fontId="2" fillId="0" borderId="0" xfId="1" applyNumberFormat="1" applyFont="1"/>
    <xf numFmtId="0" fontId="7" fillId="0" borderId="0" xfId="1" applyFont="1" applyAlignment="1">
      <alignment horizontal="left"/>
    </xf>
    <xf numFmtId="43" fontId="2" fillId="0" borderId="0" xfId="1" applyNumberFormat="1" applyFont="1"/>
    <xf numFmtId="0" fontId="1" fillId="0" borderId="0" xfId="1"/>
    <xf numFmtId="43" fontId="2" fillId="0" borderId="0" xfId="1" applyNumberFormat="1" applyFont="1" applyBorder="1" applyAlignment="1">
      <alignment horizontal="center"/>
    </xf>
    <xf numFmtId="0" fontId="8" fillId="0" borderId="0" xfId="2" applyFont="1" applyFill="1" applyAlignment="1">
      <alignment horizontal="left"/>
    </xf>
    <xf numFmtId="0" fontId="2" fillId="0" borderId="0" xfId="1" applyFont="1" applyAlignment="1">
      <alignment horizontal="left"/>
    </xf>
    <xf numFmtId="0" fontId="1" fillId="0" borderId="0" xfId="2"/>
    <xf numFmtId="164" fontId="2" fillId="0" borderId="0" xfId="1" applyNumberFormat="1" applyFont="1" applyAlignment="1">
      <alignment horizontal="left"/>
    </xf>
    <xf numFmtId="0" fontId="1" fillId="0" borderId="0" xfId="1" applyFill="1"/>
    <xf numFmtId="0" fontId="10" fillId="0" borderId="0" xfId="1" applyFont="1" applyFill="1"/>
    <xf numFmtId="0" fontId="12" fillId="0" borderId="0" xfId="1" applyFont="1" applyBorder="1"/>
    <xf numFmtId="0" fontId="1" fillId="3" borderId="0" xfId="1" applyFill="1"/>
    <xf numFmtId="0" fontId="1" fillId="3" borderId="1" xfId="1" applyFill="1" applyBorder="1"/>
    <xf numFmtId="0" fontId="13" fillId="0" borderId="2" xfId="1" applyFont="1" applyFill="1" applyBorder="1"/>
    <xf numFmtId="0" fontId="1" fillId="0" borderId="3" xfId="1" applyFill="1" applyBorder="1"/>
    <xf numFmtId="39" fontId="6" fillId="0" borderId="0" xfId="1" applyNumberFormat="1" applyFont="1" applyAlignment="1">
      <alignment horizontal="right"/>
    </xf>
    <xf numFmtId="43" fontId="13" fillId="0" borderId="4" xfId="1" applyNumberFormat="1" applyFont="1" applyFill="1" applyBorder="1"/>
    <xf numFmtId="0" fontId="1" fillId="4" borderId="0" xfId="1" applyFill="1"/>
    <xf numFmtId="0" fontId="1" fillId="0" borderId="0" xfId="1" applyFill="1" applyBorder="1"/>
    <xf numFmtId="43" fontId="13" fillId="0" borderId="6" xfId="1" applyNumberFormat="1" applyFont="1" applyFill="1" applyBorder="1"/>
    <xf numFmtId="0" fontId="1" fillId="0" borderId="0" xfId="1" applyFont="1" applyFill="1" applyBorder="1"/>
    <xf numFmtId="0" fontId="13" fillId="0" borderId="7" xfId="1" applyFont="1" applyFill="1" applyBorder="1"/>
    <xf numFmtId="0" fontId="1" fillId="0" borderId="1" xfId="1" applyFill="1" applyBorder="1"/>
    <xf numFmtId="0" fontId="14" fillId="0" borderId="8" xfId="2" applyFont="1" applyFill="1" applyBorder="1" applyAlignment="1">
      <alignment horizontal="right"/>
    </xf>
    <xf numFmtId="43" fontId="13" fillId="0" borderId="9" xfId="1" applyNumberFormat="1" applyFont="1" applyFill="1" applyBorder="1"/>
    <xf numFmtId="0" fontId="15" fillId="0" borderId="0" xfId="1" applyFont="1"/>
    <xf numFmtId="3" fontId="17" fillId="0" borderId="0" xfId="4" applyNumberFormat="1" applyFont="1" applyBorder="1" applyAlignment="1">
      <alignment horizontal="right"/>
    </xf>
    <xf numFmtId="39" fontId="9" fillId="0" borderId="0" xfId="5" quotePrefix="1" applyNumberFormat="1"/>
    <xf numFmtId="0" fontId="1" fillId="0" borderId="0" xfId="1" quotePrefix="1" applyFont="1" applyFill="1" applyBorder="1"/>
    <xf numFmtId="164" fontId="19" fillId="0" borderId="0" xfId="1" applyNumberFormat="1" applyFont="1" applyFill="1" applyAlignment="1">
      <alignment horizontal="right"/>
    </xf>
    <xf numFmtId="0" fontId="20" fillId="0" borderId="0" xfId="1" applyFont="1" applyFill="1"/>
    <xf numFmtId="43" fontId="21" fillId="0" borderId="0" xfId="1" applyNumberFormat="1" applyFont="1" applyFill="1" applyBorder="1"/>
    <xf numFmtId="39" fontId="20" fillId="0" borderId="0" xfId="1" applyNumberFormat="1" applyFont="1" applyFill="1" applyBorder="1"/>
    <xf numFmtId="39" fontId="20" fillId="2" borderId="0" xfId="1" applyNumberFormat="1" applyFont="1" applyFill="1" applyBorder="1"/>
    <xf numFmtId="0" fontId="23" fillId="0" borderId="0" xfId="1" applyFont="1" applyFill="1" applyAlignment="1">
      <alignment horizontal="right"/>
    </xf>
    <xf numFmtId="0" fontId="24" fillId="0" borderId="0" xfId="2" applyFont="1" applyAlignment="1">
      <alignment horizontal="right"/>
    </xf>
    <xf numFmtId="0" fontId="1" fillId="0" borderId="0" xfId="2" applyAlignment="1">
      <alignment horizontal="left" vertical="top" wrapText="1"/>
    </xf>
    <xf numFmtId="0" fontId="25" fillId="0" borderId="0" xfId="2" applyFont="1" applyAlignment="1">
      <alignment horizontal="right"/>
    </xf>
    <xf numFmtId="0" fontId="26" fillId="0" borderId="0" xfId="2" applyFont="1"/>
    <xf numFmtId="0" fontId="1" fillId="0" borderId="0" xfId="2" applyAlignment="1">
      <alignment vertical="top" wrapText="1"/>
    </xf>
    <xf numFmtId="164" fontId="2" fillId="0" borderId="0" xfId="1" applyNumberFormat="1" applyFont="1" applyFill="1" applyAlignment="1">
      <alignment horizontal="right"/>
    </xf>
    <xf numFmtId="43" fontId="2" fillId="0" borderId="0" xfId="1" applyNumberFormat="1" applyFont="1" applyFill="1" applyBorder="1"/>
    <xf numFmtId="0" fontId="22" fillId="0" borderId="0" xfId="1" applyFont="1" applyFill="1"/>
    <xf numFmtId="39" fontId="20" fillId="0" borderId="0" xfId="1" applyNumberFormat="1" applyFont="1" applyFill="1"/>
    <xf numFmtId="0" fontId="27" fillId="0" borderId="0" xfId="1" applyFont="1" applyFill="1" applyAlignment="1">
      <alignment horizontal="left"/>
    </xf>
    <xf numFmtId="39" fontId="2" fillId="0" borderId="0" xfId="1" applyNumberFormat="1" applyFont="1" applyFill="1"/>
    <xf numFmtId="43" fontId="13" fillId="0" borderId="0" xfId="1" applyNumberFormat="1" applyFont="1" applyBorder="1" applyAlignment="1">
      <alignment horizontal="center"/>
    </xf>
    <xf numFmtId="0" fontId="13" fillId="0" borderId="0" xfId="1" applyFont="1" applyFill="1" applyBorder="1"/>
    <xf numFmtId="0" fontId="18" fillId="0" borderId="0" xfId="1" applyFont="1" applyFill="1" applyAlignment="1">
      <alignment horizontal="left"/>
    </xf>
    <xf numFmtId="164" fontId="29" fillId="0" borderId="0" xfId="1" applyNumberFormat="1" applyFont="1" applyAlignment="1">
      <alignment horizontal="left"/>
    </xf>
    <xf numFmtId="0" fontId="1" fillId="0" borderId="0" xfId="2" applyAlignment="1">
      <alignment horizontal="left" vertical="top" wrapText="1"/>
    </xf>
    <xf numFmtId="0" fontId="31" fillId="0" borderId="0" xfId="1" applyFont="1"/>
    <xf numFmtId="0" fontId="30" fillId="0" borderId="0" xfId="1" applyFont="1"/>
    <xf numFmtId="0" fontId="1" fillId="0" borderId="0" xfId="2" applyAlignment="1">
      <alignment horizontal="left" vertical="top" wrapText="1"/>
    </xf>
    <xf numFmtId="0" fontId="3" fillId="0" borderId="0" xfId="1" applyFont="1"/>
    <xf numFmtId="0" fontId="32" fillId="0" borderId="0" xfId="0" quotePrefix="1" applyFont="1" applyBorder="1"/>
    <xf numFmtId="0" fontId="32" fillId="0" borderId="0" xfId="0" applyFont="1" applyFill="1" applyBorder="1"/>
    <xf numFmtId="43" fontId="2" fillId="0" borderId="0" xfId="9" applyNumberFormat="1" applyFont="1" applyBorder="1" applyAlignment="1">
      <alignment horizontal="left"/>
    </xf>
    <xf numFmtId="43" fontId="11" fillId="0" borderId="0" xfId="9" applyNumberFormat="1" applyFont="1" applyFill="1" applyBorder="1" applyAlignment="1">
      <alignment horizontal="left"/>
    </xf>
    <xf numFmtId="0" fontId="31" fillId="3" borderId="0" xfId="1" applyFont="1" applyFill="1"/>
    <xf numFmtId="4" fontId="33" fillId="0" borderId="0" xfId="0" applyNumberFormat="1" applyFont="1"/>
    <xf numFmtId="43" fontId="2" fillId="0" borderId="0" xfId="1" applyNumberFormat="1" applyFont="1" applyFill="1"/>
    <xf numFmtId="0" fontId="32" fillId="0" borderId="0" xfId="0" applyFont="1"/>
    <xf numFmtId="0" fontId="32" fillId="3" borderId="12" xfId="0" applyFont="1" applyFill="1" applyBorder="1"/>
    <xf numFmtId="0" fontId="32" fillId="3" borderId="13" xfId="0" applyFont="1" applyFill="1" applyBorder="1"/>
    <xf numFmtId="0" fontId="35" fillId="3" borderId="0" xfId="0" applyFont="1" applyFill="1" applyBorder="1" applyAlignment="1">
      <alignment vertical="top"/>
    </xf>
    <xf numFmtId="0" fontId="32" fillId="3" borderId="0" xfId="0" applyFont="1" applyFill="1" applyBorder="1"/>
    <xf numFmtId="0" fontId="32" fillId="3" borderId="15" xfId="0" applyFont="1" applyFill="1" applyBorder="1"/>
    <xf numFmtId="0" fontId="32" fillId="0" borderId="16" xfId="0" applyFont="1" applyFill="1" applyBorder="1" applyAlignment="1">
      <alignment horizontal="right"/>
    </xf>
    <xf numFmtId="0" fontId="32" fillId="0" borderId="0" xfId="0" applyFont="1" applyBorder="1"/>
    <xf numFmtId="0" fontId="36" fillId="3" borderId="0" xfId="0" applyFont="1" applyFill="1" applyBorder="1"/>
    <xf numFmtId="0" fontId="36" fillId="0" borderId="17" xfId="0" applyFont="1" applyBorder="1" applyAlignment="1">
      <alignment horizontal="center" vertical="center"/>
    </xf>
    <xf numFmtId="0" fontId="36" fillId="0" borderId="18" xfId="0" applyFont="1" applyFill="1" applyBorder="1" applyAlignment="1">
      <alignment horizontal="center" vertical="center"/>
    </xf>
    <xf numFmtId="0" fontId="36" fillId="3" borderId="18" xfId="0" applyFont="1" applyFill="1" applyBorder="1" applyAlignment="1">
      <alignment horizontal="center" vertical="center"/>
    </xf>
    <xf numFmtId="0" fontId="36" fillId="3" borderId="19" xfId="0" applyFont="1" applyFill="1" applyBorder="1" applyAlignment="1">
      <alignment horizontal="center" vertical="center" wrapText="1"/>
    </xf>
    <xf numFmtId="0" fontId="32" fillId="3" borderId="20" xfId="0" applyFont="1" applyFill="1" applyBorder="1"/>
    <xf numFmtId="0" fontId="32" fillId="0" borderId="21" xfId="0" quotePrefix="1" applyFont="1" applyFill="1" applyBorder="1" applyAlignment="1">
      <alignment horizontal="center"/>
    </xf>
    <xf numFmtId="0" fontId="32" fillId="0" borderId="21" xfId="0" applyFont="1" applyFill="1" applyBorder="1" applyAlignment="1">
      <alignment horizontal="center"/>
    </xf>
    <xf numFmtId="43" fontId="32" fillId="0" borderId="22" xfId="0" applyNumberFormat="1" applyFont="1" applyFill="1" applyBorder="1"/>
    <xf numFmtId="43" fontId="32" fillId="0" borderId="21" xfId="0" applyNumberFormat="1" applyFont="1" applyFill="1" applyBorder="1"/>
    <xf numFmtId="43" fontId="32" fillId="0" borderId="23" xfId="0" applyNumberFormat="1" applyFont="1" applyFill="1" applyBorder="1"/>
    <xf numFmtId="0" fontId="36" fillId="3" borderId="24" xfId="0" applyFont="1" applyFill="1" applyBorder="1"/>
    <xf numFmtId="0" fontId="36" fillId="0" borderId="25" xfId="0" quotePrefix="1" applyFont="1" applyFill="1" applyBorder="1" applyAlignment="1">
      <alignment horizontal="center"/>
    </xf>
    <xf numFmtId="0" fontId="36" fillId="0" borderId="25" xfId="0" applyFont="1" applyFill="1" applyBorder="1" applyAlignment="1">
      <alignment horizontal="center"/>
    </xf>
    <xf numFmtId="43" fontId="36" fillId="0" borderId="18" xfId="0" applyNumberFormat="1" applyFont="1" applyFill="1" applyBorder="1"/>
    <xf numFmtId="43" fontId="36" fillId="0" borderId="25" xfId="0" applyNumberFormat="1" applyFont="1" applyFill="1" applyBorder="1"/>
    <xf numFmtId="43" fontId="36" fillId="0" borderId="19" xfId="0" applyNumberFormat="1" applyFont="1" applyFill="1" applyBorder="1"/>
    <xf numFmtId="0" fontId="32" fillId="3" borderId="26" xfId="0" applyFont="1" applyFill="1" applyBorder="1"/>
    <xf numFmtId="0" fontId="32" fillId="0" borderId="27" xfId="0" quotePrefix="1" applyFont="1" applyFill="1" applyBorder="1" applyAlignment="1">
      <alignment horizontal="center"/>
    </xf>
    <xf numFmtId="0" fontId="32" fillId="0" borderId="27" xfId="0" applyFont="1" applyFill="1" applyBorder="1" applyAlignment="1">
      <alignment horizontal="center"/>
    </xf>
    <xf numFmtId="43" fontId="32" fillId="5" borderId="28" xfId="0" applyNumberFormat="1" applyFont="1" applyFill="1" applyBorder="1"/>
    <xf numFmtId="0" fontId="32" fillId="3" borderId="29" xfId="0" applyFont="1" applyFill="1" applyBorder="1"/>
    <xf numFmtId="0" fontId="32" fillId="0" borderId="30" xfId="0" quotePrefix="1" applyFont="1" applyFill="1" applyBorder="1" applyAlignment="1">
      <alignment horizontal="center"/>
    </xf>
    <xf numFmtId="0" fontId="32" fillId="0" borderId="30" xfId="0" applyFont="1" applyFill="1" applyBorder="1" applyAlignment="1">
      <alignment horizontal="center"/>
    </xf>
    <xf numFmtId="43" fontId="32" fillId="5" borderId="31" xfId="0" applyNumberFormat="1" applyFont="1" applyFill="1" applyBorder="1"/>
    <xf numFmtId="43" fontId="32" fillId="3" borderId="32" xfId="3" applyFont="1" applyFill="1" applyBorder="1"/>
    <xf numFmtId="43" fontId="32" fillId="3" borderId="30" xfId="3" applyFont="1" applyFill="1" applyBorder="1"/>
    <xf numFmtId="43" fontId="32" fillId="3" borderId="31" xfId="3" applyFont="1" applyFill="1" applyBorder="1"/>
    <xf numFmtId="0" fontId="36" fillId="3" borderId="33" xfId="0" applyFont="1" applyFill="1" applyBorder="1"/>
    <xf numFmtId="0" fontId="36" fillId="0" borderId="34" xfId="0" quotePrefix="1" applyFont="1" applyFill="1" applyBorder="1" applyAlignment="1">
      <alignment horizontal="center"/>
    </xf>
    <xf numFmtId="0" fontId="32" fillId="0" borderId="34" xfId="0" applyFont="1" applyFill="1" applyBorder="1" applyAlignment="1">
      <alignment horizontal="center"/>
    </xf>
    <xf numFmtId="43" fontId="32" fillId="3" borderId="35" xfId="3" applyFont="1" applyFill="1" applyBorder="1"/>
    <xf numFmtId="43" fontId="37" fillId="3" borderId="34" xfId="3" applyFont="1" applyFill="1" applyBorder="1" applyAlignment="1">
      <alignment horizontal="right"/>
    </xf>
    <xf numFmtId="43" fontId="36" fillId="5" borderId="36" xfId="3" applyFont="1" applyFill="1" applyBorder="1"/>
    <xf numFmtId="0" fontId="4" fillId="0" borderId="0" xfId="1" applyFont="1" applyFill="1"/>
    <xf numFmtId="0" fontId="32" fillId="0" borderId="0" xfId="0" applyFont="1" applyFill="1" applyBorder="1" applyAlignment="1">
      <alignment horizontal="right"/>
    </xf>
    <xf numFmtId="49" fontId="36" fillId="5" borderId="53" xfId="0" applyNumberFormat="1" applyFont="1" applyFill="1" applyBorder="1" applyAlignment="1">
      <alignment horizontal="left"/>
    </xf>
    <xf numFmtId="49" fontId="36" fillId="5" borderId="53" xfId="0" applyNumberFormat="1" applyFont="1" applyFill="1" applyBorder="1" applyAlignment="1">
      <alignment horizontal="center"/>
    </xf>
    <xf numFmtId="43" fontId="36" fillId="5" borderId="53" xfId="0" applyNumberFormat="1" applyFont="1" applyFill="1" applyBorder="1"/>
    <xf numFmtId="43" fontId="36" fillId="5" borderId="53" xfId="8" applyFont="1" applyFill="1" applyBorder="1" applyAlignment="1">
      <alignment horizontal="left"/>
    </xf>
    <xf numFmtId="49" fontId="32" fillId="5" borderId="53" xfId="0" applyNumberFormat="1" applyFont="1" applyFill="1" applyBorder="1" applyAlignment="1">
      <alignment horizontal="left"/>
    </xf>
    <xf numFmtId="49" fontId="32" fillId="5" borderId="53" xfId="0" applyNumberFormat="1" applyFont="1" applyFill="1" applyBorder="1" applyAlignment="1">
      <alignment horizontal="center"/>
    </xf>
    <xf numFmtId="43" fontId="32" fillId="5" borderId="53" xfId="0" applyNumberFormat="1" applyFont="1" applyFill="1" applyBorder="1"/>
    <xf numFmtId="43" fontId="32" fillId="5" borderId="54" xfId="8" applyFont="1" applyFill="1" applyBorder="1" applyAlignment="1"/>
    <xf numFmtId="43" fontId="32" fillId="5" borderId="53" xfId="8" applyFont="1" applyFill="1" applyBorder="1" applyAlignment="1">
      <alignment horizontal="left"/>
    </xf>
    <xf numFmtId="43" fontId="37" fillId="5" borderId="53" xfId="8" applyFont="1" applyFill="1" applyBorder="1" applyAlignment="1">
      <alignment horizontal="right"/>
    </xf>
    <xf numFmtId="43" fontId="36" fillId="5" borderId="54" xfId="8" applyFont="1" applyFill="1" applyBorder="1" applyAlignment="1"/>
    <xf numFmtId="0" fontId="32" fillId="3" borderId="55" xfId="0" applyFont="1" applyFill="1" applyBorder="1"/>
    <xf numFmtId="0" fontId="32" fillId="5" borderId="0" xfId="0" applyFont="1" applyFill="1" applyBorder="1"/>
    <xf numFmtId="0" fontId="36" fillId="5" borderId="0" xfId="0" applyFont="1" applyFill="1" applyBorder="1"/>
    <xf numFmtId="0" fontId="38" fillId="5" borderId="0" xfId="0" applyFont="1" applyFill="1" applyBorder="1"/>
    <xf numFmtId="0" fontId="32" fillId="5" borderId="0" xfId="0" applyFont="1" applyFill="1" applyBorder="1" applyAlignment="1">
      <alignment horizontal="right" vertical="center"/>
    </xf>
    <xf numFmtId="1" fontId="39" fillId="5" borderId="0" xfId="0" applyNumberFormat="1" applyFont="1" applyFill="1" applyBorder="1"/>
    <xf numFmtId="0" fontId="40" fillId="5" borderId="0" xfId="0" applyFont="1" applyFill="1" applyBorder="1"/>
    <xf numFmtId="49" fontId="36" fillId="5" borderId="43" xfId="0" applyNumberFormat="1" applyFont="1" applyFill="1" applyBorder="1" applyAlignment="1">
      <alignment horizontal="left"/>
    </xf>
    <xf numFmtId="49" fontId="32" fillId="5" borderId="43" xfId="0" applyNumberFormat="1" applyFont="1" applyFill="1" applyBorder="1" applyAlignment="1">
      <alignment horizontal="left"/>
    </xf>
    <xf numFmtId="0" fontId="32" fillId="5" borderId="0" xfId="0" applyFont="1" applyFill="1"/>
    <xf numFmtId="0" fontId="41" fillId="5" borderId="0" xfId="0" applyFont="1" applyFill="1" applyBorder="1"/>
    <xf numFmtId="0" fontId="36" fillId="5" borderId="44" xfId="0" applyFont="1" applyFill="1" applyBorder="1"/>
    <xf numFmtId="43" fontId="32" fillId="5" borderId="44" xfId="0" applyNumberFormat="1" applyFont="1" applyFill="1" applyBorder="1" applyAlignment="1">
      <alignment horizontal="right"/>
    </xf>
    <xf numFmtId="14" fontId="32" fillId="5" borderId="0" xfId="0" quotePrefix="1" applyNumberFormat="1" applyFont="1" applyFill="1" applyBorder="1" applyAlignment="1">
      <alignment horizontal="left"/>
    </xf>
    <xf numFmtId="49" fontId="32" fillId="5" borderId="0" xfId="0" applyNumberFormat="1" applyFont="1" applyFill="1" applyBorder="1"/>
    <xf numFmtId="0" fontId="32" fillId="5" borderId="44" xfId="0" applyFont="1" applyFill="1" applyBorder="1" applyAlignment="1">
      <alignment horizontal="right"/>
    </xf>
    <xf numFmtId="0" fontId="32" fillId="5" borderId="0" xfId="0" applyFont="1" applyFill="1" applyBorder="1" applyAlignment="1">
      <alignment horizontal="right"/>
    </xf>
    <xf numFmtId="0" fontId="38" fillId="5" borderId="45" xfId="0" applyFont="1" applyFill="1" applyBorder="1"/>
    <xf numFmtId="0" fontId="32" fillId="5" borderId="45" xfId="0" applyFont="1" applyFill="1" applyBorder="1"/>
    <xf numFmtId="0" fontId="32" fillId="5" borderId="45" xfId="0" applyFont="1" applyFill="1" applyBorder="1" applyAlignment="1">
      <alignment horizontal="right"/>
    </xf>
    <xf numFmtId="0" fontId="32" fillId="5" borderId="0" xfId="0" applyNumberFormat="1" applyFont="1" applyFill="1" applyBorder="1" applyAlignment="1"/>
    <xf numFmtId="3" fontId="32" fillId="5" borderId="52" xfId="0" applyNumberFormat="1" applyFont="1" applyFill="1" applyBorder="1" applyAlignment="1">
      <alignment horizontal="center"/>
    </xf>
    <xf numFmtId="43" fontId="36" fillId="5" borderId="54" xfId="8" applyFont="1" applyFill="1" applyBorder="1"/>
    <xf numFmtId="0" fontId="42" fillId="5" borderId="0" xfId="0" applyNumberFormat="1" applyFont="1" applyFill="1" applyBorder="1" applyAlignment="1"/>
    <xf numFmtId="14" fontId="32" fillId="5" borderId="52" xfId="0" applyNumberFormat="1" applyFont="1" applyFill="1" applyBorder="1" applyAlignment="1">
      <alignment horizontal="center"/>
    </xf>
    <xf numFmtId="0" fontId="32" fillId="5" borderId="0" xfId="0" applyFont="1" applyFill="1" applyBorder="1" applyProtection="1">
      <protection locked="0" hidden="1"/>
    </xf>
    <xf numFmtId="0" fontId="32" fillId="5" borderId="0" xfId="0" quotePrefix="1" applyFont="1" applyFill="1" applyBorder="1"/>
    <xf numFmtId="43" fontId="36" fillId="5" borderId="0" xfId="0" applyNumberFormat="1" applyFont="1" applyFill="1" applyBorder="1" applyAlignment="1">
      <alignment horizontal="right"/>
    </xf>
    <xf numFmtId="40" fontId="43" fillId="5" borderId="0" xfId="0" applyNumberFormat="1" applyFont="1" applyFill="1" applyBorder="1"/>
    <xf numFmtId="0" fontId="36" fillId="5" borderId="0" xfId="0" applyFont="1" applyFill="1" applyBorder="1" applyAlignment="1">
      <alignment horizontal="right"/>
    </xf>
    <xf numFmtId="0" fontId="40" fillId="5" borderId="0" xfId="0" applyFont="1" applyFill="1" applyBorder="1" applyAlignment="1">
      <alignment horizontal="right"/>
    </xf>
    <xf numFmtId="0" fontId="32" fillId="5" borderId="55" xfId="0" applyFont="1" applyFill="1" applyBorder="1"/>
    <xf numFmtId="43" fontId="32" fillId="5" borderId="55" xfId="0" applyNumberFormat="1" applyFont="1" applyFill="1" applyBorder="1"/>
    <xf numFmtId="0" fontId="32" fillId="5" borderId="55" xfId="0" applyNumberFormat="1" applyFont="1" applyFill="1" applyBorder="1" applyAlignment="1"/>
    <xf numFmtId="43" fontId="32" fillId="5" borderId="53" xfId="6" applyFont="1" applyFill="1" applyBorder="1" applyAlignment="1">
      <alignment horizontal="center"/>
    </xf>
    <xf numFmtId="0" fontId="35" fillId="3" borderId="22" xfId="0" applyFont="1" applyFill="1" applyBorder="1" applyAlignment="1">
      <alignment vertical="top"/>
    </xf>
    <xf numFmtId="0" fontId="32" fillId="0" borderId="22" xfId="0" applyFont="1" applyBorder="1"/>
    <xf numFmtId="0" fontId="45" fillId="0" borderId="0" xfId="0" applyFont="1" applyBorder="1" applyAlignment="1">
      <alignment horizontal="left"/>
    </xf>
    <xf numFmtId="0" fontId="45" fillId="3" borderId="0" xfId="0" applyFont="1" applyFill="1" applyBorder="1" applyAlignment="1">
      <alignment horizontal="left"/>
    </xf>
    <xf numFmtId="0" fontId="46" fillId="0" borderId="0" xfId="0" applyFont="1" applyBorder="1" applyAlignment="1">
      <alignment horizontal="left" vertical="center" wrapText="1" indent="1"/>
    </xf>
    <xf numFmtId="43" fontId="47" fillId="3" borderId="0" xfId="8" applyFont="1" applyFill="1" applyBorder="1" applyAlignment="1"/>
    <xf numFmtId="0" fontId="47" fillId="3" borderId="0" xfId="0" applyFont="1" applyFill="1" applyBorder="1" applyAlignment="1"/>
    <xf numFmtId="43" fontId="47" fillId="3" borderId="0" xfId="0" applyNumberFormat="1" applyFont="1" applyFill="1" applyBorder="1" applyAlignment="1"/>
    <xf numFmtId="0" fontId="47" fillId="3" borderId="0" xfId="0" applyFont="1" applyFill="1" applyBorder="1"/>
    <xf numFmtId="0" fontId="47" fillId="3" borderId="0" xfId="0" quotePrefix="1" applyFont="1" applyFill="1" applyBorder="1"/>
    <xf numFmtId="0" fontId="47" fillId="0" borderId="0" xfId="0" applyFont="1" applyBorder="1"/>
    <xf numFmtId="43" fontId="47" fillId="0" borderId="0" xfId="8" applyFont="1" applyBorder="1"/>
    <xf numFmtId="43" fontId="47" fillId="0" borderId="0" xfId="0" applyNumberFormat="1" applyFont="1" applyBorder="1"/>
    <xf numFmtId="0" fontId="32" fillId="5" borderId="22" xfId="0" applyFont="1" applyFill="1" applyBorder="1"/>
    <xf numFmtId="0" fontId="46" fillId="5" borderId="0" xfId="0" applyFont="1" applyFill="1" applyBorder="1" applyAlignment="1">
      <alignment horizontal="left" vertical="center" wrapText="1" indent="1"/>
    </xf>
    <xf numFmtId="43" fontId="47" fillId="5" borderId="0" xfId="8" applyFont="1" applyFill="1" applyBorder="1" applyAlignment="1"/>
    <xf numFmtId="0" fontId="47" fillId="5" borderId="0" xfId="0" applyFont="1" applyFill="1" applyBorder="1" applyAlignment="1"/>
    <xf numFmtId="43" fontId="47" fillId="5" borderId="0" xfId="0" applyNumberFormat="1" applyFont="1" applyFill="1" applyBorder="1" applyAlignment="1"/>
    <xf numFmtId="0" fontId="47" fillId="5" borderId="0" xfId="0" applyFont="1" applyFill="1" applyBorder="1"/>
    <xf numFmtId="0" fontId="47" fillId="5" borderId="0" xfId="0" quotePrefix="1" applyFont="1" applyFill="1" applyBorder="1"/>
    <xf numFmtId="43" fontId="47" fillId="5" borderId="0" xfId="8" applyFont="1" applyFill="1" applyBorder="1"/>
    <xf numFmtId="43" fontId="47" fillId="5" borderId="0" xfId="0" applyNumberFormat="1" applyFont="1" applyFill="1" applyBorder="1"/>
    <xf numFmtId="0" fontId="45" fillId="5" borderId="37" xfId="0" applyFont="1" applyFill="1" applyBorder="1" applyAlignment="1">
      <alignment horizontal="left"/>
    </xf>
    <xf numFmtId="0" fontId="45" fillId="5" borderId="22" xfId="0" applyFont="1" applyFill="1" applyBorder="1" applyAlignment="1">
      <alignment horizontal="left"/>
    </xf>
    <xf numFmtId="0" fontId="1" fillId="5" borderId="23" xfId="1" applyFill="1" applyBorder="1"/>
    <xf numFmtId="0" fontId="46" fillId="5" borderId="38" xfId="0" applyFont="1" applyFill="1" applyBorder="1" applyAlignment="1">
      <alignment horizontal="left" vertical="center" wrapText="1" indent="1"/>
    </xf>
    <xf numFmtId="0" fontId="1" fillId="5" borderId="39" xfId="1" applyFill="1" applyBorder="1"/>
    <xf numFmtId="0" fontId="46" fillId="5" borderId="40" xfId="0" applyFont="1" applyFill="1" applyBorder="1" applyAlignment="1">
      <alignment horizontal="left" vertical="center" wrapText="1" indent="1"/>
    </xf>
    <xf numFmtId="0" fontId="46" fillId="5" borderId="41" xfId="0" applyFont="1" applyFill="1" applyBorder="1" applyAlignment="1">
      <alignment horizontal="left" vertical="center" wrapText="1" indent="1"/>
    </xf>
    <xf numFmtId="43" fontId="47" fillId="5" borderId="41" xfId="8" applyFont="1" applyFill="1" applyBorder="1" applyAlignment="1"/>
    <xf numFmtId="0" fontId="47" fillId="5" borderId="41" xfId="0" applyFont="1" applyFill="1" applyBorder="1"/>
    <xf numFmtId="43" fontId="47" fillId="5" borderId="41" xfId="0" applyNumberFormat="1" applyFont="1" applyFill="1" applyBorder="1" applyAlignment="1"/>
    <xf numFmtId="0" fontId="1" fillId="5" borderId="42" xfId="1" applyFill="1" applyBorder="1"/>
    <xf numFmtId="0" fontId="35" fillId="5" borderId="37" xfId="0" applyFont="1" applyFill="1" applyBorder="1" applyAlignment="1">
      <alignment vertical="top"/>
    </xf>
    <xf numFmtId="0" fontId="32" fillId="5" borderId="40" xfId="0" applyFont="1" applyFill="1" applyBorder="1"/>
    <xf numFmtId="0" fontId="32" fillId="5" borderId="41" xfId="0" applyFont="1" applyFill="1" applyBorder="1"/>
    <xf numFmtId="43" fontId="1" fillId="0" borderId="0" xfId="6" applyFont="1" applyFill="1"/>
    <xf numFmtId="43" fontId="32" fillId="5" borderId="50" xfId="6" applyFont="1" applyFill="1" applyBorder="1" applyAlignment="1">
      <alignment horizontal="center"/>
    </xf>
    <xf numFmtId="0" fontId="32" fillId="0" borderId="25" xfId="0" applyFont="1" applyFill="1" applyBorder="1" applyAlignment="1">
      <alignment horizontal="center"/>
    </xf>
    <xf numFmtId="43" fontId="32" fillId="5" borderId="27" xfId="6" applyFont="1" applyFill="1" applyBorder="1" applyAlignment="1">
      <alignment horizontal="center"/>
    </xf>
    <xf numFmtId="0" fontId="32" fillId="3" borderId="37" xfId="0" applyFont="1" applyFill="1" applyBorder="1"/>
    <xf numFmtId="0" fontId="32" fillId="3" borderId="22" xfId="0" applyFont="1" applyFill="1" applyBorder="1"/>
    <xf numFmtId="0" fontId="32" fillId="3" borderId="23" xfId="0" applyFont="1" applyFill="1" applyBorder="1"/>
    <xf numFmtId="0" fontId="32" fillId="3" borderId="38" xfId="0" applyFont="1" applyFill="1" applyBorder="1"/>
    <xf numFmtId="0" fontId="32" fillId="3" borderId="39" xfId="0" applyFont="1" applyFill="1" applyBorder="1"/>
    <xf numFmtId="0" fontId="1" fillId="0" borderId="40" xfId="1" applyBorder="1"/>
    <xf numFmtId="39" fontId="2" fillId="0" borderId="41" xfId="1" applyNumberFormat="1" applyFont="1" applyBorder="1"/>
    <xf numFmtId="0" fontId="4" fillId="0" borderId="41" xfId="1" applyFont="1" applyFill="1" applyBorder="1"/>
    <xf numFmtId="0" fontId="2" fillId="0" borderId="41" xfId="1" applyFont="1" applyFill="1" applyBorder="1"/>
    <xf numFmtId="0" fontId="2" fillId="0" borderId="42" xfId="1" applyFont="1" applyFill="1" applyBorder="1"/>
    <xf numFmtId="0" fontId="34" fillId="0" borderId="0" xfId="0" applyFont="1" applyFill="1" applyBorder="1" applyAlignment="1">
      <alignment horizontal="left"/>
    </xf>
    <xf numFmtId="16" fontId="32" fillId="0" borderId="16" xfId="0" applyNumberFormat="1" applyFont="1" applyFill="1" applyBorder="1" applyAlignment="1">
      <alignment horizontal="right"/>
    </xf>
    <xf numFmtId="0" fontId="32" fillId="0" borderId="26" xfId="0" quotePrefix="1" applyFont="1" applyBorder="1"/>
    <xf numFmtId="0" fontId="32" fillId="0" borderId="27" xfId="0" applyFont="1" applyFill="1" applyBorder="1"/>
    <xf numFmtId="43" fontId="32" fillId="0" borderId="27" xfId="8" applyFont="1" applyFill="1" applyBorder="1"/>
    <xf numFmtId="0" fontId="37" fillId="0" borderId="56" xfId="0" applyFont="1" applyFill="1" applyBorder="1"/>
    <xf numFmtId="0" fontId="32" fillId="0" borderId="29" xfId="0" quotePrefix="1" applyFont="1" applyBorder="1"/>
    <xf numFmtId="165" fontId="0" fillId="0" borderId="30" xfId="0" applyNumberFormat="1" applyBorder="1"/>
    <xf numFmtId="43" fontId="32" fillId="5" borderId="30" xfId="8" applyFont="1" applyFill="1" applyBorder="1"/>
    <xf numFmtId="0" fontId="37" fillId="0" borderId="57" xfId="0" applyFont="1" applyFill="1" applyBorder="1"/>
    <xf numFmtId="0" fontId="32" fillId="3" borderId="58" xfId="0" applyFont="1" applyFill="1" applyBorder="1"/>
    <xf numFmtId="49" fontId="36" fillId="6" borderId="16" xfId="0" applyNumberFormat="1" applyFont="1" applyFill="1" applyBorder="1" applyAlignment="1">
      <alignment horizontal="center"/>
    </xf>
    <xf numFmtId="0" fontId="36" fillId="0" borderId="18" xfId="0" applyFont="1" applyBorder="1" applyAlignment="1">
      <alignment horizontal="center"/>
    </xf>
    <xf numFmtId="0" fontId="32" fillId="0" borderId="39" xfId="0" applyFont="1" applyFill="1" applyBorder="1" applyAlignment="1">
      <alignment horizontal="right"/>
    </xf>
    <xf numFmtId="0" fontId="32" fillId="3" borderId="40" xfId="0" applyFont="1" applyFill="1" applyBorder="1"/>
    <xf numFmtId="0" fontId="32" fillId="5" borderId="39" xfId="0" applyFont="1" applyFill="1" applyBorder="1" applyAlignment="1">
      <alignment horizontal="right"/>
    </xf>
    <xf numFmtId="0" fontId="32" fillId="5" borderId="39" xfId="0" applyFont="1" applyFill="1" applyBorder="1"/>
    <xf numFmtId="49" fontId="36" fillId="5" borderId="16" xfId="0" applyNumberFormat="1" applyFont="1" applyFill="1" applyBorder="1" applyAlignment="1">
      <alignment horizontal="center"/>
    </xf>
    <xf numFmtId="0" fontId="36" fillId="5" borderId="18" xfId="0" applyFont="1" applyFill="1" applyBorder="1"/>
    <xf numFmtId="0" fontId="36" fillId="5" borderId="19" xfId="0" applyFont="1" applyFill="1" applyBorder="1"/>
    <xf numFmtId="0" fontId="32" fillId="5" borderId="38" xfId="0" applyFont="1" applyFill="1" applyBorder="1"/>
    <xf numFmtId="0" fontId="32" fillId="5" borderId="59" xfId="0" applyFont="1" applyFill="1" applyBorder="1" applyAlignment="1">
      <alignment horizontal="right"/>
    </xf>
    <xf numFmtId="0" fontId="32" fillId="5" borderId="42" xfId="0" applyFont="1" applyFill="1" applyBorder="1"/>
    <xf numFmtId="0" fontId="32" fillId="5" borderId="16" xfId="0" applyFont="1" applyFill="1" applyBorder="1" applyAlignment="1">
      <alignment horizontal="right"/>
    </xf>
    <xf numFmtId="0" fontId="32" fillId="0" borderId="33" xfId="0" quotePrefix="1" applyFont="1" applyBorder="1"/>
    <xf numFmtId="0" fontId="32" fillId="0" borderId="34" xfId="0" applyFont="1" applyFill="1" applyBorder="1"/>
    <xf numFmtId="0" fontId="36" fillId="5" borderId="37" xfId="0" applyFont="1" applyFill="1" applyBorder="1" applyAlignment="1">
      <alignment horizontal="center" vertical="center"/>
    </xf>
    <xf numFmtId="0" fontId="36" fillId="5" borderId="22" xfId="0" applyFont="1" applyFill="1" applyBorder="1" applyAlignment="1">
      <alignment horizontal="center"/>
    </xf>
    <xf numFmtId="0" fontId="36" fillId="5" borderId="23" xfId="0" applyFont="1" applyFill="1" applyBorder="1" applyAlignment="1">
      <alignment horizontal="center"/>
    </xf>
    <xf numFmtId="0" fontId="44" fillId="0" borderId="0" xfId="0" applyNumberFormat="1" applyFont="1" applyAlignment="1"/>
    <xf numFmtId="0" fontId="44" fillId="0" borderId="0" xfId="0" applyNumberFormat="1" applyFont="1" applyAlignment="1">
      <alignment horizontal="left"/>
    </xf>
    <xf numFmtId="0" fontId="44" fillId="0" borderId="0" xfId="0" applyNumberFormat="1" applyFont="1" applyAlignment="1">
      <alignment horizontal="right"/>
    </xf>
    <xf numFmtId="0" fontId="37" fillId="3" borderId="10" xfId="0" applyFont="1" applyFill="1" applyBorder="1" applyAlignment="1">
      <alignment horizontal="right"/>
    </xf>
    <xf numFmtId="0" fontId="32" fillId="0" borderId="32" xfId="0" applyFont="1" applyFill="1" applyBorder="1" applyAlignment="1">
      <alignment horizontal="center"/>
    </xf>
    <xf numFmtId="43" fontId="32" fillId="5" borderId="61" xfId="0" applyNumberFormat="1" applyFont="1" applyFill="1" applyBorder="1"/>
    <xf numFmtId="43" fontId="32" fillId="3" borderId="7" xfId="3" applyFont="1" applyFill="1" applyBorder="1"/>
    <xf numFmtId="43" fontId="32" fillId="5" borderId="0" xfId="0" applyNumberFormat="1" applyFont="1" applyFill="1" applyBorder="1"/>
    <xf numFmtId="0" fontId="32" fillId="5" borderId="12" xfId="0" applyFont="1" applyFill="1" applyBorder="1"/>
    <xf numFmtId="0" fontId="32" fillId="5" borderId="14" xfId="0" applyFont="1" applyFill="1" applyBorder="1"/>
    <xf numFmtId="0" fontId="32" fillId="5" borderId="62" xfId="0" applyFont="1" applyFill="1" applyBorder="1"/>
    <xf numFmtId="0" fontId="44" fillId="5" borderId="11" xfId="0" applyNumberFormat="1" applyFont="1" applyFill="1" applyBorder="1" applyAlignment="1"/>
    <xf numFmtId="0" fontId="35" fillId="5" borderId="0" xfId="0" applyFont="1" applyFill="1" applyBorder="1" applyAlignment="1">
      <alignment vertical="top"/>
    </xf>
    <xf numFmtId="16" fontId="32" fillId="5" borderId="16" xfId="0" applyNumberFormat="1" applyFont="1" applyFill="1" applyBorder="1" applyAlignment="1">
      <alignment horizontal="right"/>
    </xf>
    <xf numFmtId="0" fontId="32" fillId="5" borderId="26" xfId="0" quotePrefix="1" applyFont="1" applyFill="1" applyBorder="1"/>
    <xf numFmtId="0" fontId="32" fillId="5" borderId="27" xfId="0" applyFont="1" applyFill="1" applyBorder="1"/>
    <xf numFmtId="0" fontId="32" fillId="5" borderId="27" xfId="0" applyFont="1" applyFill="1" applyBorder="1" applyAlignment="1">
      <alignment horizontal="center"/>
    </xf>
    <xf numFmtId="43" fontId="32" fillId="5" borderId="27" xfId="8" applyFont="1" applyFill="1" applyBorder="1"/>
    <xf numFmtId="0" fontId="37" fillId="5" borderId="56" xfId="0" applyFont="1" applyFill="1" applyBorder="1"/>
    <xf numFmtId="0" fontId="32" fillId="5" borderId="29" xfId="0" quotePrefix="1" applyFont="1" applyFill="1" applyBorder="1"/>
    <xf numFmtId="165" fontId="0" fillId="5" borderId="30" xfId="0" applyNumberFormat="1" applyFill="1" applyBorder="1"/>
    <xf numFmtId="0" fontId="32" fillId="5" borderId="30" xfId="0" applyFont="1" applyFill="1" applyBorder="1" applyAlignment="1">
      <alignment horizontal="center"/>
    </xf>
    <xf numFmtId="0" fontId="37" fillId="5" borderId="57" xfId="0" applyFont="1" applyFill="1" applyBorder="1"/>
    <xf numFmtId="0" fontId="32" fillId="5" borderId="34" xfId="0" applyFont="1" applyFill="1" applyBorder="1" applyAlignment="1">
      <alignment horizontal="center"/>
    </xf>
    <xf numFmtId="0" fontId="32" fillId="5" borderId="58" xfId="0" applyFont="1" applyFill="1" applyBorder="1"/>
    <xf numFmtId="0" fontId="36" fillId="5" borderId="18" xfId="0" applyFont="1" applyFill="1" applyBorder="1" applyAlignment="1">
      <alignment horizontal="center"/>
    </xf>
    <xf numFmtId="0" fontId="37" fillId="5" borderId="10" xfId="0" applyFont="1" applyFill="1" applyBorder="1" applyAlignment="1">
      <alignment horizontal="right"/>
    </xf>
    <xf numFmtId="0" fontId="32" fillId="5" borderId="33" xfId="0" quotePrefix="1" applyFont="1" applyFill="1" applyBorder="1"/>
    <xf numFmtId="0" fontId="32" fillId="5" borderId="34" xfId="0" applyFont="1" applyFill="1" applyBorder="1"/>
    <xf numFmtId="43" fontId="0" fillId="0" borderId="0" xfId="0" applyNumberFormat="1"/>
    <xf numFmtId="0" fontId="32" fillId="3" borderId="0" xfId="0" applyFont="1" applyFill="1" applyBorder="1" applyAlignment="1">
      <alignment horizontal="left"/>
    </xf>
    <xf numFmtId="0" fontId="32" fillId="0" borderId="22" xfId="0" applyFont="1" applyFill="1" applyBorder="1" applyAlignment="1">
      <alignment horizontal="center"/>
    </xf>
    <xf numFmtId="0" fontId="36" fillId="0" borderId="18" xfId="0" applyFont="1" applyFill="1" applyBorder="1" applyAlignment="1">
      <alignment horizontal="center"/>
    </xf>
    <xf numFmtId="0" fontId="32" fillId="0" borderId="7" xfId="0" applyFont="1" applyFill="1" applyBorder="1" applyAlignment="1">
      <alignment horizontal="center"/>
    </xf>
    <xf numFmtId="0" fontId="32" fillId="0" borderId="35" xfId="0" applyFont="1" applyFill="1" applyBorder="1" applyAlignment="1">
      <alignment horizontal="center"/>
    </xf>
    <xf numFmtId="0" fontId="44" fillId="0" borderId="61" xfId="0" applyNumberFormat="1" applyFont="1" applyFill="1" applyBorder="1" applyAlignment="1">
      <alignment horizontal="center"/>
    </xf>
    <xf numFmtId="0" fontId="44" fillId="0" borderId="0" xfId="0" applyNumberFormat="1" applyFont="1" applyFill="1" applyBorder="1" applyAlignment="1">
      <alignment horizontal="center"/>
    </xf>
    <xf numFmtId="0" fontId="36" fillId="5" borderId="0" xfId="0" applyFont="1" applyFill="1" applyBorder="1" applyAlignment="1">
      <alignment horizontal="center" vertical="center"/>
    </xf>
    <xf numFmtId="49" fontId="32" fillId="5" borderId="0" xfId="0" applyNumberFormat="1" applyFont="1" applyFill="1" applyBorder="1" applyAlignment="1">
      <alignment horizontal="left"/>
    </xf>
    <xf numFmtId="0" fontId="36" fillId="5" borderId="47" xfId="0" applyFont="1" applyFill="1" applyBorder="1" applyAlignment="1">
      <alignment horizontal="center" vertical="center"/>
    </xf>
    <xf numFmtId="0" fontId="36" fillId="5" borderId="50" xfId="0" applyFont="1" applyFill="1" applyBorder="1" applyAlignment="1">
      <alignment horizontal="center" vertical="center"/>
    </xf>
    <xf numFmtId="37" fontId="0" fillId="0" borderId="0" xfId="0" applyNumberFormat="1" applyAlignment="1">
      <alignment horizontal="left"/>
    </xf>
    <xf numFmtId="0" fontId="49" fillId="0" borderId="0" xfId="0" applyFont="1" applyAlignment="1">
      <alignment horizontal="right"/>
    </xf>
    <xf numFmtId="0" fontId="44" fillId="5" borderId="53" xfId="0" applyNumberFormat="1" applyFont="1" applyFill="1" applyBorder="1" applyAlignment="1">
      <alignment horizontal="center"/>
    </xf>
    <xf numFmtId="0" fontId="44" fillId="5" borderId="27" xfId="0" applyNumberFormat="1" applyFont="1" applyFill="1" applyBorder="1" applyAlignment="1"/>
    <xf numFmtId="0" fontId="44" fillId="5" borderId="60" xfId="0" applyNumberFormat="1" applyFont="1" applyFill="1" applyBorder="1" applyAlignment="1"/>
    <xf numFmtId="0" fontId="44" fillId="5" borderId="53" xfId="8" applyNumberFormat="1" applyFont="1" applyFill="1" applyBorder="1" applyAlignment="1">
      <alignment horizontal="left"/>
    </xf>
    <xf numFmtId="0" fontId="44" fillId="0" borderId="0" xfId="1" applyNumberFormat="1" applyFont="1" applyFill="1" applyBorder="1" applyAlignment="1"/>
    <xf numFmtId="0" fontId="44" fillId="0" borderId="0" xfId="1" applyNumberFormat="1" applyFont="1" applyFill="1" applyBorder="1" applyAlignment="1">
      <alignment horizontal="right"/>
    </xf>
    <xf numFmtId="0" fontId="44" fillId="5" borderId="0" xfId="0" applyNumberFormat="1" applyFont="1" applyFill="1" applyBorder="1" applyAlignment="1">
      <alignment horizontal="left"/>
    </xf>
    <xf numFmtId="43" fontId="0" fillId="0" borderId="0" xfId="0" applyNumberFormat="1" applyBorder="1"/>
    <xf numFmtId="0" fontId="44" fillId="0" borderId="0" xfId="0" applyNumberFormat="1" applyFont="1" applyBorder="1" applyAlignment="1">
      <alignment horizontal="left"/>
    </xf>
    <xf numFmtId="0" fontId="44" fillId="5" borderId="27" xfId="0" applyNumberFormat="1" applyFont="1" applyFill="1" applyBorder="1" applyAlignment="1">
      <alignment horizontal="center"/>
    </xf>
    <xf numFmtId="0" fontId="44" fillId="5" borderId="30" xfId="0" applyNumberFormat="1" applyFont="1" applyFill="1" applyBorder="1" applyAlignment="1">
      <alignment horizontal="center"/>
    </xf>
    <xf numFmtId="0" fontId="44" fillId="5" borderId="34" xfId="0" applyNumberFormat="1" applyFont="1" applyFill="1" applyBorder="1" applyAlignment="1">
      <alignment horizontal="center"/>
    </xf>
    <xf numFmtId="0" fontId="50" fillId="0" borderId="0" xfId="0" applyNumberFormat="1" applyFont="1" applyAlignment="1">
      <alignment horizontal="right"/>
    </xf>
    <xf numFmtId="0" fontId="51" fillId="0" borderId="0" xfId="0" applyNumberFormat="1" applyFont="1" applyBorder="1" applyAlignment="1"/>
    <xf numFmtId="0" fontId="44" fillId="0" borderId="0" xfId="1" applyNumberFormat="1" applyFont="1" applyAlignment="1"/>
    <xf numFmtId="0" fontId="44" fillId="0" borderId="0" xfId="1" applyNumberFormat="1" applyFont="1" applyAlignment="1">
      <alignment horizontal="left"/>
    </xf>
    <xf numFmtId="0" fontId="44" fillId="3" borderId="0" xfId="0" applyNumberFormat="1" applyFont="1" applyFill="1" applyBorder="1" applyAlignment="1">
      <alignment horizontal="left"/>
    </xf>
    <xf numFmtId="0" fontId="44" fillId="3" borderId="12" xfId="0" applyNumberFormat="1" applyFont="1" applyFill="1" applyBorder="1" applyAlignment="1">
      <alignment horizontal="left"/>
    </xf>
    <xf numFmtId="0" fontId="44" fillId="0" borderId="0" xfId="1" applyNumberFormat="1" applyFont="1" applyFill="1" applyAlignment="1">
      <alignment horizontal="right"/>
    </xf>
    <xf numFmtId="0" fontId="44" fillId="0" borderId="0" xfId="1" applyNumberFormat="1" applyFont="1" applyFill="1" applyAlignment="1">
      <alignment horizontal="left"/>
    </xf>
    <xf numFmtId="0" fontId="44" fillId="3" borderId="37" xfId="0" applyNumberFormat="1" applyFont="1" applyFill="1" applyBorder="1" applyAlignment="1"/>
    <xf numFmtId="0" fontId="52" fillId="0" borderId="0" xfId="1" applyNumberFormat="1" applyFont="1" applyBorder="1" applyAlignment="1"/>
    <xf numFmtId="0" fontId="53" fillId="0" borderId="5" xfId="1" applyFont="1" applyFill="1" applyBorder="1"/>
    <xf numFmtId="0" fontId="51" fillId="0" borderId="5" xfId="1" applyNumberFormat="1" applyFont="1" applyFill="1" applyBorder="1" applyAlignment="1"/>
    <xf numFmtId="0" fontId="44" fillId="0" borderId="27" xfId="0" applyNumberFormat="1" applyFont="1" applyFill="1" applyBorder="1" applyAlignment="1">
      <alignment horizontal="center"/>
    </xf>
    <xf numFmtId="0" fontId="44" fillId="5" borderId="30" xfId="0" applyNumberFormat="1" applyFont="1" applyFill="1" applyBorder="1" applyAlignment="1"/>
    <xf numFmtId="43" fontId="1" fillId="0" borderId="0" xfId="1" applyNumberFormat="1" applyFill="1"/>
    <xf numFmtId="0" fontId="44" fillId="0" borderId="30" xfId="0" applyNumberFormat="1" applyFont="1" applyFill="1" applyBorder="1" applyAlignment="1">
      <alignment horizontal="center"/>
    </xf>
    <xf numFmtId="0" fontId="44" fillId="0" borderId="63" xfId="0" applyNumberFormat="1" applyFont="1" applyFill="1" applyBorder="1" applyAlignment="1">
      <alignment horizontal="center"/>
    </xf>
    <xf numFmtId="0" fontId="44" fillId="0" borderId="64" xfId="0" applyNumberFormat="1" applyFont="1" applyFill="1" applyBorder="1" applyAlignment="1">
      <alignment horizontal="center"/>
    </xf>
    <xf numFmtId="0" fontId="50" fillId="0" borderId="0" xfId="1" applyNumberFormat="1" applyFont="1" applyAlignment="1">
      <alignment horizontal="right"/>
    </xf>
    <xf numFmtId="0" fontId="44" fillId="5" borderId="53" xfId="0" applyNumberFormat="1" applyFont="1" applyFill="1" applyBorder="1" applyAlignment="1">
      <alignment horizontal="left"/>
    </xf>
    <xf numFmtId="0" fontId="44" fillId="0" borderId="0" xfId="0" applyNumberFormat="1" applyFont="1" applyBorder="1" applyAlignment="1">
      <alignment horizontal="right"/>
    </xf>
    <xf numFmtId="0" fontId="44" fillId="5" borderId="53" xfId="6" applyNumberFormat="1" applyFont="1" applyFill="1" applyBorder="1" applyAlignment="1">
      <alignment horizontal="left"/>
    </xf>
    <xf numFmtId="0" fontId="32" fillId="0" borderId="30" xfId="0" applyFont="1" applyFill="1" applyBorder="1" applyAlignment="1">
      <alignment horizontal="right"/>
    </xf>
    <xf numFmtId="0" fontId="48" fillId="0" borderId="0" xfId="0" applyNumberFormat="1" applyFont="1" applyAlignment="1">
      <alignment horizontal="right"/>
    </xf>
    <xf numFmtId="43" fontId="32" fillId="5" borderId="53" xfId="8" applyFont="1" applyFill="1" applyBorder="1" applyAlignment="1">
      <alignment horizontal="right"/>
    </xf>
    <xf numFmtId="0" fontId="44" fillId="5" borderId="53" xfId="0" applyNumberFormat="1" applyFont="1" applyFill="1" applyBorder="1" applyAlignment="1">
      <alignment horizontal="right"/>
    </xf>
    <xf numFmtId="0" fontId="55" fillId="0" borderId="0" xfId="1" applyFont="1" applyFill="1" applyBorder="1" applyAlignment="1">
      <alignment horizontal="right"/>
    </xf>
    <xf numFmtId="0" fontId="56" fillId="0" borderId="0" xfId="1" applyFont="1"/>
    <xf numFmtId="164" fontId="56" fillId="0" borderId="0" xfId="1" applyNumberFormat="1" applyFont="1" applyAlignment="1">
      <alignment horizontal="right"/>
    </xf>
    <xf numFmtId="0" fontId="57" fillId="0" borderId="0" xfId="1" applyFont="1" applyAlignment="1">
      <alignment horizontal="left"/>
    </xf>
    <xf numFmtId="43" fontId="56" fillId="0" borderId="0" xfId="1" applyNumberFormat="1" applyFont="1"/>
    <xf numFmtId="43" fontId="56" fillId="0" borderId="0" xfId="1" applyNumberFormat="1" applyFont="1" applyBorder="1" applyAlignment="1">
      <alignment horizontal="center"/>
    </xf>
    <xf numFmtId="0" fontId="58" fillId="0" borderId="0" xfId="2" applyFont="1" applyFill="1" applyAlignment="1">
      <alignment horizontal="left"/>
    </xf>
    <xf numFmtId="0" fontId="56" fillId="0" borderId="0" xfId="1" applyFont="1" applyAlignment="1">
      <alignment horizontal="left"/>
    </xf>
    <xf numFmtId="0" fontId="56" fillId="0" borderId="0" xfId="0" quotePrefix="1" applyFont="1" applyBorder="1"/>
    <xf numFmtId="0" fontId="56" fillId="0" borderId="0" xfId="0" applyFont="1" applyFill="1" applyBorder="1"/>
    <xf numFmtId="164" fontId="56" fillId="0" borderId="0" xfId="1" applyNumberFormat="1" applyFont="1" applyAlignment="1">
      <alignment horizontal="left"/>
    </xf>
    <xf numFmtId="43" fontId="56" fillId="0" borderId="0" xfId="9" applyNumberFormat="1" applyFont="1" applyBorder="1" applyAlignment="1">
      <alignment horizontal="left"/>
    </xf>
    <xf numFmtId="43" fontId="32" fillId="5" borderId="34" xfId="6" applyFont="1" applyFill="1" applyBorder="1"/>
    <xf numFmtId="43" fontId="59" fillId="0" borderId="0" xfId="0" applyNumberFormat="1" applyFont="1"/>
    <xf numFmtId="0" fontId="32" fillId="3" borderId="0" xfId="0" applyFont="1" applyFill="1" applyBorder="1" applyAlignment="1">
      <alignment horizontal="left"/>
    </xf>
    <xf numFmtId="0" fontId="36" fillId="5" borderId="48" xfId="0" applyFont="1" applyFill="1" applyBorder="1" applyAlignment="1">
      <alignment horizontal="center" vertical="center"/>
    </xf>
    <xf numFmtId="0" fontId="36" fillId="5" borderId="51" xfId="0" applyFont="1" applyFill="1" applyBorder="1" applyAlignment="1">
      <alignment horizontal="center" vertical="center"/>
    </xf>
    <xf numFmtId="0" fontId="36" fillId="5" borderId="37" xfId="0" applyFont="1" applyFill="1" applyBorder="1" applyAlignment="1">
      <alignment horizontal="center" vertical="center"/>
    </xf>
    <xf numFmtId="0" fontId="36" fillId="5" borderId="22" xfId="0" applyFont="1" applyFill="1" applyBorder="1" applyAlignment="1">
      <alignment horizontal="center" vertical="center"/>
    </xf>
    <xf numFmtId="0" fontId="36" fillId="5" borderId="23" xfId="0" applyFont="1" applyFill="1" applyBorder="1" applyAlignment="1">
      <alignment horizontal="center" vertical="center"/>
    </xf>
    <xf numFmtId="0" fontId="36" fillId="5" borderId="38" xfId="0" applyFont="1" applyFill="1" applyBorder="1" applyAlignment="1">
      <alignment horizontal="center" vertical="center"/>
    </xf>
    <xf numFmtId="0" fontId="36" fillId="5" borderId="0" xfId="0" applyFont="1" applyFill="1" applyBorder="1" applyAlignment="1">
      <alignment horizontal="center" vertical="center"/>
    </xf>
    <xf numFmtId="0" fontId="36" fillId="5" borderId="39" xfId="0" applyFont="1" applyFill="1" applyBorder="1" applyAlignment="1">
      <alignment horizontal="center" vertical="center"/>
    </xf>
    <xf numFmtId="0" fontId="36" fillId="5" borderId="40" xfId="0" applyFont="1" applyFill="1" applyBorder="1" applyAlignment="1">
      <alignment horizontal="center" vertical="center"/>
    </xf>
    <xf numFmtId="0" fontId="36" fillId="5" borderId="41" xfId="0" applyFont="1" applyFill="1" applyBorder="1" applyAlignment="1">
      <alignment horizontal="center" vertical="center"/>
    </xf>
    <xf numFmtId="0" fontId="36" fillId="5" borderId="42" xfId="0" applyFont="1" applyFill="1" applyBorder="1" applyAlignment="1">
      <alignment horizontal="center" vertical="center"/>
    </xf>
    <xf numFmtId="0" fontId="36" fillId="5" borderId="46" xfId="0" applyFont="1" applyFill="1" applyBorder="1" applyAlignment="1">
      <alignment horizontal="center" vertical="center"/>
    </xf>
    <xf numFmtId="0" fontId="36" fillId="5" borderId="49" xfId="0" applyFont="1" applyFill="1" applyBorder="1" applyAlignment="1">
      <alignment horizontal="center" vertical="center"/>
    </xf>
    <xf numFmtId="0" fontId="36" fillId="5" borderId="47" xfId="0" applyFont="1" applyFill="1" applyBorder="1" applyAlignment="1">
      <alignment horizontal="center" vertical="center"/>
    </xf>
    <xf numFmtId="0" fontId="36" fillId="5" borderId="50" xfId="0" applyFont="1" applyFill="1" applyBorder="1" applyAlignment="1">
      <alignment horizontal="center" vertic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32" fillId="5" borderId="37" xfId="0" applyFont="1" applyFill="1" applyBorder="1" applyAlignment="1">
      <alignment horizontal="left" vertical="top" wrapText="1"/>
    </xf>
    <xf numFmtId="0" fontId="32" fillId="5" borderId="22" xfId="0" applyFont="1" applyFill="1" applyBorder="1" applyAlignment="1">
      <alignment horizontal="left" vertical="top" wrapText="1"/>
    </xf>
    <xf numFmtId="0" fontId="32" fillId="5" borderId="23" xfId="0" applyFont="1" applyFill="1" applyBorder="1" applyAlignment="1">
      <alignment horizontal="left" vertical="top" wrapText="1"/>
    </xf>
    <xf numFmtId="0" fontId="32" fillId="5" borderId="38" xfId="0" applyFont="1" applyFill="1" applyBorder="1" applyAlignment="1">
      <alignment horizontal="left" vertical="top" wrapText="1"/>
    </xf>
    <xf numFmtId="0" fontId="32" fillId="5" borderId="0" xfId="0" applyFont="1" applyFill="1" applyBorder="1" applyAlignment="1">
      <alignment horizontal="left" vertical="top" wrapText="1"/>
    </xf>
    <xf numFmtId="0" fontId="32" fillId="5" borderId="39" xfId="0" applyFont="1" applyFill="1" applyBorder="1" applyAlignment="1">
      <alignment horizontal="left" vertical="top" wrapText="1"/>
    </xf>
    <xf numFmtId="0" fontId="32" fillId="5" borderId="40" xfId="0" applyFont="1" applyFill="1" applyBorder="1" applyAlignment="1">
      <alignment horizontal="left" vertical="top" wrapText="1"/>
    </xf>
    <xf numFmtId="0" fontId="32" fillId="5" borderId="41" xfId="0" applyFont="1" applyFill="1" applyBorder="1" applyAlignment="1">
      <alignment horizontal="left" vertical="top" wrapText="1"/>
    </xf>
    <xf numFmtId="0" fontId="32" fillId="5" borderId="42" xfId="0" applyFont="1" applyFill="1" applyBorder="1" applyAlignment="1">
      <alignment horizontal="left" vertical="top" wrapText="1"/>
    </xf>
    <xf numFmtId="0" fontId="1" fillId="0" borderId="0" xfId="2" applyAlignment="1">
      <alignment horizontal="left" vertical="top" wrapText="1"/>
    </xf>
    <xf numFmtId="0" fontId="1" fillId="0" borderId="17" xfId="1" applyFill="1" applyBorder="1" applyAlignment="1">
      <alignment horizontal="center"/>
    </xf>
    <xf numFmtId="0" fontId="1" fillId="0" borderId="18" xfId="1" applyFill="1" applyBorder="1" applyAlignment="1">
      <alignment horizontal="center"/>
    </xf>
    <xf numFmtId="0" fontId="1" fillId="0" borderId="19" xfId="1" applyFill="1" applyBorder="1" applyAlignment="1">
      <alignment horizontal="center"/>
    </xf>
    <xf numFmtId="0" fontId="32" fillId="0" borderId="37" xfId="0" applyFont="1" applyBorder="1" applyAlignment="1">
      <alignment horizontal="left" vertical="top" wrapText="1"/>
    </xf>
    <xf numFmtId="0" fontId="32" fillId="0" borderId="22" xfId="0" applyFont="1" applyBorder="1" applyAlignment="1">
      <alignment horizontal="left" vertical="top" wrapText="1"/>
    </xf>
    <xf numFmtId="0" fontId="32" fillId="0" borderId="23" xfId="0" applyFont="1" applyBorder="1" applyAlignment="1">
      <alignment horizontal="left" vertical="top" wrapText="1"/>
    </xf>
    <xf numFmtId="0" fontId="32" fillId="0" borderId="38" xfId="0" applyFont="1" applyBorder="1" applyAlignment="1">
      <alignment horizontal="left" vertical="top" wrapText="1"/>
    </xf>
    <xf numFmtId="0" fontId="32" fillId="0" borderId="0" xfId="0" applyFont="1" applyBorder="1" applyAlignment="1">
      <alignment horizontal="left" vertical="top" wrapText="1"/>
    </xf>
    <xf numFmtId="0" fontId="32" fillId="0" borderId="39" xfId="0" applyFont="1" applyBorder="1" applyAlignment="1">
      <alignment horizontal="left" vertical="top" wrapText="1"/>
    </xf>
    <xf numFmtId="0" fontId="32" fillId="0" borderId="40" xfId="0" applyFont="1" applyBorder="1" applyAlignment="1">
      <alignment horizontal="left" vertical="top" wrapText="1"/>
    </xf>
    <xf numFmtId="0" fontId="32" fillId="0" borderId="41" xfId="0" applyFont="1" applyBorder="1" applyAlignment="1">
      <alignment horizontal="left" vertical="top" wrapText="1"/>
    </xf>
    <xf numFmtId="0" fontId="32" fillId="0" borderId="42" xfId="0" applyFont="1" applyBorder="1" applyAlignment="1">
      <alignment horizontal="left" vertical="top" wrapText="1"/>
    </xf>
  </cellXfs>
  <cellStyles count="10">
    <cellStyle name="Comma" xfId="6" builtinId="3"/>
    <cellStyle name="Comma 2" xfId="3"/>
    <cellStyle name="Comma 2 2" xfId="9"/>
    <cellStyle name="Comma 3" xfId="8"/>
    <cellStyle name="Normal" xfId="0" builtinId="0"/>
    <cellStyle name="Normal 2" xfId="5"/>
    <cellStyle name="Normal 3" xfId="7"/>
    <cellStyle name="Normal_bank confirmation control" xfId="4"/>
    <cellStyle name="Normal_Bank Reconciliation" xfId="1"/>
    <cellStyle name="Normal_SS9.7-Bank Reconciliation Solution0" xfId="2"/>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26</xdr:row>
      <xdr:rowOff>152400</xdr:rowOff>
    </xdr:from>
    <xdr:to>
      <xdr:col>4</xdr:col>
      <xdr:colOff>288925</xdr:colOff>
      <xdr:row>29</xdr:row>
      <xdr:rowOff>57150</xdr:rowOff>
    </xdr:to>
    <xdr:sp macro="" textlink="">
      <xdr:nvSpPr>
        <xdr:cNvPr id="3" name="Text Box 4">
          <a:extLst>
            <a:ext uri="{FF2B5EF4-FFF2-40B4-BE49-F238E27FC236}">
              <a16:creationId xmlns:a16="http://schemas.microsoft.com/office/drawing/2014/main" id="{00000000-0008-0000-0000-000003000000}"/>
            </a:ext>
          </a:extLst>
        </xdr:cNvPr>
        <xdr:cNvSpPr txBox="1">
          <a:spLocks noChangeArrowheads="1"/>
        </xdr:cNvSpPr>
      </xdr:nvSpPr>
      <xdr:spPr bwMode="auto">
        <a:xfrm>
          <a:off x="685800" y="4267200"/>
          <a:ext cx="6400800" cy="476250"/>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 F</a:t>
          </a:r>
        </a:p>
      </xdr:txBody>
    </xdr:sp>
    <xdr:clientData/>
  </xdr:twoCellAnchor>
  <xdr:twoCellAnchor editAs="oneCell">
    <xdr:from>
      <xdr:col>1</xdr:col>
      <xdr:colOff>38100</xdr:colOff>
      <xdr:row>26</xdr:row>
      <xdr:rowOff>152400</xdr:rowOff>
    </xdr:from>
    <xdr:to>
      <xdr:col>4</xdr:col>
      <xdr:colOff>288925</xdr:colOff>
      <xdr:row>29</xdr:row>
      <xdr:rowOff>57150</xdr:rowOff>
    </xdr:to>
    <xdr:sp macro="" textlink="">
      <xdr:nvSpPr>
        <xdr:cNvPr id="4" name="Text Box 4">
          <a:extLst>
            <a:ext uri="{FF2B5EF4-FFF2-40B4-BE49-F238E27FC236}">
              <a16:creationId xmlns:a16="http://schemas.microsoft.com/office/drawing/2014/main" id="{00000000-0008-0000-0000-000004000000}"/>
            </a:ext>
          </a:extLst>
        </xdr:cNvPr>
        <xdr:cNvSpPr txBox="1">
          <a:spLocks noChangeArrowheads="1"/>
        </xdr:cNvSpPr>
      </xdr:nvSpPr>
      <xdr:spPr bwMode="auto">
        <a:xfrm>
          <a:off x="685800" y="4267200"/>
          <a:ext cx="6400800" cy="476250"/>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u="none" strike="noStrike" baseline="0">
            <a:solidFill>
              <a:srgbClr val="000000"/>
            </a:solidFill>
            <a:latin typeface="Arial"/>
            <a:cs typeface="Arial"/>
          </a:endParaRPr>
        </a:p>
      </xdr:txBody>
    </xdr:sp>
    <xdr:clientData/>
  </xdr:twoCellAnchor>
  <xdr:twoCellAnchor>
    <xdr:from>
      <xdr:col>3</xdr:col>
      <xdr:colOff>0</xdr:colOff>
      <xdr:row>26</xdr:row>
      <xdr:rowOff>0</xdr:rowOff>
    </xdr:from>
    <xdr:to>
      <xdr:col>3</xdr:col>
      <xdr:colOff>1457325</xdr:colOff>
      <xdr:row>30</xdr:row>
      <xdr:rowOff>114300</xdr:rowOff>
    </xdr:to>
    <xdr:sp macro="" textlink="">
      <xdr:nvSpPr>
        <xdr:cNvPr id="5" name="Freeform 2">
          <a:extLst>
            <a:ext uri="{FF2B5EF4-FFF2-40B4-BE49-F238E27FC236}">
              <a16:creationId xmlns:a16="http://schemas.microsoft.com/office/drawing/2014/main" id="{00000000-0008-0000-0000-000005000000}"/>
            </a:ext>
          </a:extLst>
        </xdr:cNvPr>
        <xdr:cNvSpPr>
          <a:spLocks/>
        </xdr:cNvSpPr>
      </xdr:nvSpPr>
      <xdr:spPr bwMode="auto">
        <a:xfrm>
          <a:off x="5200650" y="4114800"/>
          <a:ext cx="1457325" cy="790575"/>
        </a:xfrm>
        <a:custGeom>
          <a:avLst/>
          <a:gdLst>
            <a:gd name="T0" fmla="*/ 2147483647 w 2362"/>
            <a:gd name="T1" fmla="*/ 2147483647 h 1367"/>
            <a:gd name="T2" fmla="*/ 2147483647 w 2362"/>
            <a:gd name="T3" fmla="*/ 2147483647 h 1367"/>
            <a:gd name="T4" fmla="*/ 2147483647 w 2362"/>
            <a:gd name="T5" fmla="*/ 2147483647 h 1367"/>
            <a:gd name="T6" fmla="*/ 2147483647 w 2362"/>
            <a:gd name="T7" fmla="*/ 2147483647 h 1367"/>
            <a:gd name="T8" fmla="*/ 2147483647 w 2362"/>
            <a:gd name="T9" fmla="*/ 2147483647 h 1367"/>
            <a:gd name="T10" fmla="*/ 2147483647 w 2362"/>
            <a:gd name="T11" fmla="*/ 2147483647 h 1367"/>
            <a:gd name="T12" fmla="*/ 2147483647 w 2362"/>
            <a:gd name="T13" fmla="*/ 2147483647 h 1367"/>
            <a:gd name="T14" fmla="*/ 2147483647 w 2362"/>
            <a:gd name="T15" fmla="*/ 2147483647 h 1367"/>
            <a:gd name="T16" fmla="*/ 2147483647 w 2362"/>
            <a:gd name="T17" fmla="*/ 2147483647 h 1367"/>
            <a:gd name="T18" fmla="*/ 2147483647 w 2362"/>
            <a:gd name="T19" fmla="*/ 2147483647 h 1367"/>
            <a:gd name="T20" fmla="*/ 2147483647 w 2362"/>
            <a:gd name="T21" fmla="*/ 2147483647 h 1367"/>
            <a:gd name="T22" fmla="*/ 2147483647 w 2362"/>
            <a:gd name="T23" fmla="*/ 2147483647 h 1367"/>
            <a:gd name="T24" fmla="*/ 2147483647 w 2362"/>
            <a:gd name="T25" fmla="*/ 2147483647 h 1367"/>
            <a:gd name="T26" fmla="*/ 2147483647 w 2362"/>
            <a:gd name="T27" fmla="*/ 2147483647 h 1367"/>
            <a:gd name="T28" fmla="*/ 2147483647 w 2362"/>
            <a:gd name="T29" fmla="*/ 2147483647 h 1367"/>
            <a:gd name="T30" fmla="*/ 2147483647 w 2362"/>
            <a:gd name="T31" fmla="*/ 2147483647 h 1367"/>
            <a:gd name="T32" fmla="*/ 2147483647 w 2362"/>
            <a:gd name="T33" fmla="*/ 2147483647 h 1367"/>
            <a:gd name="T34" fmla="*/ 2147483647 w 2362"/>
            <a:gd name="T35" fmla="*/ 2147483647 h 1367"/>
            <a:gd name="T36" fmla="*/ 2147483647 w 2362"/>
            <a:gd name="T37" fmla="*/ 2147483647 h 1367"/>
            <a:gd name="T38" fmla="*/ 2147483647 w 2362"/>
            <a:gd name="T39" fmla="*/ 2147483647 h 1367"/>
            <a:gd name="T40" fmla="*/ 2147483647 w 2362"/>
            <a:gd name="T41" fmla="*/ 2147483647 h 1367"/>
            <a:gd name="T42" fmla="*/ 2147483647 w 2362"/>
            <a:gd name="T43" fmla="*/ 2147483647 h 1367"/>
            <a:gd name="T44" fmla="*/ 2147483647 w 2362"/>
            <a:gd name="T45" fmla="*/ 2147483647 h 1367"/>
            <a:gd name="T46" fmla="*/ 2147483647 w 2362"/>
            <a:gd name="T47" fmla="*/ 2147483647 h 1367"/>
            <a:gd name="T48" fmla="*/ 2147483647 w 2362"/>
            <a:gd name="T49" fmla="*/ 2147483647 h 1367"/>
            <a:gd name="T50" fmla="*/ 2147483647 w 2362"/>
            <a:gd name="T51" fmla="*/ 2147483647 h 1367"/>
            <a:gd name="T52" fmla="*/ 2147483647 w 2362"/>
            <a:gd name="T53" fmla="*/ 2147483647 h 1367"/>
            <a:gd name="T54" fmla="*/ 2147483647 w 2362"/>
            <a:gd name="T55" fmla="*/ 2147483647 h 1367"/>
            <a:gd name="T56" fmla="*/ 2147483647 w 2362"/>
            <a:gd name="T57" fmla="*/ 2147483647 h 1367"/>
            <a:gd name="T58" fmla="*/ 2147483647 w 2362"/>
            <a:gd name="T59" fmla="*/ 2147483647 h 1367"/>
            <a:gd name="T60" fmla="*/ 2147483647 w 2362"/>
            <a:gd name="T61" fmla="*/ 2147483647 h 1367"/>
            <a:gd name="T62" fmla="*/ 2147483647 w 2362"/>
            <a:gd name="T63" fmla="*/ 2147483647 h 1367"/>
            <a:gd name="T64" fmla="*/ 2147483647 w 2362"/>
            <a:gd name="T65" fmla="*/ 2147483647 h 1367"/>
            <a:gd name="T66" fmla="*/ 2147483647 w 2362"/>
            <a:gd name="T67" fmla="*/ 2147483647 h 1367"/>
            <a:gd name="T68" fmla="*/ 2147483647 w 2362"/>
            <a:gd name="T69" fmla="*/ 2147483647 h 1367"/>
            <a:gd name="T70" fmla="*/ 2147483647 w 2362"/>
            <a:gd name="T71" fmla="*/ 2147483647 h 1367"/>
            <a:gd name="T72" fmla="*/ 2147483647 w 2362"/>
            <a:gd name="T73" fmla="*/ 2147483647 h 1367"/>
            <a:gd name="T74" fmla="*/ 2147483647 w 2362"/>
            <a:gd name="T75" fmla="*/ 2147483647 h 1367"/>
            <a:gd name="T76" fmla="*/ 2147483647 w 2362"/>
            <a:gd name="T77" fmla="*/ 2147483647 h 1367"/>
            <a:gd name="T78" fmla="*/ 2147483647 w 2362"/>
            <a:gd name="T79" fmla="*/ 2147483647 h 1367"/>
            <a:gd name="T80" fmla="*/ 2147483647 w 2362"/>
            <a:gd name="T81" fmla="*/ 2147483647 h 1367"/>
            <a:gd name="T82" fmla="*/ 2147483647 w 2362"/>
            <a:gd name="T83" fmla="*/ 2147483647 h 1367"/>
            <a:gd name="T84" fmla="*/ 2147483647 w 2362"/>
            <a:gd name="T85" fmla="*/ 2147483647 h 1367"/>
            <a:gd name="T86" fmla="*/ 2147483647 w 2362"/>
            <a:gd name="T87" fmla="*/ 2147483647 h 1367"/>
            <a:gd name="T88" fmla="*/ 2147483647 w 2362"/>
            <a:gd name="T89" fmla="*/ 2147483647 h 1367"/>
            <a:gd name="T90" fmla="*/ 2147483647 w 2362"/>
            <a:gd name="T91" fmla="*/ 2147483647 h 1367"/>
            <a:gd name="T92" fmla="*/ 2147483647 w 2362"/>
            <a:gd name="T93" fmla="*/ 2147483647 h 1367"/>
            <a:gd name="T94" fmla="*/ 2147483647 w 2362"/>
            <a:gd name="T95" fmla="*/ 2147483647 h 1367"/>
            <a:gd name="T96" fmla="*/ 2147483647 w 2362"/>
            <a:gd name="T97" fmla="*/ 2147483647 h 1367"/>
            <a:gd name="T98" fmla="*/ 2147483647 w 2362"/>
            <a:gd name="T99" fmla="*/ 2147483647 h 1367"/>
            <a:gd name="T100" fmla="*/ 2147483647 w 2362"/>
            <a:gd name="T101" fmla="*/ 2147483647 h 1367"/>
            <a:gd name="T102" fmla="*/ 2147483647 w 2362"/>
            <a:gd name="T103" fmla="*/ 2147483647 h 1367"/>
            <a:gd name="T104" fmla="*/ 2147483647 w 2362"/>
            <a:gd name="T105" fmla="*/ 2147483647 h 1367"/>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w 2362"/>
            <a:gd name="T160" fmla="*/ 0 h 1367"/>
            <a:gd name="T161" fmla="*/ 2362 w 2362"/>
            <a:gd name="T162" fmla="*/ 1367 h 1367"/>
          </a:gdLst>
          <a:ahLst/>
          <a:cxnLst>
            <a:cxn ang="T106">
              <a:pos x="T0" y="T1"/>
            </a:cxn>
            <a:cxn ang="T107">
              <a:pos x="T2" y="T3"/>
            </a:cxn>
            <a:cxn ang="T108">
              <a:pos x="T4" y="T5"/>
            </a:cxn>
            <a:cxn ang="T109">
              <a:pos x="T6" y="T7"/>
            </a:cxn>
            <a:cxn ang="T110">
              <a:pos x="T8" y="T9"/>
            </a:cxn>
            <a:cxn ang="T111">
              <a:pos x="T10" y="T11"/>
            </a:cxn>
            <a:cxn ang="T112">
              <a:pos x="T12" y="T13"/>
            </a:cxn>
            <a:cxn ang="T113">
              <a:pos x="T14" y="T15"/>
            </a:cxn>
            <a:cxn ang="T114">
              <a:pos x="T16" y="T17"/>
            </a:cxn>
            <a:cxn ang="T115">
              <a:pos x="T18" y="T19"/>
            </a:cxn>
            <a:cxn ang="T116">
              <a:pos x="T20" y="T21"/>
            </a:cxn>
            <a:cxn ang="T117">
              <a:pos x="T22" y="T23"/>
            </a:cxn>
            <a:cxn ang="T118">
              <a:pos x="T24" y="T25"/>
            </a:cxn>
            <a:cxn ang="T119">
              <a:pos x="T26" y="T27"/>
            </a:cxn>
            <a:cxn ang="T120">
              <a:pos x="T28" y="T29"/>
            </a:cxn>
            <a:cxn ang="T121">
              <a:pos x="T30" y="T31"/>
            </a:cxn>
            <a:cxn ang="T122">
              <a:pos x="T32" y="T33"/>
            </a:cxn>
            <a:cxn ang="T123">
              <a:pos x="T34" y="T35"/>
            </a:cxn>
            <a:cxn ang="T124">
              <a:pos x="T36" y="T37"/>
            </a:cxn>
            <a:cxn ang="T125">
              <a:pos x="T38" y="T39"/>
            </a:cxn>
            <a:cxn ang="T126">
              <a:pos x="T40" y="T41"/>
            </a:cxn>
            <a:cxn ang="T127">
              <a:pos x="T42" y="T43"/>
            </a:cxn>
            <a:cxn ang="T128">
              <a:pos x="T44" y="T45"/>
            </a:cxn>
            <a:cxn ang="T129">
              <a:pos x="T46" y="T47"/>
            </a:cxn>
            <a:cxn ang="T130">
              <a:pos x="T48" y="T49"/>
            </a:cxn>
            <a:cxn ang="T131">
              <a:pos x="T50" y="T51"/>
            </a:cxn>
            <a:cxn ang="T132">
              <a:pos x="T52" y="T53"/>
            </a:cxn>
            <a:cxn ang="T133">
              <a:pos x="T54" y="T55"/>
            </a:cxn>
            <a:cxn ang="T134">
              <a:pos x="T56" y="T57"/>
            </a:cxn>
            <a:cxn ang="T135">
              <a:pos x="T58" y="T59"/>
            </a:cxn>
            <a:cxn ang="T136">
              <a:pos x="T60" y="T61"/>
            </a:cxn>
            <a:cxn ang="T137">
              <a:pos x="T62" y="T63"/>
            </a:cxn>
            <a:cxn ang="T138">
              <a:pos x="T64" y="T65"/>
            </a:cxn>
            <a:cxn ang="T139">
              <a:pos x="T66" y="T67"/>
            </a:cxn>
            <a:cxn ang="T140">
              <a:pos x="T68" y="T69"/>
            </a:cxn>
            <a:cxn ang="T141">
              <a:pos x="T70" y="T71"/>
            </a:cxn>
            <a:cxn ang="T142">
              <a:pos x="T72" y="T73"/>
            </a:cxn>
            <a:cxn ang="T143">
              <a:pos x="T74" y="T75"/>
            </a:cxn>
            <a:cxn ang="T144">
              <a:pos x="T76" y="T77"/>
            </a:cxn>
            <a:cxn ang="T145">
              <a:pos x="T78" y="T79"/>
            </a:cxn>
            <a:cxn ang="T146">
              <a:pos x="T80" y="T81"/>
            </a:cxn>
            <a:cxn ang="T147">
              <a:pos x="T82" y="T83"/>
            </a:cxn>
            <a:cxn ang="T148">
              <a:pos x="T84" y="T85"/>
            </a:cxn>
            <a:cxn ang="T149">
              <a:pos x="T86" y="T87"/>
            </a:cxn>
            <a:cxn ang="T150">
              <a:pos x="T88" y="T89"/>
            </a:cxn>
            <a:cxn ang="T151">
              <a:pos x="T90" y="T91"/>
            </a:cxn>
            <a:cxn ang="T152">
              <a:pos x="T92" y="T93"/>
            </a:cxn>
            <a:cxn ang="T153">
              <a:pos x="T94" y="T95"/>
            </a:cxn>
            <a:cxn ang="T154">
              <a:pos x="T96" y="T97"/>
            </a:cxn>
            <a:cxn ang="T155">
              <a:pos x="T98" y="T99"/>
            </a:cxn>
            <a:cxn ang="T156">
              <a:pos x="T100" y="T101"/>
            </a:cxn>
            <a:cxn ang="T157">
              <a:pos x="T102" y="T103"/>
            </a:cxn>
            <a:cxn ang="T158">
              <a:pos x="T104" y="T105"/>
            </a:cxn>
          </a:cxnLst>
          <a:rect l="T159" t="T160" r="T161" b="T162"/>
          <a:pathLst>
            <a:path w="2362" h="1367">
              <a:moveTo>
                <a:pt x="172" y="205"/>
              </a:moveTo>
              <a:cubicBezTo>
                <a:pt x="189" y="533"/>
                <a:pt x="211" y="830"/>
                <a:pt x="247" y="1150"/>
              </a:cubicBezTo>
              <a:cubicBezTo>
                <a:pt x="227" y="1205"/>
                <a:pt x="228" y="1274"/>
                <a:pt x="187" y="1315"/>
              </a:cubicBezTo>
              <a:cubicBezTo>
                <a:pt x="135" y="1367"/>
                <a:pt x="60" y="1196"/>
                <a:pt x="52" y="1180"/>
              </a:cubicBezTo>
              <a:cubicBezTo>
                <a:pt x="0" y="921"/>
                <a:pt x="36" y="638"/>
                <a:pt x="112" y="385"/>
              </a:cubicBezTo>
              <a:cubicBezTo>
                <a:pt x="118" y="365"/>
                <a:pt x="161" y="261"/>
                <a:pt x="172" y="250"/>
              </a:cubicBezTo>
              <a:cubicBezTo>
                <a:pt x="193" y="229"/>
                <a:pt x="224" y="223"/>
                <a:pt x="247" y="205"/>
              </a:cubicBezTo>
              <a:cubicBezTo>
                <a:pt x="280" y="178"/>
                <a:pt x="337" y="115"/>
                <a:pt x="337" y="115"/>
              </a:cubicBezTo>
              <a:cubicBezTo>
                <a:pt x="444" y="222"/>
                <a:pt x="385" y="313"/>
                <a:pt x="352" y="445"/>
              </a:cubicBezTo>
              <a:cubicBezTo>
                <a:pt x="346" y="470"/>
                <a:pt x="346" y="496"/>
                <a:pt x="337" y="520"/>
              </a:cubicBezTo>
              <a:cubicBezTo>
                <a:pt x="331" y="537"/>
                <a:pt x="294" y="552"/>
                <a:pt x="307" y="565"/>
              </a:cubicBezTo>
              <a:cubicBezTo>
                <a:pt x="322" y="580"/>
                <a:pt x="347" y="555"/>
                <a:pt x="367" y="550"/>
              </a:cubicBezTo>
              <a:cubicBezTo>
                <a:pt x="407" y="555"/>
                <a:pt x="447" y="558"/>
                <a:pt x="487" y="565"/>
              </a:cubicBezTo>
              <a:cubicBezTo>
                <a:pt x="503" y="568"/>
                <a:pt x="531" y="564"/>
                <a:pt x="532" y="580"/>
              </a:cubicBezTo>
              <a:cubicBezTo>
                <a:pt x="537" y="631"/>
                <a:pt x="512" y="680"/>
                <a:pt x="502" y="730"/>
              </a:cubicBezTo>
              <a:cubicBezTo>
                <a:pt x="447" y="725"/>
                <a:pt x="387" y="737"/>
                <a:pt x="337" y="715"/>
              </a:cubicBezTo>
              <a:cubicBezTo>
                <a:pt x="321" y="708"/>
                <a:pt x="364" y="688"/>
                <a:pt x="367" y="670"/>
              </a:cubicBezTo>
              <a:cubicBezTo>
                <a:pt x="387" y="567"/>
                <a:pt x="340" y="369"/>
                <a:pt x="472" y="325"/>
              </a:cubicBezTo>
              <a:cubicBezTo>
                <a:pt x="504" y="373"/>
                <a:pt x="529" y="420"/>
                <a:pt x="547" y="475"/>
              </a:cubicBezTo>
              <a:cubicBezTo>
                <a:pt x="556" y="536"/>
                <a:pt x="588" y="746"/>
                <a:pt x="577" y="775"/>
              </a:cubicBezTo>
              <a:cubicBezTo>
                <a:pt x="566" y="805"/>
                <a:pt x="537" y="725"/>
                <a:pt x="517" y="700"/>
              </a:cubicBezTo>
              <a:cubicBezTo>
                <a:pt x="497" y="641"/>
                <a:pt x="484" y="582"/>
                <a:pt x="472" y="520"/>
              </a:cubicBezTo>
              <a:cubicBezTo>
                <a:pt x="486" y="240"/>
                <a:pt x="478" y="248"/>
                <a:pt x="547" y="40"/>
              </a:cubicBezTo>
              <a:cubicBezTo>
                <a:pt x="504" y="26"/>
                <a:pt x="476" y="0"/>
                <a:pt x="472" y="85"/>
              </a:cubicBezTo>
              <a:cubicBezTo>
                <a:pt x="463" y="275"/>
                <a:pt x="488" y="465"/>
                <a:pt x="502" y="655"/>
              </a:cubicBezTo>
              <a:cubicBezTo>
                <a:pt x="505" y="690"/>
                <a:pt x="512" y="725"/>
                <a:pt x="517" y="760"/>
              </a:cubicBezTo>
              <a:cubicBezTo>
                <a:pt x="522" y="690"/>
                <a:pt x="521" y="619"/>
                <a:pt x="532" y="550"/>
              </a:cubicBezTo>
              <a:cubicBezTo>
                <a:pt x="539" y="508"/>
                <a:pt x="566" y="471"/>
                <a:pt x="577" y="430"/>
              </a:cubicBezTo>
              <a:cubicBezTo>
                <a:pt x="603" y="335"/>
                <a:pt x="605" y="226"/>
                <a:pt x="712" y="190"/>
              </a:cubicBezTo>
              <a:cubicBezTo>
                <a:pt x="682" y="220"/>
                <a:pt x="646" y="245"/>
                <a:pt x="622" y="280"/>
              </a:cubicBezTo>
              <a:cubicBezTo>
                <a:pt x="602" y="310"/>
                <a:pt x="562" y="370"/>
                <a:pt x="562" y="370"/>
              </a:cubicBezTo>
              <a:cubicBezTo>
                <a:pt x="557" y="390"/>
                <a:pt x="539" y="411"/>
                <a:pt x="547" y="430"/>
              </a:cubicBezTo>
              <a:cubicBezTo>
                <a:pt x="553" y="445"/>
                <a:pt x="581" y="434"/>
                <a:pt x="592" y="445"/>
              </a:cubicBezTo>
              <a:cubicBezTo>
                <a:pt x="685" y="538"/>
                <a:pt x="675" y="613"/>
                <a:pt x="802" y="655"/>
              </a:cubicBezTo>
              <a:cubicBezTo>
                <a:pt x="842" y="594"/>
                <a:pt x="869" y="603"/>
                <a:pt x="892" y="535"/>
              </a:cubicBezTo>
              <a:cubicBezTo>
                <a:pt x="912" y="565"/>
                <a:pt x="932" y="595"/>
                <a:pt x="952" y="625"/>
              </a:cubicBezTo>
              <a:cubicBezTo>
                <a:pt x="962" y="640"/>
                <a:pt x="982" y="670"/>
                <a:pt x="982" y="670"/>
              </a:cubicBezTo>
              <a:cubicBezTo>
                <a:pt x="987" y="700"/>
                <a:pt x="972" y="743"/>
                <a:pt x="997" y="760"/>
              </a:cubicBezTo>
              <a:cubicBezTo>
                <a:pt x="1056" y="799"/>
                <a:pt x="1119" y="651"/>
                <a:pt x="1132" y="625"/>
              </a:cubicBezTo>
              <a:cubicBezTo>
                <a:pt x="1269" y="743"/>
                <a:pt x="1204" y="682"/>
                <a:pt x="1327" y="805"/>
              </a:cubicBezTo>
              <a:cubicBezTo>
                <a:pt x="1349" y="827"/>
                <a:pt x="1417" y="835"/>
                <a:pt x="1417" y="835"/>
              </a:cubicBezTo>
              <a:cubicBezTo>
                <a:pt x="1432" y="765"/>
                <a:pt x="1447" y="695"/>
                <a:pt x="1462" y="625"/>
              </a:cubicBezTo>
              <a:cubicBezTo>
                <a:pt x="1466" y="605"/>
                <a:pt x="1464" y="581"/>
                <a:pt x="1477" y="565"/>
              </a:cubicBezTo>
              <a:cubicBezTo>
                <a:pt x="1491" y="548"/>
                <a:pt x="1517" y="545"/>
                <a:pt x="1537" y="535"/>
              </a:cubicBezTo>
              <a:cubicBezTo>
                <a:pt x="1602" y="540"/>
                <a:pt x="1669" y="535"/>
                <a:pt x="1732" y="550"/>
              </a:cubicBezTo>
              <a:cubicBezTo>
                <a:pt x="1771" y="559"/>
                <a:pt x="1836" y="646"/>
                <a:pt x="1852" y="670"/>
              </a:cubicBezTo>
              <a:cubicBezTo>
                <a:pt x="1864" y="689"/>
                <a:pt x="1865" y="716"/>
                <a:pt x="1882" y="730"/>
              </a:cubicBezTo>
              <a:cubicBezTo>
                <a:pt x="1910" y="753"/>
                <a:pt x="1952" y="748"/>
                <a:pt x="1987" y="760"/>
              </a:cubicBezTo>
              <a:cubicBezTo>
                <a:pt x="2007" y="755"/>
                <a:pt x="2028" y="753"/>
                <a:pt x="2047" y="745"/>
              </a:cubicBezTo>
              <a:cubicBezTo>
                <a:pt x="2064" y="738"/>
                <a:pt x="2074" y="718"/>
                <a:pt x="2092" y="715"/>
              </a:cubicBezTo>
              <a:cubicBezTo>
                <a:pt x="2112" y="712"/>
                <a:pt x="2132" y="725"/>
                <a:pt x="2152" y="730"/>
              </a:cubicBezTo>
              <a:cubicBezTo>
                <a:pt x="2273" y="851"/>
                <a:pt x="2092" y="673"/>
                <a:pt x="2287" y="850"/>
              </a:cubicBezTo>
              <a:cubicBezTo>
                <a:pt x="2313" y="874"/>
                <a:pt x="2362" y="925"/>
                <a:pt x="2362" y="925"/>
              </a:cubicBezTo>
            </a:path>
          </a:pathLst>
        </a:custGeom>
        <a:noFill/>
        <a:ln w="9525">
          <a:solidFill>
            <a:srgbClr val="000000"/>
          </a:solidFill>
          <a:round/>
          <a:headEnd/>
          <a:tailEnd/>
        </a:ln>
      </xdr:spPr>
    </xdr:sp>
    <xdr:clientData/>
  </xdr:twoCellAnchor>
  <xdr:twoCellAnchor editAs="oneCell">
    <xdr:from>
      <xdr:col>0</xdr:col>
      <xdr:colOff>9525</xdr:colOff>
      <xdr:row>25</xdr:row>
      <xdr:rowOff>59532</xdr:rowOff>
    </xdr:from>
    <xdr:to>
      <xdr:col>1</xdr:col>
      <xdr:colOff>532342</xdr:colOff>
      <xdr:row>28</xdr:row>
      <xdr:rowOff>104484</xdr:rowOff>
    </xdr:to>
    <xdr:pic>
      <xdr:nvPicPr>
        <xdr:cNvPr id="6" name="Picture 5" descr="Image result for signature">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4012407"/>
          <a:ext cx="1132417" cy="6164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19050</xdr:colOff>
      <xdr:row>14</xdr:row>
      <xdr:rowOff>9525</xdr:rowOff>
    </xdr:from>
    <xdr:to>
      <xdr:col>7</xdr:col>
      <xdr:colOff>381000</xdr:colOff>
      <xdr:row>26</xdr:row>
      <xdr:rowOff>0</xdr:rowOff>
    </xdr:to>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4581525" y="2686050"/>
          <a:ext cx="1581150" cy="2314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rgbClr val="FF0000"/>
              </a:solidFill>
            </a:rPr>
            <a:t>A</a:t>
          </a:r>
          <a:r>
            <a:rPr lang="en-US" sz="1100"/>
            <a:t>: </a:t>
          </a:r>
          <a:r>
            <a:rPr lang="en-US" sz="1100" b="0">
              <a:solidFill>
                <a:schemeClr val="dk1"/>
              </a:solidFill>
              <a:effectLst/>
              <a:latin typeface="+mn-lt"/>
              <a:ea typeface="+mn-ea"/>
              <a:cs typeface="+mn-cs"/>
            </a:rPr>
            <a:t>There were two manual checks issued as severance for a terminated employee.  Usually the severance is paid out of ADP, but this employee was removed from ADP prematurely.  Since this is highly</a:t>
          </a:r>
          <a:r>
            <a:rPr lang="en-US" sz="1100" b="0" baseline="0">
              <a:solidFill>
                <a:schemeClr val="dk1"/>
              </a:solidFill>
              <a:effectLst/>
              <a:latin typeface="+mn-lt"/>
              <a:ea typeface="+mn-ea"/>
              <a:cs typeface="+mn-cs"/>
            </a:rPr>
            <a:t> unusual we waived on this variance.</a:t>
          </a: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rgbClr val="0070C0"/>
              </a:solidFill>
              <a:effectLst/>
              <a:latin typeface="+mn-lt"/>
              <a:ea typeface="+mn-ea"/>
              <a:cs typeface="+mn-cs"/>
            </a:rPr>
            <a:t>Rc</a:t>
          </a:r>
          <a:r>
            <a:rPr lang="en-US" sz="1100" b="0" baseline="0">
              <a:solidFill>
                <a:schemeClr val="dk1"/>
              </a:solidFill>
              <a:effectLst/>
              <a:latin typeface="+mn-lt"/>
              <a:ea typeface="+mn-ea"/>
              <a:cs typeface="+mn-cs"/>
            </a:rPr>
            <a:t> Recalculated by EY w/o/e.</a:t>
          </a:r>
          <a:endParaRPr lang="en-US" b="0">
            <a:effectLst/>
          </a:endParaRPr>
        </a:p>
        <a:p>
          <a:endParaRPr lang="en-US" sz="1100"/>
        </a:p>
      </xdr:txBody>
    </xdr:sp>
    <xdr:clientData/>
  </xdr:twoCellAnchor>
  <xdr:twoCellAnchor>
    <xdr:from>
      <xdr:col>1</xdr:col>
      <xdr:colOff>495300</xdr:colOff>
      <xdr:row>0</xdr:row>
      <xdr:rowOff>95250</xdr:rowOff>
    </xdr:from>
    <xdr:to>
      <xdr:col>5</xdr:col>
      <xdr:colOff>533400</xdr:colOff>
      <xdr:row>4</xdr:row>
      <xdr:rowOff>123825</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1104900" y="95250"/>
          <a:ext cx="3990975" cy="790575"/>
        </a:xfrm>
        <a:prstGeom prst="rect">
          <a:avLst/>
        </a:prstGeom>
        <a:solidFill>
          <a:srgbClr val="FFFFCC"/>
        </a:solidFill>
        <a:ln w="9525"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EY Note</a:t>
          </a:r>
          <a:r>
            <a:rPr lang="en-US" sz="1100"/>
            <a:t>: This workpaper was used to test the control</a:t>
          </a:r>
          <a:r>
            <a:rPr lang="en-US" sz="1100" baseline="0"/>
            <a:t> outlined at workpaper TOC 20.3.  See TOC 20.3 for documentation of our procedures over this workpaper (</a:t>
          </a:r>
          <a:r>
            <a:rPr lang="en-US" sz="1100" b="1" baseline="0">
              <a:solidFill>
                <a:srgbClr val="FF0000"/>
              </a:solidFill>
            </a:rPr>
            <a:t>1/-5/</a:t>
          </a:r>
          <a:r>
            <a:rPr lang="en-US" sz="1100" baseline="0"/>
            <a:t>).  </a:t>
          </a:r>
          <a:endParaRPr lang="en-US" sz="1100"/>
        </a:p>
      </xdr:txBody>
    </xdr:sp>
    <xdr:clientData/>
  </xdr:twoCellAnchor>
  <xdr:twoCellAnchor>
    <xdr:from>
      <xdr:col>2</xdr:col>
      <xdr:colOff>2711450</xdr:colOff>
      <xdr:row>19</xdr:row>
      <xdr:rowOff>177800</xdr:rowOff>
    </xdr:from>
    <xdr:to>
      <xdr:col>2</xdr:col>
      <xdr:colOff>2825750</xdr:colOff>
      <xdr:row>20</xdr:row>
      <xdr:rowOff>174625</xdr:rowOff>
    </xdr:to>
    <xdr:grpSp>
      <xdr:nvGrpSpPr>
        <xdr:cNvPr id="14" name="Group 13">
          <a:extLst>
            <a:ext uri="{FF2B5EF4-FFF2-40B4-BE49-F238E27FC236}">
              <a16:creationId xmlns:a16="http://schemas.microsoft.com/office/drawing/2014/main" id="{00000000-0008-0000-0000-00000E000000}"/>
            </a:ext>
          </a:extLst>
        </xdr:cNvPr>
        <xdr:cNvGrpSpPr/>
      </xdr:nvGrpSpPr>
      <xdr:grpSpPr>
        <a:xfrm>
          <a:off x="4584700" y="3689350"/>
          <a:ext cx="114300" cy="180975"/>
          <a:chOff x="2273300" y="3829050"/>
          <a:chExt cx="114300" cy="187325"/>
        </a:xfrm>
      </xdr:grpSpPr>
      <xdr:cxnSp macro="">
        <xdr:nvCxnSpPr>
          <xdr:cNvPr id="12" name="Straight Connector 11">
            <a:extLst>
              <a:ext uri="{FF2B5EF4-FFF2-40B4-BE49-F238E27FC236}">
                <a16:creationId xmlns:a16="http://schemas.microsoft.com/office/drawing/2014/main" id="{00000000-0008-0000-0000-00000C000000}"/>
              </a:ext>
            </a:extLst>
          </xdr:cNvPr>
          <xdr:cNvCxnSpPr/>
        </xdr:nvCxnSpPr>
        <xdr:spPr>
          <a:xfrm>
            <a:off x="2324100" y="3829050"/>
            <a:ext cx="0" cy="187325"/>
          </a:xfrm>
          <a:prstGeom prst="line">
            <a:avLst/>
          </a:prstGeom>
          <a:ln w="1">
            <a:solidFill>
              <a:srgbClr xmlns:mc="http://schemas.openxmlformats.org/markup-compatibility/2006" xmlns:a14="http://schemas.microsoft.com/office/drawing/2010/main" val="FF0000" mc:Ignorable="a14" a14:legacySpreadsheetColorIndex="10"/>
            </a:solidFill>
            <a:prstDash val="solid"/>
            <a:headEnd type="none" w="med" len="sm"/>
            <a:tailEnd type="none" w="med" len="sm"/>
          </a:ln>
        </xdr:spPr>
        <xdr:style>
          <a:lnRef idx="1">
            <a:schemeClr val="accent1"/>
          </a:lnRef>
          <a:fillRef idx="0">
            <a:schemeClr val="accent1"/>
          </a:fillRef>
          <a:effectRef idx="0">
            <a:schemeClr val="accent1"/>
          </a:effectRef>
          <a:fontRef idx="minor">
            <a:schemeClr val="tx1"/>
          </a:fontRef>
        </xdr:style>
      </xdr:cxnSp>
      <xdr:cxnSp macro="">
        <xdr:nvCxnSpPr>
          <xdr:cNvPr id="13" name="Straight Connector 12">
            <a:extLst>
              <a:ext uri="{FF2B5EF4-FFF2-40B4-BE49-F238E27FC236}">
                <a16:creationId xmlns:a16="http://schemas.microsoft.com/office/drawing/2014/main" id="{00000000-0008-0000-0000-00000D000000}"/>
              </a:ext>
            </a:extLst>
          </xdr:cNvPr>
          <xdr:cNvCxnSpPr/>
        </xdr:nvCxnSpPr>
        <xdr:spPr>
          <a:xfrm>
            <a:off x="2273300" y="4016375"/>
            <a:ext cx="114300" cy="0"/>
          </a:xfrm>
          <a:prstGeom prst="line">
            <a:avLst/>
          </a:prstGeom>
          <a:ln w="1">
            <a:solidFill>
              <a:srgbClr xmlns:mc="http://schemas.openxmlformats.org/markup-compatibility/2006" xmlns:a14="http://schemas.microsoft.com/office/drawing/2010/main" val="FF0000" mc:Ignorable="a14" a14:legacySpreadsheetColorIndex="10"/>
            </a:solidFill>
            <a:prstDash val="solid"/>
            <a:headEnd type="none" w="med" len="sm"/>
            <a:tailEnd type="none" w="med" len="sm"/>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571500</xdr:colOff>
      <xdr:row>5</xdr:row>
      <xdr:rowOff>123824</xdr:rowOff>
    </xdr:from>
    <xdr:to>
      <xdr:col>8</xdr:col>
      <xdr:colOff>349250</xdr:colOff>
      <xdr:row>13</xdr:row>
      <xdr:rowOff>95249</xdr:rowOff>
    </xdr:to>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7493000" y="1023407"/>
          <a:ext cx="2233083" cy="1431925"/>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EY Tickmark Legend</a:t>
          </a:r>
        </a:p>
        <a:p>
          <a:r>
            <a:rPr lang="en-US" sz="1100" b="1">
              <a:solidFill>
                <a:srgbClr val="0070C0"/>
              </a:solidFill>
            </a:rPr>
            <a:t>Rc</a:t>
          </a:r>
          <a:r>
            <a:rPr lang="en-US" sz="1100"/>
            <a:t>: Recalculated w/o/e.</a:t>
          </a:r>
        </a:p>
        <a:p>
          <a:r>
            <a:rPr lang="en-US" sz="1100">
              <a:solidFill>
                <a:srgbClr val="FF0000"/>
              </a:solidFill>
            </a:rPr>
            <a:t>*</a:t>
          </a:r>
          <a:r>
            <a:rPr lang="en-US" sz="1100"/>
            <a:t> Evidences controller's review</a:t>
          </a:r>
          <a:r>
            <a:rPr lang="en-US" sz="1100" baseline="0"/>
            <a:t> of clerical accuracy of the reconciliation.</a:t>
          </a:r>
        </a:p>
        <a:p>
          <a:r>
            <a:rPr lang="en-US" sz="1100" baseline="0">
              <a:solidFill>
                <a:srgbClr val="FF0000"/>
              </a:solidFill>
            </a:rPr>
            <a:t>^</a:t>
          </a:r>
          <a:r>
            <a:rPr lang="en-US" sz="1100" baseline="0"/>
            <a:t> Denotes controller's agreement of the ADP report and bank statement.</a:t>
          </a:r>
          <a:endParaRPr lang="en-US" sz="1100"/>
        </a:p>
      </xdr:txBody>
    </xdr:sp>
    <xdr:clientData/>
  </xdr:twoCellAnchor>
  <xdr:twoCellAnchor>
    <xdr:from>
      <xdr:col>2</xdr:col>
      <xdr:colOff>2717800</xdr:colOff>
      <xdr:row>17</xdr:row>
      <xdr:rowOff>12700</xdr:rowOff>
    </xdr:from>
    <xdr:to>
      <xdr:col>2</xdr:col>
      <xdr:colOff>2832100</xdr:colOff>
      <xdr:row>18</xdr:row>
      <xdr:rowOff>12700</xdr:rowOff>
    </xdr:to>
    <xdr:grpSp>
      <xdr:nvGrpSpPr>
        <xdr:cNvPr id="18" name="Group 17">
          <a:extLst>
            <a:ext uri="{FF2B5EF4-FFF2-40B4-BE49-F238E27FC236}">
              <a16:creationId xmlns:a16="http://schemas.microsoft.com/office/drawing/2014/main" id="{00000000-0008-0000-0000-000012000000}"/>
            </a:ext>
          </a:extLst>
        </xdr:cNvPr>
        <xdr:cNvGrpSpPr/>
      </xdr:nvGrpSpPr>
      <xdr:grpSpPr>
        <a:xfrm>
          <a:off x="4591050" y="3155950"/>
          <a:ext cx="114300" cy="184150"/>
          <a:chOff x="2273300" y="3267075"/>
          <a:chExt cx="114300" cy="196850"/>
        </a:xfrm>
      </xdr:grpSpPr>
      <xdr:cxnSp macro="">
        <xdr:nvCxnSpPr>
          <xdr:cNvPr id="16" name="Straight Connector 15">
            <a:extLst>
              <a:ext uri="{FF2B5EF4-FFF2-40B4-BE49-F238E27FC236}">
                <a16:creationId xmlns:a16="http://schemas.microsoft.com/office/drawing/2014/main" id="{00000000-0008-0000-0000-000010000000}"/>
              </a:ext>
            </a:extLst>
          </xdr:cNvPr>
          <xdr:cNvCxnSpPr/>
        </xdr:nvCxnSpPr>
        <xdr:spPr>
          <a:xfrm>
            <a:off x="2324100" y="3267075"/>
            <a:ext cx="0" cy="196850"/>
          </a:xfrm>
          <a:prstGeom prst="line">
            <a:avLst/>
          </a:prstGeom>
          <a:ln w="1">
            <a:solidFill>
              <a:srgbClr xmlns:mc="http://schemas.openxmlformats.org/markup-compatibility/2006" xmlns:a14="http://schemas.microsoft.com/office/drawing/2010/main" val="FF0000" mc:Ignorable="a14" a14:legacySpreadsheetColorIndex="10"/>
            </a:solidFill>
            <a:prstDash val="solid"/>
            <a:headEnd type="none" w="med" len="sm"/>
            <a:tailEnd type="none" w="med" len="sm"/>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00000000-0008-0000-0000-000011000000}"/>
              </a:ext>
            </a:extLst>
          </xdr:cNvPr>
          <xdr:cNvCxnSpPr/>
        </xdr:nvCxnSpPr>
        <xdr:spPr>
          <a:xfrm>
            <a:off x="2273300" y="3463925"/>
            <a:ext cx="114300" cy="0"/>
          </a:xfrm>
          <a:prstGeom prst="line">
            <a:avLst/>
          </a:prstGeom>
          <a:ln w="1">
            <a:solidFill>
              <a:srgbClr xmlns:mc="http://schemas.openxmlformats.org/markup-compatibility/2006" xmlns:a14="http://schemas.microsoft.com/office/drawing/2010/main" val="FF0000" mc:Ignorable="a14" a14:legacySpreadsheetColorIndex="10"/>
            </a:solidFill>
            <a:prstDash val="solid"/>
            <a:headEnd type="none" w="med" len="sm"/>
            <a:tailEnd type="none" w="med" len="sm"/>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1647825</xdr:colOff>
      <xdr:row>1</xdr:row>
      <xdr:rowOff>0</xdr:rowOff>
    </xdr:from>
    <xdr:to>
      <xdr:col>3</xdr:col>
      <xdr:colOff>73025</xdr:colOff>
      <xdr:row>2</xdr:row>
      <xdr:rowOff>76200</xdr:rowOff>
    </xdr:to>
    <xdr:sp macro="" textlink="">
      <xdr:nvSpPr>
        <xdr:cNvPr id="2" name="Text Box 2">
          <a:extLst>
            <a:ext uri="{FF2B5EF4-FFF2-40B4-BE49-F238E27FC236}">
              <a16:creationId xmlns:a16="http://schemas.microsoft.com/office/drawing/2014/main" id="{00000000-0008-0000-0900-000002000000}"/>
            </a:ext>
          </a:extLst>
        </xdr:cNvPr>
        <xdr:cNvSpPr txBox="1">
          <a:spLocks noChangeArrowheads="1"/>
        </xdr:cNvSpPr>
      </xdr:nvSpPr>
      <xdr:spPr bwMode="auto">
        <a:xfrm>
          <a:off x="3876675" y="5629275"/>
          <a:ext cx="76200" cy="238125"/>
        </a:xfrm>
        <a:prstGeom prst="rect">
          <a:avLst/>
        </a:prstGeom>
        <a:noFill/>
        <a:ln w="9525">
          <a:noFill/>
          <a:miter lim="800000"/>
          <a:headEnd/>
          <a:tailEnd/>
        </a:ln>
      </xdr:spPr>
    </xdr:sp>
    <xdr:clientData/>
  </xdr:twoCellAnchor>
  <xdr:twoCellAnchor editAs="oneCell">
    <xdr:from>
      <xdr:col>2</xdr:col>
      <xdr:colOff>1647825</xdr:colOff>
      <xdr:row>1</xdr:row>
      <xdr:rowOff>0</xdr:rowOff>
    </xdr:from>
    <xdr:to>
      <xdr:col>3</xdr:col>
      <xdr:colOff>73025</xdr:colOff>
      <xdr:row>2</xdr:row>
      <xdr:rowOff>76200</xdr:rowOff>
    </xdr:to>
    <xdr:sp macro="" textlink="">
      <xdr:nvSpPr>
        <xdr:cNvPr id="3" name="Text Box 3">
          <a:extLst>
            <a:ext uri="{FF2B5EF4-FFF2-40B4-BE49-F238E27FC236}">
              <a16:creationId xmlns:a16="http://schemas.microsoft.com/office/drawing/2014/main" id="{00000000-0008-0000-0900-000003000000}"/>
            </a:ext>
          </a:extLst>
        </xdr:cNvPr>
        <xdr:cNvSpPr txBox="1">
          <a:spLocks noChangeArrowheads="1"/>
        </xdr:cNvSpPr>
      </xdr:nvSpPr>
      <xdr:spPr bwMode="auto">
        <a:xfrm>
          <a:off x="3876675" y="5629275"/>
          <a:ext cx="76200" cy="238125"/>
        </a:xfrm>
        <a:prstGeom prst="rect">
          <a:avLst/>
        </a:prstGeom>
        <a:noFill/>
        <a:ln w="9525">
          <a:noFill/>
          <a:miter lim="800000"/>
          <a:headEnd/>
          <a:tailEnd/>
        </a:ln>
      </xdr:spPr>
    </xdr:sp>
    <xdr:clientData/>
  </xdr:twoCellAnchor>
  <xdr:twoCellAnchor>
    <xdr:from>
      <xdr:col>1</xdr:col>
      <xdr:colOff>2486025</xdr:colOff>
      <xdr:row>1</xdr:row>
      <xdr:rowOff>0</xdr:rowOff>
    </xdr:from>
    <xdr:to>
      <xdr:col>8</xdr:col>
      <xdr:colOff>592667</xdr:colOff>
      <xdr:row>4</xdr:row>
      <xdr:rowOff>84667</xdr:rowOff>
    </xdr:to>
    <xdr:sp macro="" textlink="">
      <xdr:nvSpPr>
        <xdr:cNvPr id="14" name="TextBox 13">
          <a:extLst>
            <a:ext uri="{FF2B5EF4-FFF2-40B4-BE49-F238E27FC236}">
              <a16:creationId xmlns:a16="http://schemas.microsoft.com/office/drawing/2014/main" id="{00000000-0008-0000-0900-00000E000000}"/>
            </a:ext>
          </a:extLst>
        </xdr:cNvPr>
        <xdr:cNvSpPr txBox="1"/>
      </xdr:nvSpPr>
      <xdr:spPr>
        <a:xfrm>
          <a:off x="3131608" y="158750"/>
          <a:ext cx="5853642" cy="560917"/>
        </a:xfrm>
        <a:prstGeom prst="rect">
          <a:avLst/>
        </a:prstGeom>
        <a:solidFill>
          <a:srgbClr val="FFFFCC"/>
        </a:solidFill>
        <a:ln w="9525"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EY Note</a:t>
          </a:r>
          <a:r>
            <a:rPr lang="en-US" sz="1100"/>
            <a:t>: This workpaper was used to test the control</a:t>
          </a:r>
          <a:r>
            <a:rPr lang="en-US" sz="1100" baseline="0"/>
            <a:t> outlined at workpaper TOC 20.3.  See TOC 20.3 for documentation of our procedures over this workpaper (</a:t>
          </a:r>
          <a:r>
            <a:rPr lang="en-US" sz="1100" b="1" baseline="0">
              <a:solidFill>
                <a:srgbClr val="FF0000"/>
              </a:solidFill>
            </a:rPr>
            <a:t>1/-5/</a:t>
          </a:r>
          <a:r>
            <a:rPr lang="en-US" sz="1100" baseline="0"/>
            <a:t>).  </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6</xdr:row>
      <xdr:rowOff>0</xdr:rowOff>
    </xdr:from>
    <xdr:to>
      <xdr:col>7</xdr:col>
      <xdr:colOff>561975</xdr:colOff>
      <xdr:row>32</xdr:row>
      <xdr:rowOff>133350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09600" y="571500"/>
          <a:ext cx="4219575" cy="5086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100" b="1">
              <a:solidFill>
                <a:schemeClr val="dk1"/>
              </a:solidFill>
              <a:effectLst/>
              <a:latin typeface="+mn-lt"/>
              <a:ea typeface="+mn-ea"/>
              <a:cs typeface="+mn-cs"/>
            </a:rPr>
            <a:t>From:</a:t>
          </a:r>
          <a:r>
            <a:rPr lang="en-US" sz="1100">
              <a:solidFill>
                <a:schemeClr val="dk1"/>
              </a:solidFill>
              <a:effectLst/>
              <a:latin typeface="+mn-lt"/>
              <a:ea typeface="+mn-ea"/>
              <a:cs typeface="+mn-cs"/>
            </a:rPr>
            <a:t> Sunrise Bank</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Sent:</a:t>
          </a:r>
          <a:r>
            <a:rPr lang="en-US" sz="1100">
              <a:solidFill>
                <a:schemeClr val="dk1"/>
              </a:solidFill>
              <a:effectLst/>
              <a:latin typeface="+mn-lt"/>
              <a:ea typeface="+mn-ea"/>
              <a:cs typeface="+mn-cs"/>
            </a:rPr>
            <a:t> 29</a:t>
          </a:r>
          <a:r>
            <a:rPr lang="en-US" sz="1100" baseline="0">
              <a:solidFill>
                <a:schemeClr val="dk1"/>
              </a:solidFill>
              <a:effectLst/>
              <a:latin typeface="+mn-lt"/>
              <a:ea typeface="+mn-ea"/>
              <a:cs typeface="+mn-cs"/>
            </a:rPr>
            <a:t> OCT 20X6</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To:</a:t>
          </a:r>
          <a:r>
            <a:rPr lang="en-US" sz="1100">
              <a:solidFill>
                <a:schemeClr val="dk1"/>
              </a:solidFill>
              <a:effectLst/>
              <a:latin typeface="+mn-lt"/>
              <a:ea typeface="+mn-ea"/>
              <a:cs typeface="+mn-cs"/>
            </a:rPr>
            <a:t> SUMMIT</a:t>
          </a:r>
          <a:r>
            <a:rPr lang="en-US" sz="1100" baseline="0">
              <a:solidFill>
                <a:schemeClr val="dk1"/>
              </a:solidFill>
              <a:effectLst/>
              <a:latin typeface="+mn-lt"/>
              <a:ea typeface="+mn-ea"/>
              <a:cs typeface="+mn-cs"/>
            </a:rPr>
            <a:t> EQUIPMENT COREY SMITH</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Subject:</a:t>
          </a:r>
          <a:r>
            <a:rPr lang="en-US" sz="1100">
              <a:solidFill>
                <a:schemeClr val="dk1"/>
              </a:solidFill>
              <a:effectLst/>
              <a:latin typeface="+mn-lt"/>
              <a:ea typeface="+mn-ea"/>
              <a:cs typeface="+mn-cs"/>
            </a:rPr>
            <a:t> 30</a:t>
          </a:r>
          <a:r>
            <a:rPr lang="en-US" sz="1100" baseline="0">
              <a:solidFill>
                <a:schemeClr val="dk1"/>
              </a:solidFill>
              <a:effectLst/>
              <a:latin typeface="+mn-lt"/>
              <a:ea typeface="+mn-ea"/>
              <a:cs typeface="+mn-cs"/>
            </a:rPr>
            <a:t> OCT</a:t>
          </a:r>
          <a:r>
            <a:rPr lang="en-US" sz="1100">
              <a:solidFill>
                <a:schemeClr val="dk1"/>
              </a:solidFill>
              <a:effectLst/>
              <a:latin typeface="+mn-lt"/>
              <a:ea typeface="+mn-ea"/>
              <a:cs typeface="+mn-cs"/>
            </a:rPr>
            <a:t> 20X6 Direct</a:t>
          </a:r>
          <a:r>
            <a:rPr lang="en-US" sz="1100" baseline="0">
              <a:solidFill>
                <a:schemeClr val="dk1"/>
              </a:solidFill>
              <a:effectLst/>
              <a:latin typeface="+mn-lt"/>
              <a:ea typeface="+mn-ea"/>
              <a:cs typeface="+mn-cs"/>
            </a:rPr>
            <a:t> Deposit</a:t>
          </a:r>
          <a:endParaRPr lang="en-US" sz="1100">
            <a:solidFill>
              <a:schemeClr val="dk1"/>
            </a:solidFill>
            <a:effectLst/>
            <a:latin typeface="+mn-lt"/>
            <a:ea typeface="+mn-ea"/>
            <a:cs typeface="+mn-cs"/>
          </a:endParaRP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Hi Corey-</a:t>
          </a: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The bank deposit data file was accepted and will be paid to each employee.  The total direct deposit amount will be CHF748,923.14.</a:t>
          </a: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Kind regards,</a:t>
          </a:r>
        </a:p>
        <a:p>
          <a:endParaRPr lang="en-US" sz="1100"/>
        </a:p>
        <a:p>
          <a:r>
            <a:rPr lang="en-US" sz="1100"/>
            <a:t>Sunrise Bank</a:t>
          </a:r>
        </a:p>
      </xdr:txBody>
    </xdr:sp>
    <xdr:clientData/>
  </xdr:twoCellAnchor>
  <xdr:twoCellAnchor>
    <xdr:from>
      <xdr:col>9</xdr:col>
      <xdr:colOff>137582</xdr:colOff>
      <xdr:row>6</xdr:row>
      <xdr:rowOff>9525</xdr:rowOff>
    </xdr:from>
    <xdr:to>
      <xdr:col>15</xdr:col>
      <xdr:colOff>342899</xdr:colOff>
      <xdr:row>32</xdr:row>
      <xdr:rowOff>142875</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5662082" y="1089025"/>
          <a:ext cx="4205817" cy="48111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100" b="1">
              <a:solidFill>
                <a:schemeClr val="dk1"/>
              </a:solidFill>
              <a:effectLst/>
              <a:latin typeface="+mn-lt"/>
              <a:ea typeface="+mn-ea"/>
              <a:cs typeface="+mn-cs"/>
            </a:rPr>
            <a:t>From:</a:t>
          </a:r>
          <a:r>
            <a:rPr lang="en-US" sz="1100">
              <a:solidFill>
                <a:schemeClr val="dk1"/>
              </a:solidFill>
              <a:effectLst/>
              <a:latin typeface="+mn-lt"/>
              <a:ea typeface="+mn-ea"/>
              <a:cs typeface="+mn-cs"/>
            </a:rPr>
            <a:t> Sunrise Bank</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Sent:</a:t>
          </a:r>
          <a:r>
            <a:rPr lang="en-US" sz="1100">
              <a:solidFill>
                <a:schemeClr val="dk1"/>
              </a:solidFill>
              <a:effectLst/>
              <a:latin typeface="+mn-lt"/>
              <a:ea typeface="+mn-ea"/>
              <a:cs typeface="+mn-cs"/>
            </a:rPr>
            <a:t> 14</a:t>
          </a:r>
          <a:r>
            <a:rPr lang="en-US" sz="1100" baseline="0">
              <a:solidFill>
                <a:schemeClr val="dk1"/>
              </a:solidFill>
              <a:effectLst/>
              <a:latin typeface="+mn-lt"/>
              <a:ea typeface="+mn-ea"/>
              <a:cs typeface="+mn-cs"/>
            </a:rPr>
            <a:t> OCT 20X6</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To:</a:t>
          </a:r>
          <a:r>
            <a:rPr lang="en-US" sz="1100">
              <a:solidFill>
                <a:schemeClr val="dk1"/>
              </a:solidFill>
              <a:effectLst/>
              <a:latin typeface="+mn-lt"/>
              <a:ea typeface="+mn-ea"/>
              <a:cs typeface="+mn-cs"/>
            </a:rPr>
            <a:t> SUMMIT</a:t>
          </a:r>
          <a:r>
            <a:rPr lang="en-US" sz="1100" baseline="0">
              <a:solidFill>
                <a:schemeClr val="dk1"/>
              </a:solidFill>
              <a:effectLst/>
              <a:latin typeface="+mn-lt"/>
              <a:ea typeface="+mn-ea"/>
              <a:cs typeface="+mn-cs"/>
            </a:rPr>
            <a:t> EQUIPMENT COREY SMITH</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Subject:</a:t>
          </a:r>
          <a:r>
            <a:rPr lang="en-US" sz="1100">
              <a:solidFill>
                <a:schemeClr val="dk1"/>
              </a:solidFill>
              <a:effectLst/>
              <a:latin typeface="+mn-lt"/>
              <a:ea typeface="+mn-ea"/>
              <a:cs typeface="+mn-cs"/>
            </a:rPr>
            <a:t> 15 OCT 20X6 Direct</a:t>
          </a:r>
          <a:r>
            <a:rPr lang="en-US" sz="1100" baseline="0">
              <a:solidFill>
                <a:schemeClr val="dk1"/>
              </a:solidFill>
              <a:effectLst/>
              <a:latin typeface="+mn-lt"/>
              <a:ea typeface="+mn-ea"/>
              <a:cs typeface="+mn-cs"/>
            </a:rPr>
            <a:t> Deposit</a:t>
          </a:r>
          <a:endParaRPr lang="en-US" sz="1100">
            <a:solidFill>
              <a:schemeClr val="dk1"/>
            </a:solidFill>
            <a:effectLst/>
            <a:latin typeface="+mn-lt"/>
            <a:ea typeface="+mn-ea"/>
            <a:cs typeface="+mn-cs"/>
          </a:endParaRP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Hi Corey-</a:t>
          </a: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The bank deposit data file was accepted and will be paid to each employee.  The total direct deposit amount will be CHF752,700.86.</a:t>
          </a: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Kind regards,</a:t>
          </a:r>
        </a:p>
        <a:p>
          <a:endParaRPr lang="en-US" sz="1100"/>
        </a:p>
        <a:p>
          <a:r>
            <a:rPr lang="en-US" sz="1100"/>
            <a:t>Sunrise Bank</a:t>
          </a:r>
        </a:p>
      </xdr:txBody>
    </xdr:sp>
    <xdr:clientData/>
  </xdr:twoCellAnchor>
  <xdr:twoCellAnchor>
    <xdr:from>
      <xdr:col>2</xdr:col>
      <xdr:colOff>43391</xdr:colOff>
      <xdr:row>0</xdr:row>
      <xdr:rowOff>93134</xdr:rowOff>
    </xdr:from>
    <xdr:to>
      <xdr:col>8</xdr:col>
      <xdr:colOff>376766</xdr:colOff>
      <xdr:row>4</xdr:row>
      <xdr:rowOff>102659</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1271058" y="93134"/>
          <a:ext cx="4016375" cy="729192"/>
        </a:xfrm>
        <a:prstGeom prst="rect">
          <a:avLst/>
        </a:prstGeom>
        <a:solidFill>
          <a:srgbClr val="FFFFCC"/>
        </a:solidFill>
        <a:ln w="9525"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EY Note</a:t>
          </a:r>
          <a:r>
            <a:rPr lang="en-US" sz="1100"/>
            <a:t>: This workpaper was used to test the control</a:t>
          </a:r>
          <a:r>
            <a:rPr lang="en-US" sz="1100" baseline="0"/>
            <a:t> outlined at workpaper TOC 20.3.  See TOC 20.3 for documentation of our procedures over this workpaper (</a:t>
          </a:r>
          <a:r>
            <a:rPr lang="en-US" sz="1100" b="1" baseline="0">
              <a:solidFill>
                <a:srgbClr val="FF0000"/>
              </a:solidFill>
            </a:rPr>
            <a:t>1/-5/</a:t>
          </a:r>
          <a:r>
            <a:rPr lang="en-US" sz="1100" baseline="0"/>
            <a:t>).  </a:t>
          </a:r>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7</xdr:col>
      <xdr:colOff>1114425</xdr:colOff>
      <xdr:row>3</xdr:row>
      <xdr:rowOff>123826</xdr:rowOff>
    </xdr:from>
    <xdr:to>
      <xdr:col>8</xdr:col>
      <xdr:colOff>1501775</xdr:colOff>
      <xdr:row>6</xdr:row>
      <xdr:rowOff>123826</xdr:rowOff>
    </xdr:to>
    <xdr:pic>
      <xdr:nvPicPr>
        <xdr:cNvPr id="2" name="Picture 1">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62675" y="390526"/>
          <a:ext cx="1504950" cy="561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0</xdr:colOff>
      <xdr:row>0</xdr:row>
      <xdr:rowOff>0</xdr:rowOff>
    </xdr:from>
    <xdr:to>
      <xdr:col>7</xdr:col>
      <xdr:colOff>878416</xdr:colOff>
      <xdr:row>4</xdr:row>
      <xdr:rowOff>42332</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2487083" y="0"/>
          <a:ext cx="5207000" cy="772582"/>
        </a:xfrm>
        <a:prstGeom prst="rect">
          <a:avLst/>
        </a:prstGeom>
        <a:solidFill>
          <a:srgbClr val="FFFFCC"/>
        </a:solidFill>
        <a:ln w="9525"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EY Note</a:t>
          </a:r>
          <a:r>
            <a:rPr lang="en-US" sz="1100"/>
            <a:t>: This workpaper was used to test the control</a:t>
          </a:r>
          <a:r>
            <a:rPr lang="en-US" sz="1100" baseline="0"/>
            <a:t> outlined at workpaper TOC 20.3.  See TOC 20.3 for documentation of our procedures over this workpaper (</a:t>
          </a:r>
          <a:r>
            <a:rPr lang="en-US" sz="1100" b="1" baseline="0">
              <a:solidFill>
                <a:srgbClr val="FF0000"/>
              </a:solidFill>
            </a:rPr>
            <a:t>1/-5/</a:t>
          </a:r>
          <a:r>
            <a:rPr lang="en-US" sz="1100" baseline="0"/>
            <a:t>).  </a:t>
          </a:r>
          <a:endParaRPr lang="en-US" sz="1100"/>
        </a:p>
      </xdr:txBody>
    </xdr:sp>
    <xdr:clientData/>
  </xdr:twoCellAnchor>
  <xdr:twoCellAnchor>
    <xdr:from>
      <xdr:col>6</xdr:col>
      <xdr:colOff>139171</xdr:colOff>
      <xdr:row>15</xdr:row>
      <xdr:rowOff>0</xdr:rowOff>
    </xdr:from>
    <xdr:to>
      <xdr:col>6</xdr:col>
      <xdr:colOff>253471</xdr:colOff>
      <xdr:row>18</xdr:row>
      <xdr:rowOff>0</xdr:rowOff>
    </xdr:to>
    <xdr:grpSp>
      <xdr:nvGrpSpPr>
        <xdr:cNvPr id="6" name="Group 5">
          <a:extLst>
            <a:ext uri="{FF2B5EF4-FFF2-40B4-BE49-F238E27FC236}">
              <a16:creationId xmlns:a16="http://schemas.microsoft.com/office/drawing/2014/main" id="{00000000-0008-0000-0B00-000006000000}"/>
            </a:ext>
          </a:extLst>
        </xdr:cNvPr>
        <xdr:cNvGrpSpPr/>
      </xdr:nvGrpSpPr>
      <xdr:grpSpPr>
        <a:xfrm>
          <a:off x="6660621" y="2940050"/>
          <a:ext cx="114300" cy="565150"/>
          <a:chOff x="6621463" y="3057525"/>
          <a:chExt cx="114300" cy="587375"/>
        </a:xfrm>
      </xdr:grpSpPr>
      <xdr:cxnSp macro="">
        <xdr:nvCxnSpPr>
          <xdr:cNvPr id="4" name="Straight Connector 3">
            <a:extLst>
              <a:ext uri="{FF2B5EF4-FFF2-40B4-BE49-F238E27FC236}">
                <a16:creationId xmlns:a16="http://schemas.microsoft.com/office/drawing/2014/main" id="{00000000-0008-0000-0B00-000004000000}"/>
              </a:ext>
            </a:extLst>
          </xdr:cNvPr>
          <xdr:cNvCxnSpPr/>
        </xdr:nvCxnSpPr>
        <xdr:spPr>
          <a:xfrm>
            <a:off x="6672263" y="3057525"/>
            <a:ext cx="0" cy="587375"/>
          </a:xfrm>
          <a:prstGeom prst="line">
            <a:avLst/>
          </a:prstGeom>
          <a:ln w="1">
            <a:solidFill>
              <a:srgbClr xmlns:mc="http://schemas.openxmlformats.org/markup-compatibility/2006" xmlns:a14="http://schemas.microsoft.com/office/drawing/2010/main" val="FF0000" mc:Ignorable="a14" a14:legacySpreadsheetColorIndex="10"/>
            </a:solidFill>
            <a:prstDash val="solid"/>
            <a:headEnd type="none" w="med" len="sm"/>
            <a:tailEnd type="none" w="med" len="sm"/>
          </a:ln>
        </xdr:spPr>
        <xdr:style>
          <a:lnRef idx="1">
            <a:schemeClr val="accent1"/>
          </a:lnRef>
          <a:fillRef idx="0">
            <a:schemeClr val="accent1"/>
          </a:fillRef>
          <a:effectRef idx="0">
            <a:schemeClr val="accent1"/>
          </a:effectRef>
          <a:fontRef idx="minor">
            <a:schemeClr val="tx1"/>
          </a:fontRef>
        </xdr:style>
      </xdr:cxnSp>
      <xdr:cxnSp macro="">
        <xdr:nvCxnSpPr>
          <xdr:cNvPr id="5" name="Straight Connector 4">
            <a:extLst>
              <a:ext uri="{FF2B5EF4-FFF2-40B4-BE49-F238E27FC236}">
                <a16:creationId xmlns:a16="http://schemas.microsoft.com/office/drawing/2014/main" id="{00000000-0008-0000-0B00-000005000000}"/>
              </a:ext>
            </a:extLst>
          </xdr:cNvPr>
          <xdr:cNvCxnSpPr/>
        </xdr:nvCxnSpPr>
        <xdr:spPr>
          <a:xfrm>
            <a:off x="6621463" y="3644900"/>
            <a:ext cx="114300" cy="0"/>
          </a:xfrm>
          <a:prstGeom prst="line">
            <a:avLst/>
          </a:prstGeom>
          <a:ln w="1">
            <a:solidFill>
              <a:srgbClr xmlns:mc="http://schemas.openxmlformats.org/markup-compatibility/2006" xmlns:a14="http://schemas.microsoft.com/office/drawing/2010/main" val="FF0000" mc:Ignorable="a14" a14:legacySpreadsheetColorIndex="10"/>
            </a:solidFill>
            <a:prstDash val="solid"/>
            <a:headEnd type="none" w="med" len="sm"/>
            <a:tailEnd type="none" w="med" len="sm"/>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742950</xdr:colOff>
      <xdr:row>4</xdr:row>
      <xdr:rowOff>85726</xdr:rowOff>
    </xdr:from>
    <xdr:to>
      <xdr:col>6</xdr:col>
      <xdr:colOff>438150</xdr:colOff>
      <xdr:row>5</xdr:row>
      <xdr:rowOff>66676</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9575" y="352426"/>
          <a:ext cx="1419225"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1</xdr:row>
      <xdr:rowOff>0</xdr:rowOff>
    </xdr:from>
    <xdr:to>
      <xdr:col>7</xdr:col>
      <xdr:colOff>38100</xdr:colOff>
      <xdr:row>4</xdr:row>
      <xdr:rowOff>209550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2390775" y="190500"/>
          <a:ext cx="3990975" cy="790575"/>
        </a:xfrm>
        <a:prstGeom prst="rect">
          <a:avLst/>
        </a:prstGeom>
        <a:solidFill>
          <a:srgbClr val="FFFFCC"/>
        </a:solidFill>
        <a:ln w="9525"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EY Note</a:t>
          </a:r>
          <a:r>
            <a:rPr lang="en-US" sz="1100"/>
            <a:t>: This workpaper was used to test the control</a:t>
          </a:r>
          <a:r>
            <a:rPr lang="en-US" sz="1100" baseline="0"/>
            <a:t> outlined at workpaper TOC 20.3.  See TOC 20.3 for documentation of our procedures over this workpaper (1/-6/).  </a:t>
          </a:r>
          <a:endParaRPr lang="en-US" sz="1100"/>
        </a:p>
      </xdr:txBody>
    </xdr:sp>
    <xdr:clientData/>
  </xdr:twoCellAnchor>
  <xdr:twoCellAnchor>
    <xdr:from>
      <xdr:col>4</xdr:col>
      <xdr:colOff>254000</xdr:colOff>
      <xdr:row>14</xdr:row>
      <xdr:rowOff>0</xdr:rowOff>
    </xdr:from>
    <xdr:to>
      <xdr:col>4</xdr:col>
      <xdr:colOff>368300</xdr:colOff>
      <xdr:row>14</xdr:row>
      <xdr:rowOff>187325</xdr:rowOff>
    </xdr:to>
    <xdr:grpSp>
      <xdr:nvGrpSpPr>
        <xdr:cNvPr id="6" name="Group 5">
          <a:extLst>
            <a:ext uri="{FF2B5EF4-FFF2-40B4-BE49-F238E27FC236}">
              <a16:creationId xmlns:a16="http://schemas.microsoft.com/office/drawing/2014/main" id="{00000000-0008-0000-0100-000006000000}"/>
            </a:ext>
          </a:extLst>
        </xdr:cNvPr>
        <xdr:cNvGrpSpPr/>
      </xdr:nvGrpSpPr>
      <xdr:grpSpPr>
        <a:xfrm>
          <a:off x="4264025" y="3390900"/>
          <a:ext cx="114300" cy="187325"/>
          <a:chOff x="4264025" y="3933825"/>
          <a:chExt cx="114300" cy="187325"/>
        </a:xfrm>
      </xdr:grpSpPr>
      <xdr:cxnSp macro="">
        <xdr:nvCxnSpPr>
          <xdr:cNvPr id="4" name="Straight Connector 3">
            <a:extLst>
              <a:ext uri="{FF2B5EF4-FFF2-40B4-BE49-F238E27FC236}">
                <a16:creationId xmlns:a16="http://schemas.microsoft.com/office/drawing/2014/main" id="{00000000-0008-0000-0100-000004000000}"/>
              </a:ext>
            </a:extLst>
          </xdr:cNvPr>
          <xdr:cNvCxnSpPr/>
        </xdr:nvCxnSpPr>
        <xdr:spPr>
          <a:xfrm>
            <a:off x="4314825" y="3933825"/>
            <a:ext cx="0" cy="187325"/>
          </a:xfrm>
          <a:prstGeom prst="line">
            <a:avLst/>
          </a:prstGeom>
          <a:ln w="1">
            <a:solidFill>
              <a:srgbClr xmlns:mc="http://schemas.openxmlformats.org/markup-compatibility/2006" xmlns:a14="http://schemas.microsoft.com/office/drawing/2010/main" val="FF0000" mc:Ignorable="a14" a14:legacySpreadsheetColorIndex="10"/>
            </a:solidFill>
            <a:prstDash val="solid"/>
            <a:headEnd type="none" w="med" len="sm"/>
            <a:tailEnd type="none" w="med" len="sm"/>
          </a:ln>
        </xdr:spPr>
        <xdr:style>
          <a:lnRef idx="1">
            <a:schemeClr val="accent1"/>
          </a:lnRef>
          <a:fillRef idx="0">
            <a:schemeClr val="accent1"/>
          </a:fillRef>
          <a:effectRef idx="0">
            <a:schemeClr val="accent1"/>
          </a:effectRef>
          <a:fontRef idx="minor">
            <a:schemeClr val="tx1"/>
          </a:fontRef>
        </xdr:style>
      </xdr:cxnSp>
      <xdr:cxnSp macro="">
        <xdr:nvCxnSpPr>
          <xdr:cNvPr id="5" name="Straight Connector 4">
            <a:extLst>
              <a:ext uri="{FF2B5EF4-FFF2-40B4-BE49-F238E27FC236}">
                <a16:creationId xmlns:a16="http://schemas.microsoft.com/office/drawing/2014/main" id="{00000000-0008-0000-0100-000005000000}"/>
              </a:ext>
            </a:extLst>
          </xdr:cNvPr>
          <xdr:cNvCxnSpPr/>
        </xdr:nvCxnSpPr>
        <xdr:spPr>
          <a:xfrm>
            <a:off x="4264025" y="4121150"/>
            <a:ext cx="114300" cy="0"/>
          </a:xfrm>
          <a:prstGeom prst="line">
            <a:avLst/>
          </a:prstGeom>
          <a:ln w="1">
            <a:solidFill>
              <a:srgbClr xmlns:mc="http://schemas.openxmlformats.org/markup-compatibility/2006" xmlns:a14="http://schemas.microsoft.com/office/drawing/2010/main" val="FF0000" mc:Ignorable="a14" a14:legacySpreadsheetColorIndex="10"/>
            </a:solidFill>
            <a:prstDash val="solid"/>
            <a:headEnd type="none" w="med" len="sm"/>
            <a:tailEnd type="none" w="med" len="sm"/>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25400</xdr:colOff>
      <xdr:row>14</xdr:row>
      <xdr:rowOff>0</xdr:rowOff>
    </xdr:from>
    <xdr:to>
      <xdr:col>6</xdr:col>
      <xdr:colOff>139700</xdr:colOff>
      <xdr:row>14</xdr:row>
      <xdr:rowOff>187325</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6369050" y="3390900"/>
          <a:ext cx="114300" cy="187325"/>
          <a:chOff x="6369050" y="3933825"/>
          <a:chExt cx="114300" cy="187325"/>
        </a:xfrm>
      </xdr:grpSpPr>
      <xdr:cxnSp macro="">
        <xdr:nvCxnSpPr>
          <xdr:cNvPr id="7" name="Straight Connector 6">
            <a:extLst>
              <a:ext uri="{FF2B5EF4-FFF2-40B4-BE49-F238E27FC236}">
                <a16:creationId xmlns:a16="http://schemas.microsoft.com/office/drawing/2014/main" id="{00000000-0008-0000-0100-000007000000}"/>
              </a:ext>
            </a:extLst>
          </xdr:cNvPr>
          <xdr:cNvCxnSpPr/>
        </xdr:nvCxnSpPr>
        <xdr:spPr>
          <a:xfrm>
            <a:off x="6419850" y="3933825"/>
            <a:ext cx="0" cy="187325"/>
          </a:xfrm>
          <a:prstGeom prst="line">
            <a:avLst/>
          </a:prstGeom>
          <a:ln w="1">
            <a:solidFill>
              <a:srgbClr xmlns:mc="http://schemas.openxmlformats.org/markup-compatibility/2006" xmlns:a14="http://schemas.microsoft.com/office/drawing/2010/main" val="FF0000" mc:Ignorable="a14" a14:legacySpreadsheetColorIndex="10"/>
            </a:solidFill>
            <a:prstDash val="solid"/>
            <a:headEnd type="none" w="med" len="sm"/>
            <a:tailEnd type="none" w="med" len="sm"/>
          </a:ln>
        </xdr:spPr>
        <xdr:style>
          <a:lnRef idx="1">
            <a:schemeClr val="accent1"/>
          </a:lnRef>
          <a:fillRef idx="0">
            <a:schemeClr val="accent1"/>
          </a:fillRef>
          <a:effectRef idx="0">
            <a:schemeClr val="accent1"/>
          </a:effectRef>
          <a:fontRef idx="minor">
            <a:schemeClr val="tx1"/>
          </a:fontRef>
        </xdr:style>
      </xdr:cxnSp>
      <xdr:cxnSp macro="">
        <xdr:nvCxnSpPr>
          <xdr:cNvPr id="8" name="Straight Connector 7">
            <a:extLst>
              <a:ext uri="{FF2B5EF4-FFF2-40B4-BE49-F238E27FC236}">
                <a16:creationId xmlns:a16="http://schemas.microsoft.com/office/drawing/2014/main" id="{00000000-0008-0000-0100-000008000000}"/>
              </a:ext>
            </a:extLst>
          </xdr:cNvPr>
          <xdr:cNvCxnSpPr/>
        </xdr:nvCxnSpPr>
        <xdr:spPr>
          <a:xfrm>
            <a:off x="6369050" y="4121150"/>
            <a:ext cx="114300" cy="0"/>
          </a:xfrm>
          <a:prstGeom prst="line">
            <a:avLst/>
          </a:prstGeom>
          <a:ln w="1">
            <a:solidFill>
              <a:srgbClr xmlns:mc="http://schemas.openxmlformats.org/markup-compatibility/2006" xmlns:a14="http://schemas.microsoft.com/office/drawing/2010/main" val="FF0000" mc:Ignorable="a14" a14:legacySpreadsheetColorIndex="10"/>
            </a:solidFill>
            <a:prstDash val="solid"/>
            <a:headEnd type="none" w="med" len="sm"/>
            <a:tailEnd type="none" w="med" len="sm"/>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84666</xdr:colOff>
      <xdr:row>3</xdr:row>
      <xdr:rowOff>95251</xdr:rowOff>
    </xdr:from>
    <xdr:to>
      <xdr:col>9</xdr:col>
      <xdr:colOff>160866</xdr:colOff>
      <xdr:row>7</xdr:row>
      <xdr:rowOff>115359</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587499" y="645584"/>
          <a:ext cx="6034617" cy="750358"/>
        </a:xfrm>
        <a:prstGeom prst="rect">
          <a:avLst/>
        </a:prstGeom>
        <a:solidFill>
          <a:srgbClr val="FFFFCC"/>
        </a:solidFill>
        <a:ln w="9525"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EY Note</a:t>
          </a:r>
          <a:r>
            <a:rPr lang="en-US" sz="1100"/>
            <a:t>: This workpaper was used to test the control</a:t>
          </a:r>
          <a:r>
            <a:rPr lang="en-US" sz="1100" baseline="0"/>
            <a:t> outlined at workpaper TOC 20.3.  See TOC 20.3 for documentation of our procedures over this workpaper (</a:t>
          </a:r>
          <a:r>
            <a:rPr lang="en-US" sz="1100" b="1" baseline="0">
              <a:solidFill>
                <a:srgbClr val="FF0000"/>
              </a:solidFill>
            </a:rPr>
            <a:t>1/-5/</a:t>
          </a:r>
          <a:r>
            <a:rPr lang="en-US" sz="1100" baseline="0"/>
            <a:t>).  </a:t>
          </a:r>
          <a:endParaRPr lang="en-US" sz="1100"/>
        </a:p>
      </xdr:txBody>
    </xdr:sp>
    <xdr:clientData/>
  </xdr:twoCellAnchor>
  <xdr:twoCellAnchor>
    <xdr:from>
      <xdr:col>6</xdr:col>
      <xdr:colOff>504825</xdr:colOff>
      <xdr:row>36</xdr:row>
      <xdr:rowOff>9525</xdr:rowOff>
    </xdr:from>
    <xdr:to>
      <xdr:col>6</xdr:col>
      <xdr:colOff>619125</xdr:colOff>
      <xdr:row>37</xdr:row>
      <xdr:rowOff>6350</xdr:rowOff>
    </xdr:to>
    <xdr:grpSp>
      <xdr:nvGrpSpPr>
        <xdr:cNvPr id="5" name="Group 4">
          <a:extLst>
            <a:ext uri="{FF2B5EF4-FFF2-40B4-BE49-F238E27FC236}">
              <a16:creationId xmlns:a16="http://schemas.microsoft.com/office/drawing/2014/main" id="{00000000-0008-0000-0200-000005000000}"/>
            </a:ext>
          </a:extLst>
        </xdr:cNvPr>
        <xdr:cNvGrpSpPr/>
      </xdr:nvGrpSpPr>
      <xdr:grpSpPr>
        <a:xfrm>
          <a:off x="5521325" y="6880225"/>
          <a:ext cx="114300" cy="180975"/>
          <a:chOff x="6686550" y="7086600"/>
          <a:chExt cx="114300" cy="187325"/>
        </a:xfrm>
      </xdr:grpSpPr>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6737350" y="7086600"/>
            <a:ext cx="0" cy="187325"/>
          </a:xfrm>
          <a:prstGeom prst="line">
            <a:avLst/>
          </a:prstGeom>
          <a:ln w="1">
            <a:solidFill>
              <a:srgbClr xmlns:mc="http://schemas.openxmlformats.org/markup-compatibility/2006" xmlns:a14="http://schemas.microsoft.com/office/drawing/2010/main" val="008000" mc:Ignorable="a14" a14:legacySpreadsheetColorIndex="17"/>
            </a:solidFill>
            <a:prstDash val="solid"/>
            <a:headEnd type="none" w="med" len="sm"/>
            <a:tailEnd type="none" w="med" len="sm"/>
          </a:ln>
        </xdr:spPr>
        <xdr:style>
          <a:lnRef idx="1">
            <a:schemeClr val="accent1"/>
          </a:lnRef>
          <a:fillRef idx="0">
            <a:schemeClr val="accent1"/>
          </a:fillRef>
          <a:effectRef idx="0">
            <a:schemeClr val="accent1"/>
          </a:effectRef>
          <a:fontRef idx="minor">
            <a:schemeClr val="tx1"/>
          </a:fontRef>
        </xdr:style>
      </xdr:cxnSp>
      <xdr:cxnSp macro="">
        <xdr:nvCxnSpPr>
          <xdr:cNvPr id="4" name="Straight Connector 3">
            <a:extLst>
              <a:ext uri="{FF2B5EF4-FFF2-40B4-BE49-F238E27FC236}">
                <a16:creationId xmlns:a16="http://schemas.microsoft.com/office/drawing/2014/main" id="{00000000-0008-0000-0200-000004000000}"/>
              </a:ext>
            </a:extLst>
          </xdr:cNvPr>
          <xdr:cNvCxnSpPr/>
        </xdr:nvCxnSpPr>
        <xdr:spPr>
          <a:xfrm>
            <a:off x="6686550" y="7273925"/>
            <a:ext cx="114300" cy="0"/>
          </a:xfrm>
          <a:prstGeom prst="line">
            <a:avLst/>
          </a:prstGeom>
          <a:ln w="1">
            <a:solidFill>
              <a:srgbClr xmlns:mc="http://schemas.openxmlformats.org/markup-compatibility/2006" xmlns:a14="http://schemas.microsoft.com/office/drawing/2010/main" val="008000" mc:Ignorable="a14" a14:legacySpreadsheetColorIndex="17"/>
            </a:solidFill>
            <a:prstDash val="solid"/>
            <a:headEnd type="none" w="med" len="sm"/>
            <a:tailEnd type="none" w="med" len="sm"/>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xdr:col>
      <xdr:colOff>0</xdr:colOff>
      <xdr:row>40</xdr:row>
      <xdr:rowOff>0</xdr:rowOff>
    </xdr:from>
    <xdr:to>
      <xdr:col>8</xdr:col>
      <xdr:colOff>114300</xdr:colOff>
      <xdr:row>40</xdr:row>
      <xdr:rowOff>176741</xdr:rowOff>
    </xdr:to>
    <xdr:grpSp>
      <xdr:nvGrpSpPr>
        <xdr:cNvPr id="6" name="Group 5">
          <a:extLst>
            <a:ext uri="{FF2B5EF4-FFF2-40B4-BE49-F238E27FC236}">
              <a16:creationId xmlns:a16="http://schemas.microsoft.com/office/drawing/2014/main" id="{00000000-0008-0000-0200-000006000000}"/>
            </a:ext>
          </a:extLst>
        </xdr:cNvPr>
        <xdr:cNvGrpSpPr/>
      </xdr:nvGrpSpPr>
      <xdr:grpSpPr>
        <a:xfrm>
          <a:off x="6616700" y="7607300"/>
          <a:ext cx="114300" cy="176741"/>
          <a:chOff x="6686550" y="7086600"/>
          <a:chExt cx="114300" cy="187325"/>
        </a:xfrm>
      </xdr:grpSpPr>
      <xdr:cxnSp macro="">
        <xdr:nvCxnSpPr>
          <xdr:cNvPr id="7" name="Straight Connector 6">
            <a:extLst>
              <a:ext uri="{FF2B5EF4-FFF2-40B4-BE49-F238E27FC236}">
                <a16:creationId xmlns:a16="http://schemas.microsoft.com/office/drawing/2014/main" id="{00000000-0008-0000-0200-000007000000}"/>
              </a:ext>
            </a:extLst>
          </xdr:cNvPr>
          <xdr:cNvCxnSpPr/>
        </xdr:nvCxnSpPr>
        <xdr:spPr>
          <a:xfrm>
            <a:off x="6737350" y="7086600"/>
            <a:ext cx="0" cy="187325"/>
          </a:xfrm>
          <a:prstGeom prst="line">
            <a:avLst/>
          </a:prstGeom>
          <a:ln w="1">
            <a:solidFill>
              <a:srgbClr val="FF0000"/>
            </a:solidFill>
            <a:prstDash val="solid"/>
            <a:headEnd type="none" w="med" len="sm"/>
            <a:tailEnd type="none" w="med" len="sm"/>
          </a:ln>
        </xdr:spPr>
        <xdr:style>
          <a:lnRef idx="1">
            <a:schemeClr val="accent1"/>
          </a:lnRef>
          <a:fillRef idx="0">
            <a:schemeClr val="accent1"/>
          </a:fillRef>
          <a:effectRef idx="0">
            <a:schemeClr val="accent1"/>
          </a:effectRef>
          <a:fontRef idx="minor">
            <a:schemeClr val="tx1"/>
          </a:fontRef>
        </xdr:style>
      </xdr:cxnSp>
      <xdr:cxnSp macro="">
        <xdr:nvCxnSpPr>
          <xdr:cNvPr id="8" name="Straight Connector 7">
            <a:extLst>
              <a:ext uri="{FF2B5EF4-FFF2-40B4-BE49-F238E27FC236}">
                <a16:creationId xmlns:a16="http://schemas.microsoft.com/office/drawing/2014/main" id="{00000000-0008-0000-0200-000008000000}"/>
              </a:ext>
            </a:extLst>
          </xdr:cNvPr>
          <xdr:cNvCxnSpPr/>
        </xdr:nvCxnSpPr>
        <xdr:spPr>
          <a:xfrm>
            <a:off x="6686550" y="7273925"/>
            <a:ext cx="114300" cy="0"/>
          </a:xfrm>
          <a:prstGeom prst="line">
            <a:avLst/>
          </a:prstGeom>
          <a:ln w="1">
            <a:solidFill>
              <a:srgbClr val="FF0000"/>
            </a:solidFill>
            <a:prstDash val="solid"/>
            <a:headEnd type="none" w="med" len="sm"/>
            <a:tailEnd type="none" w="med" len="sm"/>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1640416</xdr:colOff>
      <xdr:row>0</xdr:row>
      <xdr:rowOff>84667</xdr:rowOff>
    </xdr:from>
    <xdr:to>
      <xdr:col>5</xdr:col>
      <xdr:colOff>444499</xdr:colOff>
      <xdr:row>4</xdr:row>
      <xdr:rowOff>113242</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2254249" y="84667"/>
          <a:ext cx="4159250" cy="748242"/>
        </a:xfrm>
        <a:prstGeom prst="rect">
          <a:avLst/>
        </a:prstGeom>
        <a:solidFill>
          <a:srgbClr val="FFFFCC"/>
        </a:solidFill>
        <a:ln w="9525"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EY Note</a:t>
          </a:r>
          <a:r>
            <a:rPr lang="en-US" sz="1100"/>
            <a:t>: This workpaper was used to test the control</a:t>
          </a:r>
          <a:r>
            <a:rPr lang="en-US" sz="1100" baseline="0"/>
            <a:t> outlined at workpaper TOC 20.3.  See TOC 20.3 for documentation of our procedures over this workpaper (</a:t>
          </a:r>
          <a:r>
            <a:rPr lang="en-US" sz="1100" b="1" baseline="0">
              <a:solidFill>
                <a:srgbClr val="FF0000"/>
              </a:solidFill>
            </a:rPr>
            <a:t>1/-5/</a:t>
          </a:r>
          <a:r>
            <a:rPr lang="en-US" sz="1100" baseline="0"/>
            <a:t>).  </a:t>
          </a:r>
          <a:endParaRPr lang="en-US" sz="1100"/>
        </a:p>
      </xdr:txBody>
    </xdr:sp>
    <xdr:clientData/>
  </xdr:twoCellAnchor>
  <xdr:twoCellAnchor>
    <xdr:from>
      <xdr:col>6</xdr:col>
      <xdr:colOff>338669</xdr:colOff>
      <xdr:row>0</xdr:row>
      <xdr:rowOff>69851</xdr:rowOff>
    </xdr:from>
    <xdr:to>
      <xdr:col>11</xdr:col>
      <xdr:colOff>201084</xdr:colOff>
      <xdr:row>5</xdr:row>
      <xdr:rowOff>243418</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7016752" y="69851"/>
          <a:ext cx="3143249" cy="1083734"/>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A</a:t>
          </a:r>
          <a:r>
            <a:rPr lang="en-US" sz="1100"/>
            <a:t>: The calculation of the direct deposit amount and related withholdings is tested during our review of the ADP SOC</a:t>
          </a:r>
          <a:r>
            <a:rPr lang="en-US" sz="1100" baseline="0"/>
            <a:t> 1 report. See (NOT RETAINED FOR TRAINING PURPOSES).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5</xdr:row>
      <xdr:rowOff>0</xdr:rowOff>
    </xdr:from>
    <xdr:to>
      <xdr:col>6</xdr:col>
      <xdr:colOff>561975</xdr:colOff>
      <xdr:row>31</xdr:row>
      <xdr:rowOff>133350</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0" y="0"/>
          <a:ext cx="4219575" cy="5086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100" b="1">
              <a:solidFill>
                <a:schemeClr val="dk1"/>
              </a:solidFill>
              <a:effectLst/>
              <a:latin typeface="+mn-lt"/>
              <a:ea typeface="+mn-ea"/>
              <a:cs typeface="+mn-cs"/>
            </a:rPr>
            <a:t>From:</a:t>
          </a:r>
          <a:r>
            <a:rPr lang="en-US" sz="1100">
              <a:solidFill>
                <a:schemeClr val="dk1"/>
              </a:solidFill>
              <a:effectLst/>
              <a:latin typeface="+mn-lt"/>
              <a:ea typeface="+mn-ea"/>
              <a:cs typeface="+mn-cs"/>
            </a:rPr>
            <a:t> Sunrise Bank</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Sent:</a:t>
          </a:r>
          <a:r>
            <a:rPr lang="en-US" sz="1100">
              <a:solidFill>
                <a:schemeClr val="dk1"/>
              </a:solidFill>
              <a:effectLst/>
              <a:latin typeface="+mn-lt"/>
              <a:ea typeface="+mn-ea"/>
              <a:cs typeface="+mn-cs"/>
            </a:rPr>
            <a:t> 28</a:t>
          </a:r>
          <a:r>
            <a:rPr lang="en-US" sz="1100" baseline="0">
              <a:solidFill>
                <a:schemeClr val="dk1"/>
              </a:solidFill>
              <a:effectLst/>
              <a:latin typeface="+mn-lt"/>
              <a:ea typeface="+mn-ea"/>
              <a:cs typeface="+mn-cs"/>
            </a:rPr>
            <a:t> June 20X6</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To:</a:t>
          </a:r>
          <a:r>
            <a:rPr lang="en-US" sz="1100">
              <a:solidFill>
                <a:schemeClr val="dk1"/>
              </a:solidFill>
              <a:effectLst/>
              <a:latin typeface="+mn-lt"/>
              <a:ea typeface="+mn-ea"/>
              <a:cs typeface="+mn-cs"/>
            </a:rPr>
            <a:t> SUMMIT</a:t>
          </a:r>
          <a:r>
            <a:rPr lang="en-US" sz="1100" baseline="0">
              <a:solidFill>
                <a:schemeClr val="dk1"/>
              </a:solidFill>
              <a:effectLst/>
              <a:latin typeface="+mn-lt"/>
              <a:ea typeface="+mn-ea"/>
              <a:cs typeface="+mn-cs"/>
            </a:rPr>
            <a:t> EQUIPMENT COREY SMITH</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Subject:</a:t>
          </a:r>
          <a:r>
            <a:rPr lang="en-US" sz="1100">
              <a:solidFill>
                <a:schemeClr val="dk1"/>
              </a:solidFill>
              <a:effectLst/>
              <a:latin typeface="+mn-lt"/>
              <a:ea typeface="+mn-ea"/>
              <a:cs typeface="+mn-cs"/>
            </a:rPr>
            <a:t> 30 June 20X6 Direct</a:t>
          </a:r>
          <a:r>
            <a:rPr lang="en-US" sz="1100" baseline="0">
              <a:solidFill>
                <a:schemeClr val="dk1"/>
              </a:solidFill>
              <a:effectLst/>
              <a:latin typeface="+mn-lt"/>
              <a:ea typeface="+mn-ea"/>
              <a:cs typeface="+mn-cs"/>
            </a:rPr>
            <a:t> Deposit</a:t>
          </a:r>
          <a:endParaRPr lang="en-US" sz="1100">
            <a:solidFill>
              <a:schemeClr val="dk1"/>
            </a:solidFill>
            <a:effectLst/>
            <a:latin typeface="+mn-lt"/>
            <a:ea typeface="+mn-ea"/>
            <a:cs typeface="+mn-cs"/>
          </a:endParaRP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Hi Corey-</a:t>
          </a: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The bank deposit data file was accepted and will be paid to each employee.  The total direct deposit amount will be CHF742,395.60.</a:t>
          </a: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Kind regards,</a:t>
          </a:r>
        </a:p>
        <a:p>
          <a:endParaRPr lang="en-US" sz="1100"/>
        </a:p>
        <a:p>
          <a:r>
            <a:rPr lang="en-US" sz="1100"/>
            <a:t>Sunrise Bank</a:t>
          </a:r>
        </a:p>
      </xdr:txBody>
    </xdr:sp>
    <xdr:clientData/>
  </xdr:twoCellAnchor>
  <xdr:twoCellAnchor>
    <xdr:from>
      <xdr:col>8</xdr:col>
      <xdr:colOff>133350</xdr:colOff>
      <xdr:row>5</xdr:row>
      <xdr:rowOff>28575</xdr:rowOff>
    </xdr:from>
    <xdr:to>
      <xdr:col>15</xdr:col>
      <xdr:colOff>85725</xdr:colOff>
      <xdr:row>31</xdr:row>
      <xdr:rowOff>161925</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010150" y="790575"/>
          <a:ext cx="4219575" cy="5086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100" b="1">
              <a:solidFill>
                <a:schemeClr val="dk1"/>
              </a:solidFill>
              <a:effectLst/>
              <a:latin typeface="+mn-lt"/>
              <a:ea typeface="+mn-ea"/>
              <a:cs typeface="+mn-cs"/>
            </a:rPr>
            <a:t>From:</a:t>
          </a:r>
          <a:r>
            <a:rPr lang="en-US" sz="1100">
              <a:solidFill>
                <a:schemeClr val="dk1"/>
              </a:solidFill>
              <a:effectLst/>
              <a:latin typeface="+mn-lt"/>
              <a:ea typeface="+mn-ea"/>
              <a:cs typeface="+mn-cs"/>
            </a:rPr>
            <a:t> Sunrise Bank</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Sent:</a:t>
          </a:r>
          <a:r>
            <a:rPr lang="en-US" sz="1100">
              <a:solidFill>
                <a:schemeClr val="dk1"/>
              </a:solidFill>
              <a:effectLst/>
              <a:latin typeface="+mn-lt"/>
              <a:ea typeface="+mn-ea"/>
              <a:cs typeface="+mn-cs"/>
            </a:rPr>
            <a:t> 14</a:t>
          </a:r>
          <a:r>
            <a:rPr lang="en-US" sz="1100" baseline="0">
              <a:solidFill>
                <a:schemeClr val="dk1"/>
              </a:solidFill>
              <a:effectLst/>
              <a:latin typeface="+mn-lt"/>
              <a:ea typeface="+mn-ea"/>
              <a:cs typeface="+mn-cs"/>
            </a:rPr>
            <a:t> JUNE 20X6</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To:</a:t>
          </a:r>
          <a:r>
            <a:rPr lang="en-US" sz="1100">
              <a:solidFill>
                <a:schemeClr val="dk1"/>
              </a:solidFill>
              <a:effectLst/>
              <a:latin typeface="+mn-lt"/>
              <a:ea typeface="+mn-ea"/>
              <a:cs typeface="+mn-cs"/>
            </a:rPr>
            <a:t> SUMMIT</a:t>
          </a:r>
          <a:r>
            <a:rPr lang="en-US" sz="1100" baseline="0">
              <a:solidFill>
                <a:schemeClr val="dk1"/>
              </a:solidFill>
              <a:effectLst/>
              <a:latin typeface="+mn-lt"/>
              <a:ea typeface="+mn-ea"/>
              <a:cs typeface="+mn-cs"/>
            </a:rPr>
            <a:t> EQUIPMENT COREY SMITH</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Subject:</a:t>
          </a:r>
          <a:r>
            <a:rPr lang="en-US" sz="1100">
              <a:solidFill>
                <a:schemeClr val="dk1"/>
              </a:solidFill>
              <a:effectLst/>
              <a:latin typeface="+mn-lt"/>
              <a:ea typeface="+mn-ea"/>
              <a:cs typeface="+mn-cs"/>
            </a:rPr>
            <a:t> 15 OCT 20X6 Direct</a:t>
          </a:r>
          <a:r>
            <a:rPr lang="en-US" sz="1100" baseline="0">
              <a:solidFill>
                <a:schemeClr val="dk1"/>
              </a:solidFill>
              <a:effectLst/>
              <a:latin typeface="+mn-lt"/>
              <a:ea typeface="+mn-ea"/>
              <a:cs typeface="+mn-cs"/>
            </a:rPr>
            <a:t> Deposit</a:t>
          </a:r>
          <a:endParaRPr lang="en-US" sz="1100">
            <a:solidFill>
              <a:schemeClr val="dk1"/>
            </a:solidFill>
            <a:effectLst/>
            <a:latin typeface="+mn-lt"/>
            <a:ea typeface="+mn-ea"/>
            <a:cs typeface="+mn-cs"/>
          </a:endParaRP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Hi Corey-</a:t>
          </a: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The bank deposit data file was accepted and will be paid to each employee.  The total direct deposit amount will be CHF742,395.60.</a:t>
          </a: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Kind regards,</a:t>
          </a:r>
        </a:p>
        <a:p>
          <a:endParaRPr lang="en-US" sz="1100"/>
        </a:p>
        <a:p>
          <a:r>
            <a:rPr lang="en-US" sz="1100"/>
            <a:t>Sunrise Bank</a:t>
          </a:r>
        </a:p>
      </xdr:txBody>
    </xdr:sp>
    <xdr:clientData/>
  </xdr:twoCellAnchor>
  <xdr:twoCellAnchor>
    <xdr:from>
      <xdr:col>1</xdr:col>
      <xdr:colOff>381001</xdr:colOff>
      <xdr:row>0</xdr:row>
      <xdr:rowOff>0</xdr:rowOff>
    </xdr:from>
    <xdr:to>
      <xdr:col>7</xdr:col>
      <xdr:colOff>486834</xdr:colOff>
      <xdr:row>4</xdr:row>
      <xdr:rowOff>116416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994834" y="0"/>
          <a:ext cx="3788833" cy="836083"/>
        </a:xfrm>
        <a:prstGeom prst="rect">
          <a:avLst/>
        </a:prstGeom>
        <a:solidFill>
          <a:srgbClr val="FFFFCC"/>
        </a:solidFill>
        <a:ln w="9525"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EY Note</a:t>
          </a:r>
          <a:r>
            <a:rPr lang="en-US" sz="1100"/>
            <a:t>: This workpaper was used to test the control</a:t>
          </a:r>
          <a:r>
            <a:rPr lang="en-US" sz="1100" baseline="0"/>
            <a:t> outlined at workpaper TOC 20.3.  See TOC 20.3 for documentation of our procedures over this workpaper (</a:t>
          </a:r>
          <a:r>
            <a:rPr lang="en-US" sz="1100" b="1" baseline="0">
              <a:solidFill>
                <a:srgbClr val="FF0000"/>
              </a:solidFill>
            </a:rPr>
            <a:t>1/-5/</a:t>
          </a:r>
          <a:r>
            <a:rPr lang="en-US" sz="1100" baseline="0"/>
            <a:t>).  </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1114425</xdr:colOff>
      <xdr:row>5</xdr:row>
      <xdr:rowOff>123826</xdr:rowOff>
    </xdr:from>
    <xdr:to>
      <xdr:col>7</xdr:col>
      <xdr:colOff>485775</xdr:colOff>
      <xdr:row>8</xdr:row>
      <xdr:rowOff>114301</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62675" y="390526"/>
          <a:ext cx="1504950" cy="561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0</xdr:row>
      <xdr:rowOff>0</xdr:rowOff>
    </xdr:from>
    <xdr:to>
      <xdr:col>6</xdr:col>
      <xdr:colOff>561975</xdr:colOff>
      <xdr:row>4</xdr:row>
      <xdr:rowOff>28575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1971675" y="0"/>
          <a:ext cx="3990975" cy="790575"/>
        </a:xfrm>
        <a:prstGeom prst="rect">
          <a:avLst/>
        </a:prstGeom>
        <a:solidFill>
          <a:srgbClr val="FFFFCC"/>
        </a:solidFill>
        <a:ln w="9525"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EY Note</a:t>
          </a:r>
          <a:r>
            <a:rPr lang="en-US" sz="1100"/>
            <a:t>: This workpaper was used to test the control</a:t>
          </a:r>
          <a:r>
            <a:rPr lang="en-US" sz="1100" baseline="0"/>
            <a:t> outlined at workpaper TOC 20.3.  See TOC 20.3 for documentation of our procedures over this workpaper (</a:t>
          </a:r>
          <a:r>
            <a:rPr lang="en-US" sz="1100" b="1" baseline="0">
              <a:solidFill>
                <a:srgbClr val="FF0000"/>
              </a:solidFill>
            </a:rPr>
            <a:t>1/-5/</a:t>
          </a:r>
          <a:r>
            <a:rPr lang="en-US" sz="1100" baseline="0"/>
            <a:t>).  </a:t>
          </a:r>
          <a:endParaRPr lang="en-US" sz="1100"/>
        </a:p>
      </xdr:txBody>
    </xdr:sp>
    <xdr:clientData/>
  </xdr:twoCellAnchor>
  <xdr:twoCellAnchor>
    <xdr:from>
      <xdr:col>5</xdr:col>
      <xdr:colOff>168275</xdr:colOff>
      <xdr:row>17</xdr:row>
      <xdr:rowOff>0</xdr:rowOff>
    </xdr:from>
    <xdr:to>
      <xdr:col>5</xdr:col>
      <xdr:colOff>282575</xdr:colOff>
      <xdr:row>19</xdr:row>
      <xdr:rowOff>196850</xdr:rowOff>
    </xdr:to>
    <xdr:grpSp>
      <xdr:nvGrpSpPr>
        <xdr:cNvPr id="6" name="Group 5">
          <a:extLst>
            <a:ext uri="{FF2B5EF4-FFF2-40B4-BE49-F238E27FC236}">
              <a16:creationId xmlns:a16="http://schemas.microsoft.com/office/drawing/2014/main" id="{00000000-0008-0000-0500-000006000000}"/>
            </a:ext>
          </a:extLst>
        </xdr:cNvPr>
        <xdr:cNvGrpSpPr/>
      </xdr:nvGrpSpPr>
      <xdr:grpSpPr>
        <a:xfrm>
          <a:off x="5267325" y="3314700"/>
          <a:ext cx="114300" cy="558800"/>
          <a:chOff x="5130800" y="3448050"/>
          <a:chExt cx="114300" cy="577850"/>
        </a:xfrm>
      </xdr:grpSpPr>
      <xdr:cxnSp macro="">
        <xdr:nvCxnSpPr>
          <xdr:cNvPr id="4" name="Straight Connector 3">
            <a:extLst>
              <a:ext uri="{FF2B5EF4-FFF2-40B4-BE49-F238E27FC236}">
                <a16:creationId xmlns:a16="http://schemas.microsoft.com/office/drawing/2014/main" id="{00000000-0008-0000-0500-000004000000}"/>
              </a:ext>
            </a:extLst>
          </xdr:cNvPr>
          <xdr:cNvCxnSpPr/>
        </xdr:nvCxnSpPr>
        <xdr:spPr>
          <a:xfrm>
            <a:off x="5181600" y="3448050"/>
            <a:ext cx="0" cy="577850"/>
          </a:xfrm>
          <a:prstGeom prst="line">
            <a:avLst/>
          </a:prstGeom>
          <a:ln w="1">
            <a:solidFill>
              <a:srgbClr xmlns:mc="http://schemas.openxmlformats.org/markup-compatibility/2006" xmlns:a14="http://schemas.microsoft.com/office/drawing/2010/main" val="FF0000" mc:Ignorable="a14" a14:legacySpreadsheetColorIndex="10"/>
            </a:solidFill>
            <a:prstDash val="solid"/>
            <a:headEnd type="none" w="med" len="sm"/>
            <a:tailEnd type="none" w="med" len="sm"/>
          </a:ln>
        </xdr:spPr>
        <xdr:style>
          <a:lnRef idx="1">
            <a:schemeClr val="accent1"/>
          </a:lnRef>
          <a:fillRef idx="0">
            <a:schemeClr val="accent1"/>
          </a:fillRef>
          <a:effectRef idx="0">
            <a:schemeClr val="accent1"/>
          </a:effectRef>
          <a:fontRef idx="minor">
            <a:schemeClr val="tx1"/>
          </a:fontRef>
        </xdr:style>
      </xdr:cxnSp>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5130800" y="4025900"/>
            <a:ext cx="114300" cy="0"/>
          </a:xfrm>
          <a:prstGeom prst="line">
            <a:avLst/>
          </a:prstGeom>
          <a:ln w="1">
            <a:solidFill>
              <a:srgbClr xmlns:mc="http://schemas.openxmlformats.org/markup-compatibility/2006" xmlns:a14="http://schemas.microsoft.com/office/drawing/2010/main" val="FF0000" mc:Ignorable="a14" a14:legacySpreadsheetColorIndex="10"/>
            </a:solidFill>
            <a:prstDash val="solid"/>
            <a:headEnd type="none" w="med" len="sm"/>
            <a:tailEnd type="none" w="med" len="sm"/>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1647825</xdr:colOff>
      <xdr:row>30</xdr:row>
      <xdr:rowOff>0</xdr:rowOff>
    </xdr:from>
    <xdr:to>
      <xdr:col>2</xdr:col>
      <xdr:colOff>1724025</xdr:colOff>
      <xdr:row>31</xdr:row>
      <xdr:rowOff>76200</xdr:rowOff>
    </xdr:to>
    <xdr:sp macro="" textlink="">
      <xdr:nvSpPr>
        <xdr:cNvPr id="2" name="Text Box 2">
          <a:extLst>
            <a:ext uri="{FF2B5EF4-FFF2-40B4-BE49-F238E27FC236}">
              <a16:creationId xmlns:a16="http://schemas.microsoft.com/office/drawing/2014/main" id="{00000000-0008-0000-0600-000002000000}"/>
            </a:ext>
          </a:extLst>
        </xdr:cNvPr>
        <xdr:cNvSpPr txBox="1">
          <a:spLocks noChangeArrowheads="1"/>
        </xdr:cNvSpPr>
      </xdr:nvSpPr>
      <xdr:spPr bwMode="auto">
        <a:xfrm>
          <a:off x="3990975" y="5629275"/>
          <a:ext cx="76200" cy="238125"/>
        </a:xfrm>
        <a:prstGeom prst="rect">
          <a:avLst/>
        </a:prstGeom>
        <a:noFill/>
        <a:ln w="9525">
          <a:noFill/>
          <a:miter lim="800000"/>
          <a:headEnd/>
          <a:tailEnd/>
        </a:ln>
      </xdr:spPr>
    </xdr:sp>
    <xdr:clientData/>
  </xdr:twoCellAnchor>
  <xdr:twoCellAnchor editAs="oneCell">
    <xdr:from>
      <xdr:col>2</xdr:col>
      <xdr:colOff>1647825</xdr:colOff>
      <xdr:row>30</xdr:row>
      <xdr:rowOff>0</xdr:rowOff>
    </xdr:from>
    <xdr:to>
      <xdr:col>2</xdr:col>
      <xdr:colOff>1724025</xdr:colOff>
      <xdr:row>31</xdr:row>
      <xdr:rowOff>76200</xdr:rowOff>
    </xdr:to>
    <xdr:sp macro="" textlink="">
      <xdr:nvSpPr>
        <xdr:cNvPr id="3" name="Text Box 3">
          <a:extLst>
            <a:ext uri="{FF2B5EF4-FFF2-40B4-BE49-F238E27FC236}">
              <a16:creationId xmlns:a16="http://schemas.microsoft.com/office/drawing/2014/main" id="{00000000-0008-0000-0600-000003000000}"/>
            </a:ext>
          </a:extLst>
        </xdr:cNvPr>
        <xdr:cNvSpPr txBox="1">
          <a:spLocks noChangeArrowheads="1"/>
        </xdr:cNvSpPr>
      </xdr:nvSpPr>
      <xdr:spPr bwMode="auto">
        <a:xfrm>
          <a:off x="3990975" y="5629275"/>
          <a:ext cx="76200" cy="238125"/>
        </a:xfrm>
        <a:prstGeom prst="rect">
          <a:avLst/>
        </a:prstGeom>
        <a:noFill/>
        <a:ln w="9525">
          <a:noFill/>
          <a:miter lim="800000"/>
          <a:headEnd/>
          <a:tailEnd/>
        </a:ln>
      </xdr:spPr>
    </xdr:sp>
    <xdr:clientData/>
  </xdr:twoCellAnchor>
  <xdr:twoCellAnchor>
    <xdr:from>
      <xdr:col>3</xdr:col>
      <xdr:colOff>0</xdr:colOff>
      <xdr:row>24</xdr:row>
      <xdr:rowOff>0</xdr:rowOff>
    </xdr:from>
    <xdr:to>
      <xdr:col>3</xdr:col>
      <xdr:colOff>1457325</xdr:colOff>
      <xdr:row>28</xdr:row>
      <xdr:rowOff>114300</xdr:rowOff>
    </xdr:to>
    <xdr:sp macro="" textlink="">
      <xdr:nvSpPr>
        <xdr:cNvPr id="17" name="Freeform 2">
          <a:extLst>
            <a:ext uri="{FF2B5EF4-FFF2-40B4-BE49-F238E27FC236}">
              <a16:creationId xmlns:a16="http://schemas.microsoft.com/office/drawing/2014/main" id="{00000000-0008-0000-0600-000011000000}"/>
            </a:ext>
          </a:extLst>
        </xdr:cNvPr>
        <xdr:cNvSpPr>
          <a:spLocks/>
        </xdr:cNvSpPr>
      </xdr:nvSpPr>
      <xdr:spPr bwMode="auto">
        <a:xfrm>
          <a:off x="5200650" y="4114800"/>
          <a:ext cx="1457325" cy="790575"/>
        </a:xfrm>
        <a:custGeom>
          <a:avLst/>
          <a:gdLst>
            <a:gd name="T0" fmla="*/ 2147483647 w 2362"/>
            <a:gd name="T1" fmla="*/ 2147483647 h 1367"/>
            <a:gd name="T2" fmla="*/ 2147483647 w 2362"/>
            <a:gd name="T3" fmla="*/ 2147483647 h 1367"/>
            <a:gd name="T4" fmla="*/ 2147483647 w 2362"/>
            <a:gd name="T5" fmla="*/ 2147483647 h 1367"/>
            <a:gd name="T6" fmla="*/ 2147483647 w 2362"/>
            <a:gd name="T7" fmla="*/ 2147483647 h 1367"/>
            <a:gd name="T8" fmla="*/ 2147483647 w 2362"/>
            <a:gd name="T9" fmla="*/ 2147483647 h 1367"/>
            <a:gd name="T10" fmla="*/ 2147483647 w 2362"/>
            <a:gd name="T11" fmla="*/ 2147483647 h 1367"/>
            <a:gd name="T12" fmla="*/ 2147483647 w 2362"/>
            <a:gd name="T13" fmla="*/ 2147483647 h 1367"/>
            <a:gd name="T14" fmla="*/ 2147483647 w 2362"/>
            <a:gd name="T15" fmla="*/ 2147483647 h 1367"/>
            <a:gd name="T16" fmla="*/ 2147483647 w 2362"/>
            <a:gd name="T17" fmla="*/ 2147483647 h 1367"/>
            <a:gd name="T18" fmla="*/ 2147483647 w 2362"/>
            <a:gd name="T19" fmla="*/ 2147483647 h 1367"/>
            <a:gd name="T20" fmla="*/ 2147483647 w 2362"/>
            <a:gd name="T21" fmla="*/ 2147483647 h 1367"/>
            <a:gd name="T22" fmla="*/ 2147483647 w 2362"/>
            <a:gd name="T23" fmla="*/ 2147483647 h 1367"/>
            <a:gd name="T24" fmla="*/ 2147483647 w 2362"/>
            <a:gd name="T25" fmla="*/ 2147483647 h 1367"/>
            <a:gd name="T26" fmla="*/ 2147483647 w 2362"/>
            <a:gd name="T27" fmla="*/ 2147483647 h 1367"/>
            <a:gd name="T28" fmla="*/ 2147483647 w 2362"/>
            <a:gd name="T29" fmla="*/ 2147483647 h 1367"/>
            <a:gd name="T30" fmla="*/ 2147483647 w 2362"/>
            <a:gd name="T31" fmla="*/ 2147483647 h 1367"/>
            <a:gd name="T32" fmla="*/ 2147483647 w 2362"/>
            <a:gd name="T33" fmla="*/ 2147483647 h 1367"/>
            <a:gd name="T34" fmla="*/ 2147483647 w 2362"/>
            <a:gd name="T35" fmla="*/ 2147483647 h 1367"/>
            <a:gd name="T36" fmla="*/ 2147483647 w 2362"/>
            <a:gd name="T37" fmla="*/ 2147483647 h 1367"/>
            <a:gd name="T38" fmla="*/ 2147483647 w 2362"/>
            <a:gd name="T39" fmla="*/ 2147483647 h 1367"/>
            <a:gd name="T40" fmla="*/ 2147483647 w 2362"/>
            <a:gd name="T41" fmla="*/ 2147483647 h 1367"/>
            <a:gd name="T42" fmla="*/ 2147483647 w 2362"/>
            <a:gd name="T43" fmla="*/ 2147483647 h 1367"/>
            <a:gd name="T44" fmla="*/ 2147483647 w 2362"/>
            <a:gd name="T45" fmla="*/ 2147483647 h 1367"/>
            <a:gd name="T46" fmla="*/ 2147483647 w 2362"/>
            <a:gd name="T47" fmla="*/ 2147483647 h 1367"/>
            <a:gd name="T48" fmla="*/ 2147483647 w 2362"/>
            <a:gd name="T49" fmla="*/ 2147483647 h 1367"/>
            <a:gd name="T50" fmla="*/ 2147483647 w 2362"/>
            <a:gd name="T51" fmla="*/ 2147483647 h 1367"/>
            <a:gd name="T52" fmla="*/ 2147483647 w 2362"/>
            <a:gd name="T53" fmla="*/ 2147483647 h 1367"/>
            <a:gd name="T54" fmla="*/ 2147483647 w 2362"/>
            <a:gd name="T55" fmla="*/ 2147483647 h 1367"/>
            <a:gd name="T56" fmla="*/ 2147483647 w 2362"/>
            <a:gd name="T57" fmla="*/ 2147483647 h 1367"/>
            <a:gd name="T58" fmla="*/ 2147483647 w 2362"/>
            <a:gd name="T59" fmla="*/ 2147483647 h 1367"/>
            <a:gd name="T60" fmla="*/ 2147483647 w 2362"/>
            <a:gd name="T61" fmla="*/ 2147483647 h 1367"/>
            <a:gd name="T62" fmla="*/ 2147483647 w 2362"/>
            <a:gd name="T63" fmla="*/ 2147483647 h 1367"/>
            <a:gd name="T64" fmla="*/ 2147483647 w 2362"/>
            <a:gd name="T65" fmla="*/ 2147483647 h 1367"/>
            <a:gd name="T66" fmla="*/ 2147483647 w 2362"/>
            <a:gd name="T67" fmla="*/ 2147483647 h 1367"/>
            <a:gd name="T68" fmla="*/ 2147483647 w 2362"/>
            <a:gd name="T69" fmla="*/ 2147483647 h 1367"/>
            <a:gd name="T70" fmla="*/ 2147483647 w 2362"/>
            <a:gd name="T71" fmla="*/ 2147483647 h 1367"/>
            <a:gd name="T72" fmla="*/ 2147483647 w 2362"/>
            <a:gd name="T73" fmla="*/ 2147483647 h 1367"/>
            <a:gd name="T74" fmla="*/ 2147483647 w 2362"/>
            <a:gd name="T75" fmla="*/ 2147483647 h 1367"/>
            <a:gd name="T76" fmla="*/ 2147483647 w 2362"/>
            <a:gd name="T77" fmla="*/ 2147483647 h 1367"/>
            <a:gd name="T78" fmla="*/ 2147483647 w 2362"/>
            <a:gd name="T79" fmla="*/ 2147483647 h 1367"/>
            <a:gd name="T80" fmla="*/ 2147483647 w 2362"/>
            <a:gd name="T81" fmla="*/ 2147483647 h 1367"/>
            <a:gd name="T82" fmla="*/ 2147483647 w 2362"/>
            <a:gd name="T83" fmla="*/ 2147483647 h 1367"/>
            <a:gd name="T84" fmla="*/ 2147483647 w 2362"/>
            <a:gd name="T85" fmla="*/ 2147483647 h 1367"/>
            <a:gd name="T86" fmla="*/ 2147483647 w 2362"/>
            <a:gd name="T87" fmla="*/ 2147483647 h 1367"/>
            <a:gd name="T88" fmla="*/ 2147483647 w 2362"/>
            <a:gd name="T89" fmla="*/ 2147483647 h 1367"/>
            <a:gd name="T90" fmla="*/ 2147483647 w 2362"/>
            <a:gd name="T91" fmla="*/ 2147483647 h 1367"/>
            <a:gd name="T92" fmla="*/ 2147483647 w 2362"/>
            <a:gd name="T93" fmla="*/ 2147483647 h 1367"/>
            <a:gd name="T94" fmla="*/ 2147483647 w 2362"/>
            <a:gd name="T95" fmla="*/ 2147483647 h 1367"/>
            <a:gd name="T96" fmla="*/ 2147483647 w 2362"/>
            <a:gd name="T97" fmla="*/ 2147483647 h 1367"/>
            <a:gd name="T98" fmla="*/ 2147483647 w 2362"/>
            <a:gd name="T99" fmla="*/ 2147483647 h 1367"/>
            <a:gd name="T100" fmla="*/ 2147483647 w 2362"/>
            <a:gd name="T101" fmla="*/ 2147483647 h 1367"/>
            <a:gd name="T102" fmla="*/ 2147483647 w 2362"/>
            <a:gd name="T103" fmla="*/ 2147483647 h 1367"/>
            <a:gd name="T104" fmla="*/ 2147483647 w 2362"/>
            <a:gd name="T105" fmla="*/ 2147483647 h 1367"/>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w 2362"/>
            <a:gd name="T160" fmla="*/ 0 h 1367"/>
            <a:gd name="T161" fmla="*/ 2362 w 2362"/>
            <a:gd name="T162" fmla="*/ 1367 h 1367"/>
          </a:gdLst>
          <a:ahLst/>
          <a:cxnLst>
            <a:cxn ang="T106">
              <a:pos x="T0" y="T1"/>
            </a:cxn>
            <a:cxn ang="T107">
              <a:pos x="T2" y="T3"/>
            </a:cxn>
            <a:cxn ang="T108">
              <a:pos x="T4" y="T5"/>
            </a:cxn>
            <a:cxn ang="T109">
              <a:pos x="T6" y="T7"/>
            </a:cxn>
            <a:cxn ang="T110">
              <a:pos x="T8" y="T9"/>
            </a:cxn>
            <a:cxn ang="T111">
              <a:pos x="T10" y="T11"/>
            </a:cxn>
            <a:cxn ang="T112">
              <a:pos x="T12" y="T13"/>
            </a:cxn>
            <a:cxn ang="T113">
              <a:pos x="T14" y="T15"/>
            </a:cxn>
            <a:cxn ang="T114">
              <a:pos x="T16" y="T17"/>
            </a:cxn>
            <a:cxn ang="T115">
              <a:pos x="T18" y="T19"/>
            </a:cxn>
            <a:cxn ang="T116">
              <a:pos x="T20" y="T21"/>
            </a:cxn>
            <a:cxn ang="T117">
              <a:pos x="T22" y="T23"/>
            </a:cxn>
            <a:cxn ang="T118">
              <a:pos x="T24" y="T25"/>
            </a:cxn>
            <a:cxn ang="T119">
              <a:pos x="T26" y="T27"/>
            </a:cxn>
            <a:cxn ang="T120">
              <a:pos x="T28" y="T29"/>
            </a:cxn>
            <a:cxn ang="T121">
              <a:pos x="T30" y="T31"/>
            </a:cxn>
            <a:cxn ang="T122">
              <a:pos x="T32" y="T33"/>
            </a:cxn>
            <a:cxn ang="T123">
              <a:pos x="T34" y="T35"/>
            </a:cxn>
            <a:cxn ang="T124">
              <a:pos x="T36" y="T37"/>
            </a:cxn>
            <a:cxn ang="T125">
              <a:pos x="T38" y="T39"/>
            </a:cxn>
            <a:cxn ang="T126">
              <a:pos x="T40" y="T41"/>
            </a:cxn>
            <a:cxn ang="T127">
              <a:pos x="T42" y="T43"/>
            </a:cxn>
            <a:cxn ang="T128">
              <a:pos x="T44" y="T45"/>
            </a:cxn>
            <a:cxn ang="T129">
              <a:pos x="T46" y="T47"/>
            </a:cxn>
            <a:cxn ang="T130">
              <a:pos x="T48" y="T49"/>
            </a:cxn>
            <a:cxn ang="T131">
              <a:pos x="T50" y="T51"/>
            </a:cxn>
            <a:cxn ang="T132">
              <a:pos x="T52" y="T53"/>
            </a:cxn>
            <a:cxn ang="T133">
              <a:pos x="T54" y="T55"/>
            </a:cxn>
            <a:cxn ang="T134">
              <a:pos x="T56" y="T57"/>
            </a:cxn>
            <a:cxn ang="T135">
              <a:pos x="T58" y="T59"/>
            </a:cxn>
            <a:cxn ang="T136">
              <a:pos x="T60" y="T61"/>
            </a:cxn>
            <a:cxn ang="T137">
              <a:pos x="T62" y="T63"/>
            </a:cxn>
            <a:cxn ang="T138">
              <a:pos x="T64" y="T65"/>
            </a:cxn>
            <a:cxn ang="T139">
              <a:pos x="T66" y="T67"/>
            </a:cxn>
            <a:cxn ang="T140">
              <a:pos x="T68" y="T69"/>
            </a:cxn>
            <a:cxn ang="T141">
              <a:pos x="T70" y="T71"/>
            </a:cxn>
            <a:cxn ang="T142">
              <a:pos x="T72" y="T73"/>
            </a:cxn>
            <a:cxn ang="T143">
              <a:pos x="T74" y="T75"/>
            </a:cxn>
            <a:cxn ang="T144">
              <a:pos x="T76" y="T77"/>
            </a:cxn>
            <a:cxn ang="T145">
              <a:pos x="T78" y="T79"/>
            </a:cxn>
            <a:cxn ang="T146">
              <a:pos x="T80" y="T81"/>
            </a:cxn>
            <a:cxn ang="T147">
              <a:pos x="T82" y="T83"/>
            </a:cxn>
            <a:cxn ang="T148">
              <a:pos x="T84" y="T85"/>
            </a:cxn>
            <a:cxn ang="T149">
              <a:pos x="T86" y="T87"/>
            </a:cxn>
            <a:cxn ang="T150">
              <a:pos x="T88" y="T89"/>
            </a:cxn>
            <a:cxn ang="T151">
              <a:pos x="T90" y="T91"/>
            </a:cxn>
            <a:cxn ang="T152">
              <a:pos x="T92" y="T93"/>
            </a:cxn>
            <a:cxn ang="T153">
              <a:pos x="T94" y="T95"/>
            </a:cxn>
            <a:cxn ang="T154">
              <a:pos x="T96" y="T97"/>
            </a:cxn>
            <a:cxn ang="T155">
              <a:pos x="T98" y="T99"/>
            </a:cxn>
            <a:cxn ang="T156">
              <a:pos x="T100" y="T101"/>
            </a:cxn>
            <a:cxn ang="T157">
              <a:pos x="T102" y="T103"/>
            </a:cxn>
            <a:cxn ang="T158">
              <a:pos x="T104" y="T105"/>
            </a:cxn>
          </a:cxnLst>
          <a:rect l="T159" t="T160" r="T161" b="T162"/>
          <a:pathLst>
            <a:path w="2362" h="1367">
              <a:moveTo>
                <a:pt x="172" y="205"/>
              </a:moveTo>
              <a:cubicBezTo>
                <a:pt x="189" y="533"/>
                <a:pt x="211" y="830"/>
                <a:pt x="247" y="1150"/>
              </a:cubicBezTo>
              <a:cubicBezTo>
                <a:pt x="227" y="1205"/>
                <a:pt x="228" y="1274"/>
                <a:pt x="187" y="1315"/>
              </a:cubicBezTo>
              <a:cubicBezTo>
                <a:pt x="135" y="1367"/>
                <a:pt x="60" y="1196"/>
                <a:pt x="52" y="1180"/>
              </a:cubicBezTo>
              <a:cubicBezTo>
                <a:pt x="0" y="921"/>
                <a:pt x="36" y="638"/>
                <a:pt x="112" y="385"/>
              </a:cubicBezTo>
              <a:cubicBezTo>
                <a:pt x="118" y="365"/>
                <a:pt x="161" y="261"/>
                <a:pt x="172" y="250"/>
              </a:cubicBezTo>
              <a:cubicBezTo>
                <a:pt x="193" y="229"/>
                <a:pt x="224" y="223"/>
                <a:pt x="247" y="205"/>
              </a:cubicBezTo>
              <a:cubicBezTo>
                <a:pt x="280" y="178"/>
                <a:pt x="337" y="115"/>
                <a:pt x="337" y="115"/>
              </a:cubicBezTo>
              <a:cubicBezTo>
                <a:pt x="444" y="222"/>
                <a:pt x="385" y="313"/>
                <a:pt x="352" y="445"/>
              </a:cubicBezTo>
              <a:cubicBezTo>
                <a:pt x="346" y="470"/>
                <a:pt x="346" y="496"/>
                <a:pt x="337" y="520"/>
              </a:cubicBezTo>
              <a:cubicBezTo>
                <a:pt x="331" y="537"/>
                <a:pt x="294" y="552"/>
                <a:pt x="307" y="565"/>
              </a:cubicBezTo>
              <a:cubicBezTo>
                <a:pt x="322" y="580"/>
                <a:pt x="347" y="555"/>
                <a:pt x="367" y="550"/>
              </a:cubicBezTo>
              <a:cubicBezTo>
                <a:pt x="407" y="555"/>
                <a:pt x="447" y="558"/>
                <a:pt x="487" y="565"/>
              </a:cubicBezTo>
              <a:cubicBezTo>
                <a:pt x="503" y="568"/>
                <a:pt x="531" y="564"/>
                <a:pt x="532" y="580"/>
              </a:cubicBezTo>
              <a:cubicBezTo>
                <a:pt x="537" y="631"/>
                <a:pt x="512" y="680"/>
                <a:pt x="502" y="730"/>
              </a:cubicBezTo>
              <a:cubicBezTo>
                <a:pt x="447" y="725"/>
                <a:pt x="387" y="737"/>
                <a:pt x="337" y="715"/>
              </a:cubicBezTo>
              <a:cubicBezTo>
                <a:pt x="321" y="708"/>
                <a:pt x="364" y="688"/>
                <a:pt x="367" y="670"/>
              </a:cubicBezTo>
              <a:cubicBezTo>
                <a:pt x="387" y="567"/>
                <a:pt x="340" y="369"/>
                <a:pt x="472" y="325"/>
              </a:cubicBezTo>
              <a:cubicBezTo>
                <a:pt x="504" y="373"/>
                <a:pt x="529" y="420"/>
                <a:pt x="547" y="475"/>
              </a:cubicBezTo>
              <a:cubicBezTo>
                <a:pt x="556" y="536"/>
                <a:pt x="588" y="746"/>
                <a:pt x="577" y="775"/>
              </a:cubicBezTo>
              <a:cubicBezTo>
                <a:pt x="566" y="805"/>
                <a:pt x="537" y="725"/>
                <a:pt x="517" y="700"/>
              </a:cubicBezTo>
              <a:cubicBezTo>
                <a:pt x="497" y="641"/>
                <a:pt x="484" y="582"/>
                <a:pt x="472" y="520"/>
              </a:cubicBezTo>
              <a:cubicBezTo>
                <a:pt x="486" y="240"/>
                <a:pt x="478" y="248"/>
                <a:pt x="547" y="40"/>
              </a:cubicBezTo>
              <a:cubicBezTo>
                <a:pt x="504" y="26"/>
                <a:pt x="476" y="0"/>
                <a:pt x="472" y="85"/>
              </a:cubicBezTo>
              <a:cubicBezTo>
                <a:pt x="463" y="275"/>
                <a:pt x="488" y="465"/>
                <a:pt x="502" y="655"/>
              </a:cubicBezTo>
              <a:cubicBezTo>
                <a:pt x="505" y="690"/>
                <a:pt x="512" y="725"/>
                <a:pt x="517" y="760"/>
              </a:cubicBezTo>
              <a:cubicBezTo>
                <a:pt x="522" y="690"/>
                <a:pt x="521" y="619"/>
                <a:pt x="532" y="550"/>
              </a:cubicBezTo>
              <a:cubicBezTo>
                <a:pt x="539" y="508"/>
                <a:pt x="566" y="471"/>
                <a:pt x="577" y="430"/>
              </a:cubicBezTo>
              <a:cubicBezTo>
                <a:pt x="603" y="335"/>
                <a:pt x="605" y="226"/>
                <a:pt x="712" y="190"/>
              </a:cubicBezTo>
              <a:cubicBezTo>
                <a:pt x="682" y="220"/>
                <a:pt x="646" y="245"/>
                <a:pt x="622" y="280"/>
              </a:cubicBezTo>
              <a:cubicBezTo>
                <a:pt x="602" y="310"/>
                <a:pt x="562" y="370"/>
                <a:pt x="562" y="370"/>
              </a:cubicBezTo>
              <a:cubicBezTo>
                <a:pt x="557" y="390"/>
                <a:pt x="539" y="411"/>
                <a:pt x="547" y="430"/>
              </a:cubicBezTo>
              <a:cubicBezTo>
                <a:pt x="553" y="445"/>
                <a:pt x="581" y="434"/>
                <a:pt x="592" y="445"/>
              </a:cubicBezTo>
              <a:cubicBezTo>
                <a:pt x="685" y="538"/>
                <a:pt x="675" y="613"/>
                <a:pt x="802" y="655"/>
              </a:cubicBezTo>
              <a:cubicBezTo>
                <a:pt x="842" y="594"/>
                <a:pt x="869" y="603"/>
                <a:pt x="892" y="535"/>
              </a:cubicBezTo>
              <a:cubicBezTo>
                <a:pt x="912" y="565"/>
                <a:pt x="932" y="595"/>
                <a:pt x="952" y="625"/>
              </a:cubicBezTo>
              <a:cubicBezTo>
                <a:pt x="962" y="640"/>
                <a:pt x="982" y="670"/>
                <a:pt x="982" y="670"/>
              </a:cubicBezTo>
              <a:cubicBezTo>
                <a:pt x="987" y="700"/>
                <a:pt x="972" y="743"/>
                <a:pt x="997" y="760"/>
              </a:cubicBezTo>
              <a:cubicBezTo>
                <a:pt x="1056" y="799"/>
                <a:pt x="1119" y="651"/>
                <a:pt x="1132" y="625"/>
              </a:cubicBezTo>
              <a:cubicBezTo>
                <a:pt x="1269" y="743"/>
                <a:pt x="1204" y="682"/>
                <a:pt x="1327" y="805"/>
              </a:cubicBezTo>
              <a:cubicBezTo>
                <a:pt x="1349" y="827"/>
                <a:pt x="1417" y="835"/>
                <a:pt x="1417" y="835"/>
              </a:cubicBezTo>
              <a:cubicBezTo>
                <a:pt x="1432" y="765"/>
                <a:pt x="1447" y="695"/>
                <a:pt x="1462" y="625"/>
              </a:cubicBezTo>
              <a:cubicBezTo>
                <a:pt x="1466" y="605"/>
                <a:pt x="1464" y="581"/>
                <a:pt x="1477" y="565"/>
              </a:cubicBezTo>
              <a:cubicBezTo>
                <a:pt x="1491" y="548"/>
                <a:pt x="1517" y="545"/>
                <a:pt x="1537" y="535"/>
              </a:cubicBezTo>
              <a:cubicBezTo>
                <a:pt x="1602" y="540"/>
                <a:pt x="1669" y="535"/>
                <a:pt x="1732" y="550"/>
              </a:cubicBezTo>
              <a:cubicBezTo>
                <a:pt x="1771" y="559"/>
                <a:pt x="1836" y="646"/>
                <a:pt x="1852" y="670"/>
              </a:cubicBezTo>
              <a:cubicBezTo>
                <a:pt x="1864" y="689"/>
                <a:pt x="1865" y="716"/>
                <a:pt x="1882" y="730"/>
              </a:cubicBezTo>
              <a:cubicBezTo>
                <a:pt x="1910" y="753"/>
                <a:pt x="1952" y="748"/>
                <a:pt x="1987" y="760"/>
              </a:cubicBezTo>
              <a:cubicBezTo>
                <a:pt x="2007" y="755"/>
                <a:pt x="2028" y="753"/>
                <a:pt x="2047" y="745"/>
              </a:cubicBezTo>
              <a:cubicBezTo>
                <a:pt x="2064" y="738"/>
                <a:pt x="2074" y="718"/>
                <a:pt x="2092" y="715"/>
              </a:cubicBezTo>
              <a:cubicBezTo>
                <a:pt x="2112" y="712"/>
                <a:pt x="2132" y="725"/>
                <a:pt x="2152" y="730"/>
              </a:cubicBezTo>
              <a:cubicBezTo>
                <a:pt x="2273" y="851"/>
                <a:pt x="2092" y="673"/>
                <a:pt x="2287" y="850"/>
              </a:cubicBezTo>
              <a:cubicBezTo>
                <a:pt x="2313" y="874"/>
                <a:pt x="2362" y="925"/>
                <a:pt x="2362" y="925"/>
              </a:cubicBezTo>
            </a:path>
          </a:pathLst>
        </a:custGeom>
        <a:noFill/>
        <a:ln w="9525">
          <a:solidFill>
            <a:srgbClr val="000000"/>
          </a:solidFill>
          <a:round/>
          <a:headEnd/>
          <a:tailEnd/>
        </a:ln>
      </xdr:spPr>
    </xdr:sp>
    <xdr:clientData/>
  </xdr:twoCellAnchor>
  <xdr:twoCellAnchor editAs="oneCell">
    <xdr:from>
      <xdr:col>0</xdr:col>
      <xdr:colOff>9525</xdr:colOff>
      <xdr:row>23</xdr:row>
      <xdr:rowOff>59532</xdr:rowOff>
    </xdr:from>
    <xdr:to>
      <xdr:col>1</xdr:col>
      <xdr:colOff>522817</xdr:colOff>
      <xdr:row>26</xdr:row>
      <xdr:rowOff>133059</xdr:rowOff>
    </xdr:to>
    <xdr:pic>
      <xdr:nvPicPr>
        <xdr:cNvPr id="18" name="Picture 17" descr="Image result for signature">
          <a:extLst>
            <a:ext uri="{FF2B5EF4-FFF2-40B4-BE49-F238E27FC236}">
              <a16:creationId xmlns:a16="http://schemas.microsoft.com/office/drawing/2014/main" id="{00000000-0008-0000-0600-00001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4012407"/>
          <a:ext cx="1132417" cy="6164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1483784</xdr:colOff>
      <xdr:row>1</xdr:row>
      <xdr:rowOff>46566</xdr:rowOff>
    </xdr:from>
    <xdr:to>
      <xdr:col>6</xdr:col>
      <xdr:colOff>762000</xdr:colOff>
      <xdr:row>8</xdr:row>
      <xdr:rowOff>74082</xdr:rowOff>
    </xdr:to>
    <xdr:sp macro="" textlink="">
      <xdr:nvSpPr>
        <xdr:cNvPr id="20" name="TextBox 19">
          <a:extLst>
            <a:ext uri="{FF2B5EF4-FFF2-40B4-BE49-F238E27FC236}">
              <a16:creationId xmlns:a16="http://schemas.microsoft.com/office/drawing/2014/main" id="{00000000-0008-0000-0600-000014000000}"/>
            </a:ext>
          </a:extLst>
        </xdr:cNvPr>
        <xdr:cNvSpPr txBox="1"/>
      </xdr:nvSpPr>
      <xdr:spPr>
        <a:xfrm>
          <a:off x="6669617" y="205316"/>
          <a:ext cx="2527300" cy="1223433"/>
        </a:xfrm>
        <a:prstGeom prst="rect">
          <a:avLst/>
        </a:prstGeom>
        <a:solidFill>
          <a:srgbClr val="FFFFCC"/>
        </a:solidFill>
        <a:ln w="9525"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EY Note</a:t>
          </a:r>
          <a:r>
            <a:rPr lang="en-US" sz="1100"/>
            <a:t>: This workpaper was used to test the control</a:t>
          </a:r>
          <a:r>
            <a:rPr lang="en-US" sz="1100" baseline="0"/>
            <a:t> outlined at workpaper TOC 20.3.  See TOC 20.3 for documentation of our procedures over this workpaper (</a:t>
          </a:r>
          <a:r>
            <a:rPr lang="en-US" sz="1100" b="1" baseline="0">
              <a:solidFill>
                <a:srgbClr val="FF0000"/>
              </a:solidFill>
            </a:rPr>
            <a:t>1/-5/</a:t>
          </a:r>
          <a:r>
            <a:rPr lang="en-US" sz="1100" baseline="0"/>
            <a:t>).  </a:t>
          </a:r>
          <a:endParaRPr lang="en-US" sz="1100"/>
        </a:p>
      </xdr:txBody>
    </xdr:sp>
    <xdr:clientData/>
  </xdr:twoCellAnchor>
  <xdr:twoCellAnchor>
    <xdr:from>
      <xdr:col>4</xdr:col>
      <xdr:colOff>349250</xdr:colOff>
      <xdr:row>12</xdr:row>
      <xdr:rowOff>157693</xdr:rowOff>
    </xdr:from>
    <xdr:to>
      <xdr:col>6</xdr:col>
      <xdr:colOff>709083</xdr:colOff>
      <xdr:row>22</xdr:row>
      <xdr:rowOff>21168</xdr:rowOff>
    </xdr:to>
    <xdr:sp macro="" textlink="">
      <xdr:nvSpPr>
        <xdr:cNvPr id="21" name="TextBox 20">
          <a:extLst>
            <a:ext uri="{FF2B5EF4-FFF2-40B4-BE49-F238E27FC236}">
              <a16:creationId xmlns:a16="http://schemas.microsoft.com/office/drawing/2014/main" id="{00000000-0008-0000-0600-000015000000}"/>
            </a:ext>
          </a:extLst>
        </xdr:cNvPr>
        <xdr:cNvSpPr txBox="1"/>
      </xdr:nvSpPr>
      <xdr:spPr>
        <a:xfrm>
          <a:off x="7175500" y="2200276"/>
          <a:ext cx="1968500" cy="1630892"/>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EY Tickmark Legend</a:t>
          </a:r>
        </a:p>
        <a:p>
          <a:r>
            <a:rPr lang="en-US" sz="1100" b="1">
              <a:solidFill>
                <a:srgbClr val="0070C0"/>
              </a:solidFill>
            </a:rPr>
            <a:t>Rc</a:t>
          </a:r>
          <a:r>
            <a:rPr lang="en-US" sz="1100"/>
            <a:t>: Recalculated w/o/e.</a:t>
          </a:r>
        </a:p>
        <a:p>
          <a:r>
            <a:rPr lang="en-US" sz="1100">
              <a:solidFill>
                <a:srgbClr val="FF0000"/>
              </a:solidFill>
            </a:rPr>
            <a:t>*</a:t>
          </a:r>
          <a:r>
            <a:rPr lang="en-US" sz="1100"/>
            <a:t> Evidences controller's review</a:t>
          </a:r>
          <a:r>
            <a:rPr lang="en-US" sz="1100" baseline="0"/>
            <a:t> of clerical accuracy of the reconciliation.</a:t>
          </a:r>
        </a:p>
        <a:p>
          <a:r>
            <a:rPr lang="en-US" sz="1100" baseline="0">
              <a:solidFill>
                <a:srgbClr val="FF0000"/>
              </a:solidFill>
            </a:rPr>
            <a:t>^</a:t>
          </a:r>
          <a:r>
            <a:rPr lang="en-US" sz="1100" baseline="0"/>
            <a:t> Denotes controller's agreement of the ADP report and bank statement.</a:t>
          </a:r>
          <a:endParaRPr lang="en-US" sz="1100"/>
        </a:p>
      </xdr:txBody>
    </xdr:sp>
    <xdr:clientData/>
  </xdr:twoCellAnchor>
  <xdr:twoCellAnchor>
    <xdr:from>
      <xdr:col>2</xdr:col>
      <xdr:colOff>2740025</xdr:colOff>
      <xdr:row>16</xdr:row>
      <xdr:rowOff>6350</xdr:rowOff>
    </xdr:from>
    <xdr:to>
      <xdr:col>3</xdr:col>
      <xdr:colOff>9525</xdr:colOff>
      <xdr:row>17</xdr:row>
      <xdr:rowOff>3175</xdr:rowOff>
    </xdr:to>
    <xdr:grpSp>
      <xdr:nvGrpSpPr>
        <xdr:cNvPr id="29" name="Group 28">
          <a:extLst>
            <a:ext uri="{FF2B5EF4-FFF2-40B4-BE49-F238E27FC236}">
              <a16:creationId xmlns:a16="http://schemas.microsoft.com/office/drawing/2014/main" id="{00000000-0008-0000-0600-00001D000000}"/>
            </a:ext>
          </a:extLst>
        </xdr:cNvPr>
        <xdr:cNvGrpSpPr/>
      </xdr:nvGrpSpPr>
      <xdr:grpSpPr>
        <a:xfrm>
          <a:off x="5114925" y="2698750"/>
          <a:ext cx="158750" cy="174625"/>
          <a:chOff x="4816475" y="2724150"/>
          <a:chExt cx="114300" cy="187325"/>
        </a:xfrm>
      </xdr:grpSpPr>
      <xdr:cxnSp macro="">
        <xdr:nvCxnSpPr>
          <xdr:cNvPr id="27" name="Straight Connector 26">
            <a:extLst>
              <a:ext uri="{FF2B5EF4-FFF2-40B4-BE49-F238E27FC236}">
                <a16:creationId xmlns:a16="http://schemas.microsoft.com/office/drawing/2014/main" id="{00000000-0008-0000-0600-00001B000000}"/>
              </a:ext>
            </a:extLst>
          </xdr:cNvPr>
          <xdr:cNvCxnSpPr/>
        </xdr:nvCxnSpPr>
        <xdr:spPr>
          <a:xfrm>
            <a:off x="4867275" y="2724150"/>
            <a:ext cx="0" cy="187325"/>
          </a:xfrm>
          <a:prstGeom prst="line">
            <a:avLst/>
          </a:prstGeom>
          <a:ln w="1">
            <a:solidFill>
              <a:srgbClr xmlns:mc="http://schemas.openxmlformats.org/markup-compatibility/2006" xmlns:a14="http://schemas.microsoft.com/office/drawing/2010/main" val="FF0000" mc:Ignorable="a14" a14:legacySpreadsheetColorIndex="10"/>
            </a:solidFill>
            <a:prstDash val="solid"/>
            <a:headEnd type="none" w="med" len="sm"/>
            <a:tailEnd type="none" w="med" len="sm"/>
          </a:ln>
        </xdr:spPr>
        <xdr:style>
          <a:lnRef idx="1">
            <a:schemeClr val="accent1"/>
          </a:lnRef>
          <a:fillRef idx="0">
            <a:schemeClr val="accent1"/>
          </a:fillRef>
          <a:effectRef idx="0">
            <a:schemeClr val="accent1"/>
          </a:effectRef>
          <a:fontRef idx="minor">
            <a:schemeClr val="tx1"/>
          </a:fontRef>
        </xdr:style>
      </xdr:cxnSp>
      <xdr:cxnSp macro="">
        <xdr:nvCxnSpPr>
          <xdr:cNvPr id="28" name="Straight Connector 27">
            <a:extLst>
              <a:ext uri="{FF2B5EF4-FFF2-40B4-BE49-F238E27FC236}">
                <a16:creationId xmlns:a16="http://schemas.microsoft.com/office/drawing/2014/main" id="{00000000-0008-0000-0600-00001C000000}"/>
              </a:ext>
            </a:extLst>
          </xdr:cNvPr>
          <xdr:cNvCxnSpPr/>
        </xdr:nvCxnSpPr>
        <xdr:spPr>
          <a:xfrm>
            <a:off x="4816475" y="2911475"/>
            <a:ext cx="114300" cy="0"/>
          </a:xfrm>
          <a:prstGeom prst="line">
            <a:avLst/>
          </a:prstGeom>
          <a:ln w="1">
            <a:solidFill>
              <a:srgbClr xmlns:mc="http://schemas.openxmlformats.org/markup-compatibility/2006" xmlns:a14="http://schemas.microsoft.com/office/drawing/2010/main" val="FF0000" mc:Ignorable="a14" a14:legacySpreadsheetColorIndex="10"/>
            </a:solidFill>
            <a:prstDash val="solid"/>
            <a:headEnd type="none" w="med" len="sm"/>
            <a:tailEnd type="none" w="med" len="sm"/>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2701925</xdr:colOff>
      <xdr:row>18</xdr:row>
      <xdr:rowOff>165100</xdr:rowOff>
    </xdr:from>
    <xdr:to>
      <xdr:col>2</xdr:col>
      <xdr:colOff>2816225</xdr:colOff>
      <xdr:row>19</xdr:row>
      <xdr:rowOff>161925</xdr:rowOff>
    </xdr:to>
    <xdr:grpSp>
      <xdr:nvGrpSpPr>
        <xdr:cNvPr id="32" name="Group 31">
          <a:extLst>
            <a:ext uri="{FF2B5EF4-FFF2-40B4-BE49-F238E27FC236}">
              <a16:creationId xmlns:a16="http://schemas.microsoft.com/office/drawing/2014/main" id="{00000000-0008-0000-0600-000020000000}"/>
            </a:ext>
          </a:extLst>
        </xdr:cNvPr>
        <xdr:cNvGrpSpPr/>
      </xdr:nvGrpSpPr>
      <xdr:grpSpPr>
        <a:xfrm>
          <a:off x="5076825" y="3219450"/>
          <a:ext cx="114300" cy="174625"/>
          <a:chOff x="4816475" y="3295650"/>
          <a:chExt cx="114300" cy="187325"/>
        </a:xfrm>
      </xdr:grpSpPr>
      <xdr:cxnSp macro="">
        <xdr:nvCxnSpPr>
          <xdr:cNvPr id="30" name="Straight Connector 29">
            <a:extLst>
              <a:ext uri="{FF2B5EF4-FFF2-40B4-BE49-F238E27FC236}">
                <a16:creationId xmlns:a16="http://schemas.microsoft.com/office/drawing/2014/main" id="{00000000-0008-0000-0600-00001E000000}"/>
              </a:ext>
            </a:extLst>
          </xdr:cNvPr>
          <xdr:cNvCxnSpPr/>
        </xdr:nvCxnSpPr>
        <xdr:spPr>
          <a:xfrm>
            <a:off x="4867275" y="3295650"/>
            <a:ext cx="0" cy="187325"/>
          </a:xfrm>
          <a:prstGeom prst="line">
            <a:avLst/>
          </a:prstGeom>
          <a:ln w="1">
            <a:solidFill>
              <a:srgbClr xmlns:mc="http://schemas.openxmlformats.org/markup-compatibility/2006" xmlns:a14="http://schemas.microsoft.com/office/drawing/2010/main" val="FF0000" mc:Ignorable="a14" a14:legacySpreadsheetColorIndex="10"/>
            </a:solidFill>
            <a:prstDash val="solid"/>
            <a:headEnd type="none" w="med" len="sm"/>
            <a:tailEnd type="none" w="med" len="sm"/>
          </a:ln>
        </xdr:spPr>
        <xdr:style>
          <a:lnRef idx="1">
            <a:schemeClr val="accent1"/>
          </a:lnRef>
          <a:fillRef idx="0">
            <a:schemeClr val="accent1"/>
          </a:fillRef>
          <a:effectRef idx="0">
            <a:schemeClr val="accent1"/>
          </a:effectRef>
          <a:fontRef idx="minor">
            <a:schemeClr val="tx1"/>
          </a:fontRef>
        </xdr:style>
      </xdr:cxnSp>
      <xdr:cxnSp macro="">
        <xdr:nvCxnSpPr>
          <xdr:cNvPr id="31" name="Straight Connector 30">
            <a:extLst>
              <a:ext uri="{FF2B5EF4-FFF2-40B4-BE49-F238E27FC236}">
                <a16:creationId xmlns:a16="http://schemas.microsoft.com/office/drawing/2014/main" id="{00000000-0008-0000-0600-00001F000000}"/>
              </a:ext>
            </a:extLst>
          </xdr:cNvPr>
          <xdr:cNvCxnSpPr/>
        </xdr:nvCxnSpPr>
        <xdr:spPr>
          <a:xfrm>
            <a:off x="4816475" y="3482975"/>
            <a:ext cx="114300" cy="0"/>
          </a:xfrm>
          <a:prstGeom prst="line">
            <a:avLst/>
          </a:prstGeom>
          <a:ln w="1">
            <a:solidFill>
              <a:srgbClr xmlns:mc="http://schemas.openxmlformats.org/markup-compatibility/2006" xmlns:a14="http://schemas.microsoft.com/office/drawing/2010/main" val="FF0000" mc:Ignorable="a14" a14:legacySpreadsheetColorIndex="10"/>
            </a:solidFill>
            <a:prstDash val="solid"/>
            <a:headEnd type="none" w="med" len="sm"/>
            <a:tailEnd type="none" w="med" len="sm"/>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1647825</xdr:colOff>
      <xdr:row>21</xdr:row>
      <xdr:rowOff>0</xdr:rowOff>
    </xdr:from>
    <xdr:to>
      <xdr:col>2</xdr:col>
      <xdr:colOff>1724025</xdr:colOff>
      <xdr:row>22</xdr:row>
      <xdr:rowOff>76200</xdr:rowOff>
    </xdr:to>
    <xdr:sp macro="" textlink="">
      <xdr:nvSpPr>
        <xdr:cNvPr id="2" name="Text Box 2">
          <a:extLst>
            <a:ext uri="{FF2B5EF4-FFF2-40B4-BE49-F238E27FC236}">
              <a16:creationId xmlns:a16="http://schemas.microsoft.com/office/drawing/2014/main" id="{00000000-0008-0000-0700-000002000000}"/>
            </a:ext>
          </a:extLst>
        </xdr:cNvPr>
        <xdr:cNvSpPr txBox="1">
          <a:spLocks noChangeArrowheads="1"/>
        </xdr:cNvSpPr>
      </xdr:nvSpPr>
      <xdr:spPr bwMode="auto">
        <a:xfrm>
          <a:off x="4048125" y="5629275"/>
          <a:ext cx="76200" cy="238125"/>
        </a:xfrm>
        <a:prstGeom prst="rect">
          <a:avLst/>
        </a:prstGeom>
        <a:noFill/>
        <a:ln w="9525">
          <a:noFill/>
          <a:miter lim="800000"/>
          <a:headEnd/>
          <a:tailEnd/>
        </a:ln>
      </xdr:spPr>
    </xdr:sp>
    <xdr:clientData/>
  </xdr:twoCellAnchor>
  <xdr:twoCellAnchor editAs="oneCell">
    <xdr:from>
      <xdr:col>2</xdr:col>
      <xdr:colOff>1647825</xdr:colOff>
      <xdr:row>21</xdr:row>
      <xdr:rowOff>0</xdr:rowOff>
    </xdr:from>
    <xdr:to>
      <xdr:col>2</xdr:col>
      <xdr:colOff>1724025</xdr:colOff>
      <xdr:row>22</xdr:row>
      <xdr:rowOff>76200</xdr:rowOff>
    </xdr:to>
    <xdr:sp macro="" textlink="">
      <xdr:nvSpPr>
        <xdr:cNvPr id="3" name="Text Box 3">
          <a:extLst>
            <a:ext uri="{FF2B5EF4-FFF2-40B4-BE49-F238E27FC236}">
              <a16:creationId xmlns:a16="http://schemas.microsoft.com/office/drawing/2014/main" id="{00000000-0008-0000-0700-000003000000}"/>
            </a:ext>
          </a:extLst>
        </xdr:cNvPr>
        <xdr:cNvSpPr txBox="1">
          <a:spLocks noChangeArrowheads="1"/>
        </xdr:cNvSpPr>
      </xdr:nvSpPr>
      <xdr:spPr bwMode="auto">
        <a:xfrm>
          <a:off x="4048125" y="5629275"/>
          <a:ext cx="76200" cy="238125"/>
        </a:xfrm>
        <a:prstGeom prst="rect">
          <a:avLst/>
        </a:prstGeom>
        <a:noFill/>
        <a:ln w="9525">
          <a:noFill/>
          <a:miter lim="800000"/>
          <a:headEnd/>
          <a:tailEnd/>
        </a:ln>
      </xdr:spPr>
    </xdr:sp>
    <xdr:clientData/>
  </xdr:twoCellAnchor>
  <xdr:twoCellAnchor editAs="oneCell">
    <xdr:from>
      <xdr:col>5</xdr:col>
      <xdr:colOff>742950</xdr:colOff>
      <xdr:row>7</xdr:row>
      <xdr:rowOff>85726</xdr:rowOff>
    </xdr:from>
    <xdr:to>
      <xdr:col>7</xdr:col>
      <xdr:colOff>866775</xdr:colOff>
      <xdr:row>9</xdr:row>
      <xdr:rowOff>123826</xdr:rowOff>
    </xdr:to>
    <xdr:pic>
      <xdr:nvPicPr>
        <xdr:cNvPr id="10" name="Picture 9">
          <a:extLst>
            <a:ext uri="{FF2B5EF4-FFF2-40B4-BE49-F238E27FC236}">
              <a16:creationId xmlns:a16="http://schemas.microsoft.com/office/drawing/2014/main" id="{00000000-0008-0000-07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9575" y="352426"/>
          <a:ext cx="1419225"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1</xdr:row>
      <xdr:rowOff>0</xdr:rowOff>
    </xdr:from>
    <xdr:to>
      <xdr:col>3</xdr:col>
      <xdr:colOff>1276350</xdr:colOff>
      <xdr:row>5</xdr:row>
      <xdr:rowOff>142875</xdr:rowOff>
    </xdr:to>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2228850" y="161925"/>
          <a:ext cx="3990975" cy="790575"/>
        </a:xfrm>
        <a:prstGeom prst="rect">
          <a:avLst/>
        </a:prstGeom>
        <a:solidFill>
          <a:srgbClr val="FFFFCC"/>
        </a:solidFill>
        <a:ln w="9525"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EY Note</a:t>
          </a:r>
          <a:r>
            <a:rPr lang="en-US" sz="1100"/>
            <a:t>: This workpaper was used to test the control</a:t>
          </a:r>
          <a:r>
            <a:rPr lang="en-US" sz="1100" baseline="0"/>
            <a:t> outlined at workpaper TOC 20.3.  See TOC 20.3 for documentation of our procedures over this workpaper (1/-6/).  </a:t>
          </a:r>
          <a:endParaRPr lang="en-US" sz="1100"/>
        </a:p>
      </xdr:txBody>
    </xdr:sp>
    <xdr:clientData/>
  </xdr:twoCellAnchor>
  <xdr:twoCellAnchor>
    <xdr:from>
      <xdr:col>4</xdr:col>
      <xdr:colOff>158750</xdr:colOff>
      <xdr:row>17</xdr:row>
      <xdr:rowOff>0</xdr:rowOff>
    </xdr:from>
    <xdr:to>
      <xdr:col>4</xdr:col>
      <xdr:colOff>273050</xdr:colOff>
      <xdr:row>17</xdr:row>
      <xdr:rowOff>177800</xdr:rowOff>
    </xdr:to>
    <xdr:grpSp>
      <xdr:nvGrpSpPr>
        <xdr:cNvPr id="8" name="Group 7">
          <a:extLst>
            <a:ext uri="{FF2B5EF4-FFF2-40B4-BE49-F238E27FC236}">
              <a16:creationId xmlns:a16="http://schemas.microsoft.com/office/drawing/2014/main" id="{00000000-0008-0000-0700-000008000000}"/>
            </a:ext>
          </a:extLst>
        </xdr:cNvPr>
        <xdr:cNvGrpSpPr/>
      </xdr:nvGrpSpPr>
      <xdr:grpSpPr>
        <a:xfrm>
          <a:off x="6673850" y="3933825"/>
          <a:ext cx="114300" cy="177800"/>
          <a:chOff x="6673850" y="3933825"/>
          <a:chExt cx="114300" cy="177800"/>
        </a:xfrm>
      </xdr:grpSpPr>
      <xdr:cxnSp macro="">
        <xdr:nvCxnSpPr>
          <xdr:cNvPr id="5" name="Straight Connector 4">
            <a:extLst>
              <a:ext uri="{FF2B5EF4-FFF2-40B4-BE49-F238E27FC236}">
                <a16:creationId xmlns:a16="http://schemas.microsoft.com/office/drawing/2014/main" id="{00000000-0008-0000-0700-000005000000}"/>
              </a:ext>
            </a:extLst>
          </xdr:cNvPr>
          <xdr:cNvCxnSpPr/>
        </xdr:nvCxnSpPr>
        <xdr:spPr>
          <a:xfrm>
            <a:off x="6724650" y="3933825"/>
            <a:ext cx="0" cy="177800"/>
          </a:xfrm>
          <a:prstGeom prst="line">
            <a:avLst/>
          </a:prstGeom>
          <a:ln w="1">
            <a:solidFill>
              <a:srgbClr xmlns:mc="http://schemas.openxmlformats.org/markup-compatibility/2006" xmlns:a14="http://schemas.microsoft.com/office/drawing/2010/main" val="FF0000" mc:Ignorable="a14" a14:legacySpreadsheetColorIndex="10"/>
            </a:solidFill>
            <a:prstDash val="solid"/>
            <a:headEnd type="none" w="med" len="sm"/>
            <a:tailEnd type="none" w="med" len="sm"/>
          </a:ln>
        </xdr:spPr>
        <xdr:style>
          <a:lnRef idx="1">
            <a:schemeClr val="accent1"/>
          </a:lnRef>
          <a:fillRef idx="0">
            <a:schemeClr val="accent1"/>
          </a:fillRef>
          <a:effectRef idx="0">
            <a:schemeClr val="accent1"/>
          </a:effectRef>
          <a:fontRef idx="minor">
            <a:schemeClr val="tx1"/>
          </a:fontRef>
        </xdr:style>
      </xdr:cxnSp>
      <xdr:cxnSp macro="">
        <xdr:nvCxnSpPr>
          <xdr:cNvPr id="6" name="Straight Connector 5">
            <a:extLst>
              <a:ext uri="{FF2B5EF4-FFF2-40B4-BE49-F238E27FC236}">
                <a16:creationId xmlns:a16="http://schemas.microsoft.com/office/drawing/2014/main" id="{00000000-0008-0000-0700-000006000000}"/>
              </a:ext>
            </a:extLst>
          </xdr:cNvPr>
          <xdr:cNvCxnSpPr/>
        </xdr:nvCxnSpPr>
        <xdr:spPr>
          <a:xfrm>
            <a:off x="6673850" y="4111625"/>
            <a:ext cx="114300" cy="0"/>
          </a:xfrm>
          <a:prstGeom prst="line">
            <a:avLst/>
          </a:prstGeom>
          <a:ln w="1">
            <a:solidFill>
              <a:srgbClr xmlns:mc="http://schemas.openxmlformats.org/markup-compatibility/2006" xmlns:a14="http://schemas.microsoft.com/office/drawing/2010/main" val="FF0000" mc:Ignorable="a14" a14:legacySpreadsheetColorIndex="10"/>
            </a:solidFill>
            <a:prstDash val="solid"/>
            <a:headEnd type="none" w="med" len="sm"/>
            <a:tailEnd type="none" w="med" len="sm"/>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25400</xdr:colOff>
      <xdr:row>17</xdr:row>
      <xdr:rowOff>0</xdr:rowOff>
    </xdr:from>
    <xdr:to>
      <xdr:col>6</xdr:col>
      <xdr:colOff>139700</xdr:colOff>
      <xdr:row>17</xdr:row>
      <xdr:rowOff>177800</xdr:rowOff>
    </xdr:to>
    <xdr:grpSp>
      <xdr:nvGrpSpPr>
        <xdr:cNvPr id="17" name="Group 16">
          <a:extLst>
            <a:ext uri="{FF2B5EF4-FFF2-40B4-BE49-F238E27FC236}">
              <a16:creationId xmlns:a16="http://schemas.microsoft.com/office/drawing/2014/main" id="{00000000-0008-0000-0700-000011000000}"/>
            </a:ext>
          </a:extLst>
        </xdr:cNvPr>
        <xdr:cNvGrpSpPr/>
      </xdr:nvGrpSpPr>
      <xdr:grpSpPr>
        <a:xfrm>
          <a:off x="7883525" y="3933825"/>
          <a:ext cx="114300" cy="177800"/>
          <a:chOff x="7883525" y="3933825"/>
          <a:chExt cx="114300" cy="177800"/>
        </a:xfrm>
      </xdr:grpSpPr>
      <xdr:cxnSp macro="">
        <xdr:nvCxnSpPr>
          <xdr:cNvPr id="9" name="Straight Connector 8">
            <a:extLst>
              <a:ext uri="{FF2B5EF4-FFF2-40B4-BE49-F238E27FC236}">
                <a16:creationId xmlns:a16="http://schemas.microsoft.com/office/drawing/2014/main" id="{00000000-0008-0000-0700-000009000000}"/>
              </a:ext>
            </a:extLst>
          </xdr:cNvPr>
          <xdr:cNvCxnSpPr/>
        </xdr:nvCxnSpPr>
        <xdr:spPr>
          <a:xfrm>
            <a:off x="7934325" y="3933825"/>
            <a:ext cx="0" cy="177800"/>
          </a:xfrm>
          <a:prstGeom prst="line">
            <a:avLst/>
          </a:prstGeom>
          <a:ln w="1">
            <a:solidFill>
              <a:srgbClr xmlns:mc="http://schemas.openxmlformats.org/markup-compatibility/2006" xmlns:a14="http://schemas.microsoft.com/office/drawing/2010/main" val="FF0000" mc:Ignorable="a14" a14:legacySpreadsheetColorIndex="10"/>
            </a:solidFill>
            <a:prstDash val="solid"/>
            <a:headEnd type="none" w="med" len="sm"/>
            <a:tailEnd type="none" w="med" len="sm"/>
          </a:ln>
        </xdr:spPr>
        <xdr:style>
          <a:lnRef idx="1">
            <a:schemeClr val="accent1"/>
          </a:lnRef>
          <a:fillRef idx="0">
            <a:schemeClr val="accent1"/>
          </a:fillRef>
          <a:effectRef idx="0">
            <a:schemeClr val="accent1"/>
          </a:effectRef>
          <a:fontRef idx="minor">
            <a:schemeClr val="tx1"/>
          </a:fontRef>
        </xdr:style>
      </xdr:cxnSp>
      <xdr:cxnSp macro="">
        <xdr:nvCxnSpPr>
          <xdr:cNvPr id="16" name="Straight Connector 15">
            <a:extLst>
              <a:ext uri="{FF2B5EF4-FFF2-40B4-BE49-F238E27FC236}">
                <a16:creationId xmlns:a16="http://schemas.microsoft.com/office/drawing/2014/main" id="{00000000-0008-0000-0700-000010000000}"/>
              </a:ext>
            </a:extLst>
          </xdr:cNvPr>
          <xdr:cNvCxnSpPr/>
        </xdr:nvCxnSpPr>
        <xdr:spPr>
          <a:xfrm>
            <a:off x="7883525" y="4111625"/>
            <a:ext cx="114300" cy="0"/>
          </a:xfrm>
          <a:prstGeom prst="line">
            <a:avLst/>
          </a:prstGeom>
          <a:ln w="1">
            <a:solidFill>
              <a:srgbClr xmlns:mc="http://schemas.openxmlformats.org/markup-compatibility/2006" xmlns:a14="http://schemas.microsoft.com/office/drawing/2010/main" val="FF0000" mc:Ignorable="a14" a14:legacySpreadsheetColorIndex="10"/>
            </a:solidFill>
            <a:prstDash val="solid"/>
            <a:headEnd type="none" w="med" len="sm"/>
            <a:tailEnd type="none" w="med" len="sm"/>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1647825</xdr:colOff>
      <xdr:row>1</xdr:row>
      <xdr:rowOff>0</xdr:rowOff>
    </xdr:from>
    <xdr:to>
      <xdr:col>2</xdr:col>
      <xdr:colOff>1724025</xdr:colOff>
      <xdr:row>2</xdr:row>
      <xdr:rowOff>47625</xdr:rowOff>
    </xdr:to>
    <xdr:sp macro="" textlink="">
      <xdr:nvSpPr>
        <xdr:cNvPr id="2" name="Text Box 2">
          <a:extLst>
            <a:ext uri="{FF2B5EF4-FFF2-40B4-BE49-F238E27FC236}">
              <a16:creationId xmlns:a16="http://schemas.microsoft.com/office/drawing/2014/main" id="{00000000-0008-0000-0800-000002000000}"/>
            </a:ext>
          </a:extLst>
        </xdr:cNvPr>
        <xdr:cNvSpPr txBox="1">
          <a:spLocks noChangeArrowheads="1"/>
        </xdr:cNvSpPr>
      </xdr:nvSpPr>
      <xdr:spPr bwMode="auto">
        <a:xfrm>
          <a:off x="3876675" y="5629275"/>
          <a:ext cx="76200" cy="238125"/>
        </a:xfrm>
        <a:prstGeom prst="rect">
          <a:avLst/>
        </a:prstGeom>
        <a:noFill/>
        <a:ln w="9525">
          <a:noFill/>
          <a:miter lim="800000"/>
          <a:headEnd/>
          <a:tailEnd/>
        </a:ln>
      </xdr:spPr>
    </xdr:sp>
    <xdr:clientData/>
  </xdr:twoCellAnchor>
  <xdr:twoCellAnchor editAs="oneCell">
    <xdr:from>
      <xdr:col>2</xdr:col>
      <xdr:colOff>1647825</xdr:colOff>
      <xdr:row>1</xdr:row>
      <xdr:rowOff>0</xdr:rowOff>
    </xdr:from>
    <xdr:to>
      <xdr:col>2</xdr:col>
      <xdr:colOff>1724025</xdr:colOff>
      <xdr:row>2</xdr:row>
      <xdr:rowOff>47625</xdr:rowOff>
    </xdr:to>
    <xdr:sp macro="" textlink="">
      <xdr:nvSpPr>
        <xdr:cNvPr id="3" name="Text Box 3">
          <a:extLst>
            <a:ext uri="{FF2B5EF4-FFF2-40B4-BE49-F238E27FC236}">
              <a16:creationId xmlns:a16="http://schemas.microsoft.com/office/drawing/2014/main" id="{00000000-0008-0000-0800-000003000000}"/>
            </a:ext>
          </a:extLst>
        </xdr:cNvPr>
        <xdr:cNvSpPr txBox="1">
          <a:spLocks noChangeArrowheads="1"/>
        </xdr:cNvSpPr>
      </xdr:nvSpPr>
      <xdr:spPr bwMode="auto">
        <a:xfrm>
          <a:off x="3876675" y="5629275"/>
          <a:ext cx="76200" cy="238125"/>
        </a:xfrm>
        <a:prstGeom prst="rect">
          <a:avLst/>
        </a:prstGeom>
        <a:noFill/>
        <a:ln w="9525">
          <a:noFill/>
          <a:miter lim="800000"/>
          <a:headEnd/>
          <a:tailEnd/>
        </a:ln>
      </xdr:spPr>
    </xdr:sp>
    <xdr:clientData/>
  </xdr:twoCellAnchor>
  <xdr:twoCellAnchor>
    <xdr:from>
      <xdr:col>2</xdr:col>
      <xdr:colOff>19050</xdr:colOff>
      <xdr:row>5</xdr:row>
      <xdr:rowOff>9525</xdr:rowOff>
    </xdr:from>
    <xdr:to>
      <xdr:col>5</xdr:col>
      <xdr:colOff>772584</xdr:colOff>
      <xdr:row>9</xdr:row>
      <xdr:rowOff>66675</xdr:rowOff>
    </xdr:to>
    <xdr:sp macro="" textlink="">
      <xdr:nvSpPr>
        <xdr:cNvPr id="12" name="TextBox 11">
          <a:extLst>
            <a:ext uri="{FF2B5EF4-FFF2-40B4-BE49-F238E27FC236}">
              <a16:creationId xmlns:a16="http://schemas.microsoft.com/office/drawing/2014/main" id="{00000000-0008-0000-0800-00000C000000}"/>
            </a:ext>
          </a:extLst>
        </xdr:cNvPr>
        <xdr:cNvSpPr txBox="1"/>
      </xdr:nvSpPr>
      <xdr:spPr>
        <a:xfrm>
          <a:off x="2051050" y="972608"/>
          <a:ext cx="4415367" cy="776817"/>
        </a:xfrm>
        <a:prstGeom prst="rect">
          <a:avLst/>
        </a:prstGeom>
        <a:solidFill>
          <a:srgbClr val="FFFFCC"/>
        </a:solidFill>
        <a:ln w="9525"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EY Note</a:t>
          </a:r>
          <a:r>
            <a:rPr lang="en-US" sz="1100"/>
            <a:t>: This workpaper was used to test the control</a:t>
          </a:r>
          <a:r>
            <a:rPr lang="en-US" sz="1100" baseline="0"/>
            <a:t> outlined at workpaper TOC 20.3.  See TOC 20.3 for documentation of our procedures over this workpaper (</a:t>
          </a:r>
          <a:r>
            <a:rPr lang="en-US" sz="1100" b="1" baseline="0">
              <a:solidFill>
                <a:srgbClr val="FF0000"/>
              </a:solidFill>
            </a:rPr>
            <a:t>1/-5/</a:t>
          </a:r>
          <a:r>
            <a:rPr lang="en-US" sz="1100" baseline="0"/>
            <a:t>).  </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152.22.21\04em0031\Users\nawazal\Desktop\E-Learning\Bootcamp\Data%20Analytics\Data%20sets\EY_EAGLe_v2.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gin Here..."/>
      <sheetName val="Balance Sheet"/>
      <sheetName val="Income Statement"/>
      <sheetName val="Account Definition"/>
      <sheetName val="DataLookups"/>
      <sheetName val="RollforwardTemplate"/>
      <sheetName val="JETemplate"/>
      <sheetName val="LeadSheetTemplate"/>
      <sheetName val="DetailTemplate"/>
      <sheetName val="SourceFSSummTemplate"/>
      <sheetName val="LineItemTemplate"/>
      <sheetName val="SQLJETrendingTemplate"/>
      <sheetName val="KeyItemsTemplate"/>
      <sheetName val="FieldUpdateTemplate"/>
      <sheetName val="GeneralTemplate"/>
      <sheetName val="Current Prior Alignment"/>
      <sheetName val="PPE Plant and machinery Lead Sh"/>
      <sheetName val="0002004000"/>
      <sheetName val="0002004000 Roll"/>
      <sheetName val="LineItems"/>
      <sheetName val="0002005000"/>
      <sheetName val="0002005000 Roll"/>
      <sheetName val="LineItems(1)"/>
      <sheetName val="SignificantAcctsTemplate"/>
      <sheetName val="FinancialTieOutTemplate"/>
      <sheetName val="PPE Tangible assets in progress"/>
      <sheetName val="0002017000"/>
      <sheetName val="0002017000 Roll"/>
      <sheetName val="JE 201440003200048596"/>
      <sheetName val="AR  Intercompany receivables"/>
      <sheetName val="AR  Intercompany receivables Ro"/>
      <sheetName val="AR  Trade receivables Lead Shee"/>
      <sheetName val="LineItems(2)"/>
      <sheetName val="0001000050"/>
      <sheetName val="0001000050 Roll"/>
      <sheetName val="0001011700"/>
      <sheetName val="0001011700 Roll"/>
      <sheetName val="LineItems(3)"/>
      <sheetName val="Profit  loss reserve Lead Sheet"/>
      <sheetName val="0005130000"/>
      <sheetName val="0005130000 Roll"/>
      <sheetName val="Completeness"/>
      <sheetName val="Provision for future employee c"/>
      <sheetName val="0004100004"/>
      <sheetName val="0004100004 Roll"/>
      <sheetName val="Sales Sales of goods and servic"/>
      <sheetName val="0006000000"/>
      <sheetName val="0006000000 Roll"/>
      <sheetName val="LineItems(4)"/>
      <sheetName val="PPE Industrial and commercial e"/>
      <sheetName val="0002008000"/>
      <sheetName val="0002008000 Roll"/>
      <sheetName val="LineItems(5)"/>
      <sheetName val="Cash  Cash pooling Lead Sheet"/>
      <sheetName val="Cash  Bank Lead Sheet"/>
      <sheetName val="COS Costs for materials consum "/>
      <sheetName val="0007203001"/>
      <sheetName val="0007203001 Roll"/>
      <sheetName val="PPE Land and buildings Lead She"/>
      <sheetName val="0002002002"/>
      <sheetName val="0002002002 Roll"/>
      <sheetName val="0002002020"/>
      <sheetName val="0002002020 Roll"/>
      <sheetName val="PPE Land and buildings Lead(1)"/>
      <sheetName val="0002002002(1)"/>
      <sheetName val="0002002002 Roll(1)"/>
      <sheetName val="0002000020"/>
      <sheetName val="0002000020 Roll"/>
      <sheetName val="0002002020(1)"/>
      <sheetName val="0002002020 Roll(1)"/>
      <sheetName val="LineItems(6)"/>
      <sheetName val="Significant Accounts"/>
      <sheetName val="0002005002"/>
      <sheetName val="0002005002 Roll"/>
      <sheetName val="LineItems(7)"/>
    </sheetNames>
    <sheetDataSet>
      <sheetData sheetId="0"/>
      <sheetData sheetId="1"/>
      <sheetData sheetId="2"/>
      <sheetData sheetId="3"/>
      <sheetData sheetId="4">
        <row r="1">
          <cell r="CP1" t="str">
            <v>&lt;Select One&gt;</v>
          </cell>
        </row>
        <row r="2">
          <cell r="CP2" t="str">
            <v>S</v>
          </cell>
        </row>
        <row r="3">
          <cell r="BU3" t="str">
            <v>Upper left graph</v>
          </cell>
          <cell r="CP3" t="str">
            <v>NS/LR</v>
          </cell>
        </row>
        <row r="4">
          <cell r="BU4" t="str">
            <v>Upper right graph</v>
          </cell>
          <cell r="CP4" t="str">
            <v>IS</v>
          </cell>
        </row>
        <row r="5">
          <cell r="BU5" t="str">
            <v>Lower left graph</v>
          </cell>
        </row>
        <row r="6">
          <cell r="BU6" t="str">
            <v>Lower right graph</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31"/>
  <sheetViews>
    <sheetView tabSelected="1" showWhiteSpace="0" view="pageLayout" zoomScaleNormal="100" workbookViewId="0">
      <selection activeCell="C7" sqref="C7"/>
    </sheetView>
  </sheetViews>
  <sheetFormatPr defaultRowHeight="14.5"/>
  <cols>
    <col min="2" max="2" width="17.7265625" customWidth="1"/>
    <col min="3" max="3" width="40.7265625" customWidth="1"/>
    <col min="4" max="4" width="31.81640625" customWidth="1"/>
  </cols>
  <sheetData>
    <row r="1" spans="1:4">
      <c r="A1" s="241"/>
    </row>
    <row r="3" spans="1:4">
      <c r="A3" s="240" t="s">
        <v>8</v>
      </c>
    </row>
    <row r="4" spans="1:4">
      <c r="A4" s="240" t="s">
        <v>288</v>
      </c>
    </row>
    <row r="6" spans="1:4">
      <c r="A6" s="321" t="s">
        <v>0</v>
      </c>
      <c r="B6" s="322"/>
      <c r="C6" s="323" t="s">
        <v>11</v>
      </c>
      <c r="D6" s="324" t="s">
        <v>12</v>
      </c>
    </row>
    <row r="7" spans="1:4">
      <c r="A7" s="321"/>
      <c r="B7" s="322"/>
      <c r="C7" s="321"/>
      <c r="D7" s="325"/>
    </row>
    <row r="8" spans="1:4">
      <c r="A8" s="326"/>
      <c r="B8" s="322"/>
      <c r="C8" s="327" t="s">
        <v>1</v>
      </c>
      <c r="D8" s="328" t="s">
        <v>13</v>
      </c>
    </row>
    <row r="9" spans="1:4">
      <c r="A9" s="321"/>
      <c r="B9" s="322"/>
      <c r="C9" s="327" t="s">
        <v>2</v>
      </c>
      <c r="D9" s="329" t="s">
        <v>14</v>
      </c>
    </row>
    <row r="10" spans="1:4">
      <c r="A10" s="321"/>
      <c r="B10" s="330"/>
      <c r="C10" s="321" t="s">
        <v>4</v>
      </c>
      <c r="D10" s="331" t="s">
        <v>15</v>
      </c>
    </row>
    <row r="11" spans="1:4" ht="15">
      <c r="A11" s="1"/>
      <c r="B11" s="15"/>
      <c r="C11" s="17"/>
      <c r="D11" s="66"/>
    </row>
    <row r="12" spans="1:4" ht="15">
      <c r="A12" s="1"/>
      <c r="B12" s="15"/>
      <c r="C12" s="17"/>
      <c r="D12" s="66"/>
    </row>
    <row r="13" spans="1:4">
      <c r="A13" s="10"/>
      <c r="B13" s="7"/>
      <c r="C13" s="7"/>
      <c r="D13" s="303" t="s">
        <v>312</v>
      </c>
    </row>
    <row r="14" spans="1:4">
      <c r="A14" s="18" t="s">
        <v>5</v>
      </c>
      <c r="B14" s="19"/>
      <c r="C14" s="20"/>
      <c r="D14" s="54" t="s">
        <v>6</v>
      </c>
    </row>
    <row r="15" spans="1:4">
      <c r="A15" s="21" t="s">
        <v>16</v>
      </c>
      <c r="B15" s="22"/>
      <c r="C15" s="23"/>
      <c r="D15" s="24">
        <v>7508120.3200000003</v>
      </c>
    </row>
    <row r="16" spans="1:4">
      <c r="A16" s="305" t="s">
        <v>315</v>
      </c>
      <c r="B16" s="26"/>
      <c r="C16" s="26"/>
      <c r="D16" s="27"/>
    </row>
    <row r="17" spans="1:5">
      <c r="A17" s="304" t="s">
        <v>314</v>
      </c>
      <c r="B17" s="55" t="s">
        <v>17</v>
      </c>
      <c r="C17" s="287" t="s">
        <v>301</v>
      </c>
      <c r="D17" s="68">
        <v>742395.6</v>
      </c>
    </row>
    <row r="18" spans="1:5">
      <c r="A18" s="304" t="s">
        <v>314</v>
      </c>
      <c r="B18" s="55" t="s">
        <v>18</v>
      </c>
      <c r="C18" s="286"/>
      <c r="D18" s="68">
        <v>742395.6</v>
      </c>
    </row>
    <row r="19" spans="1:5">
      <c r="A19" s="55"/>
      <c r="B19" s="55"/>
      <c r="C19" s="26"/>
      <c r="D19" s="68"/>
    </row>
    <row r="20" spans="1:5">
      <c r="A20" s="304" t="s">
        <v>314</v>
      </c>
      <c r="B20" s="55" t="s">
        <v>19</v>
      </c>
      <c r="C20" s="287" t="s">
        <v>298</v>
      </c>
      <c r="D20" s="68">
        <f>742395.02+4589</f>
        <v>746984.02</v>
      </c>
      <c r="E20" s="240"/>
    </row>
    <row r="21" spans="1:5">
      <c r="A21" s="304" t="s">
        <v>314</v>
      </c>
      <c r="B21" s="55" t="s">
        <v>20</v>
      </c>
      <c r="C21" s="286"/>
      <c r="D21" s="68">
        <v>742395.6</v>
      </c>
      <c r="E21" s="239"/>
    </row>
    <row r="22" spans="1:5">
      <c r="A22" s="55"/>
      <c r="B22" s="55" t="s">
        <v>21</v>
      </c>
      <c r="C22" s="320" t="s">
        <v>325</v>
      </c>
      <c r="D22" s="68">
        <f>D17+D18-D20-D21</f>
        <v>-4588.4200000000419</v>
      </c>
      <c r="E22" s="240" t="s">
        <v>9</v>
      </c>
    </row>
    <row r="23" spans="1:5">
      <c r="A23" s="55"/>
      <c r="B23" s="55"/>
      <c r="C23" s="26"/>
      <c r="D23" s="68"/>
    </row>
    <row r="24" spans="1:5">
      <c r="A24" s="55"/>
      <c r="B24" s="55"/>
      <c r="C24" s="26"/>
      <c r="D24" s="68"/>
    </row>
    <row r="25" spans="1:5" ht="16" thickBot="1">
      <c r="A25" s="29" t="s">
        <v>22</v>
      </c>
      <c r="B25" s="30"/>
      <c r="C25" s="31"/>
      <c r="D25" s="32">
        <f>D15+D20+D21</f>
        <v>8997499.9399999995</v>
      </c>
    </row>
    <row r="26" spans="1:5" ht="15" thickTop="1">
      <c r="A26" s="1"/>
      <c r="B26" s="1"/>
      <c r="C26" s="1"/>
      <c r="D26" s="1" t="s">
        <v>311</v>
      </c>
      <c r="E26" s="240" t="s">
        <v>313</v>
      </c>
    </row>
    <row r="27" spans="1:5">
      <c r="A27" s="33"/>
      <c r="B27" s="1"/>
      <c r="C27" s="1"/>
      <c r="D27" s="1"/>
    </row>
    <row r="28" spans="1:5">
      <c r="B28" s="1"/>
      <c r="C28" s="1"/>
      <c r="D28" s="1"/>
    </row>
    <row r="29" spans="1:5" ht="15.5">
      <c r="A29" s="34"/>
      <c r="B29" s="35"/>
      <c r="C29" s="1"/>
      <c r="D29" s="1"/>
    </row>
    <row r="30" spans="1:5">
      <c r="A30" s="56" t="s">
        <v>23</v>
      </c>
      <c r="B30" s="36"/>
      <c r="C30" s="1"/>
      <c r="D30" s="56" t="s">
        <v>24</v>
      </c>
    </row>
    <row r="31" spans="1:5">
      <c r="A31" s="1"/>
      <c r="B31" s="28"/>
      <c r="C31" s="1"/>
      <c r="D31" s="1"/>
    </row>
  </sheetData>
  <pageMargins left="0.7" right="0.7" top="0.75" bottom="0.75" header="0.3" footer="0.3"/>
  <pageSetup scale="86" fitToHeight="0" orientation="landscape" r:id="rId1"/>
  <headerFooter>
    <oddHeader>&amp;L&amp;"-,Bold"&amp;16HO 8.4.2B - Payroll Test of Control Support - Solution</oddHeader>
    <oddFooter>&amp;LThe Audit Academy
Expedition: Audit&amp;R© 2019 EYGM Limited</oddFooter>
  </headerFooter>
  <colBreaks count="1" manualBreakCount="1">
    <brk id="9"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56"/>
  <sheetViews>
    <sheetView view="pageLayout" topLeftCell="D97" zoomScaleNormal="100" workbookViewId="0">
      <selection activeCell="G4" sqref="G4"/>
    </sheetView>
  </sheetViews>
  <sheetFormatPr defaultColWidth="9.26953125" defaultRowHeight="12.5"/>
  <cols>
    <col min="1" max="1" width="0.90625" style="1" customWidth="1"/>
    <col min="2" max="2" width="37.54296875" style="2" customWidth="1"/>
    <col min="3" max="3" width="19.08984375" style="1" customWidth="1"/>
    <col min="4" max="4" width="16.54296875" style="3" customWidth="1"/>
    <col min="5" max="5" width="3.6328125" style="7" customWidth="1"/>
    <col min="6" max="6" width="15.54296875" style="5" customWidth="1"/>
    <col min="7" max="8" width="9.26953125" style="5" customWidth="1"/>
    <col min="9" max="9" width="9.26953125" style="16" customWidth="1"/>
    <col min="10" max="10" width="15.1796875" style="16" customWidth="1"/>
    <col min="11" max="11" width="11.26953125" style="16" bestFit="1" customWidth="1"/>
    <col min="12" max="26" width="9.26953125" style="16" customWidth="1"/>
    <col min="27" max="16384" width="9.26953125" style="10"/>
  </cols>
  <sheetData>
    <row r="1" spans="1:9">
      <c r="A1" s="62"/>
    </row>
    <row r="2" spans="1:9" s="16" customFormat="1" ht="12.75" customHeight="1">
      <c r="A2" s="5"/>
      <c r="B2" s="37"/>
      <c r="C2" s="38"/>
      <c r="D2" s="39"/>
      <c r="E2" s="42"/>
      <c r="F2" s="5"/>
      <c r="G2" s="5"/>
      <c r="H2" s="5"/>
    </row>
    <row r="3" spans="1:9" s="16" customFormat="1" ht="12.75" customHeight="1">
      <c r="A3" s="5"/>
      <c r="B3" s="37"/>
      <c r="C3" s="38"/>
      <c r="D3" s="39"/>
      <c r="E3" s="42"/>
      <c r="F3" s="5"/>
      <c r="G3" s="5"/>
      <c r="H3" s="5"/>
    </row>
    <row r="4" spans="1:9" s="16" customFormat="1" ht="12.75" customHeight="1">
      <c r="A4" s="5"/>
      <c r="B4" s="301" t="s">
        <v>8</v>
      </c>
      <c r="C4" s="38"/>
      <c r="D4" s="39"/>
      <c r="E4" s="42"/>
      <c r="F4" s="5"/>
      <c r="G4" s="5"/>
      <c r="H4" s="5"/>
    </row>
    <row r="5" spans="1:9" s="16" customFormat="1" ht="12.75" customHeight="1" thickBot="1">
      <c r="A5" s="5"/>
      <c r="B5" s="301" t="s">
        <v>308</v>
      </c>
      <c r="C5" s="38"/>
      <c r="D5" s="39"/>
      <c r="E5" s="42"/>
      <c r="F5" s="5"/>
      <c r="G5" s="5"/>
      <c r="H5" s="5"/>
    </row>
    <row r="6" spans="1:9" s="16" customFormat="1" ht="30.75" customHeight="1">
      <c r="B6" s="193" t="s">
        <v>81</v>
      </c>
      <c r="C6" s="173"/>
      <c r="D6" s="173"/>
      <c r="E6" s="173"/>
      <c r="F6" s="173"/>
      <c r="G6" s="173"/>
      <c r="H6" s="173"/>
      <c r="I6" s="184"/>
    </row>
    <row r="7" spans="1:9" s="16" customFormat="1" ht="15.65" customHeight="1" thickBot="1">
      <c r="B7" s="194"/>
      <c r="C7" s="195"/>
      <c r="D7" s="195"/>
      <c r="E7" s="195"/>
      <c r="F7" s="195"/>
      <c r="G7" s="195"/>
      <c r="H7" s="195"/>
      <c r="I7" s="192"/>
    </row>
    <row r="8" spans="1:9" s="16" customFormat="1" ht="16">
      <c r="B8" s="182" t="s">
        <v>82</v>
      </c>
      <c r="C8" s="183" t="s">
        <v>83</v>
      </c>
      <c r="D8" s="183" t="s">
        <v>84</v>
      </c>
      <c r="E8" s="183"/>
      <c r="F8" s="183" t="s">
        <v>85</v>
      </c>
      <c r="G8" s="183"/>
      <c r="H8" s="183" t="s">
        <v>86</v>
      </c>
      <c r="I8" s="184"/>
    </row>
    <row r="9" spans="1:9" s="16" customFormat="1" ht="17.5">
      <c r="B9" s="185" t="s">
        <v>327</v>
      </c>
      <c r="C9" s="174">
        <v>1478036</v>
      </c>
      <c r="D9" s="175">
        <v>7609</v>
      </c>
      <c r="E9" s="176"/>
      <c r="F9" s="177">
        <v>3261</v>
      </c>
      <c r="G9" s="178"/>
      <c r="H9" s="179" t="s">
        <v>263</v>
      </c>
      <c r="I9" s="186"/>
    </row>
    <row r="10" spans="1:9" s="16" customFormat="1" ht="17.5">
      <c r="B10" s="185" t="s">
        <v>89</v>
      </c>
      <c r="C10" s="174">
        <v>1478039</v>
      </c>
      <c r="D10" s="175">
        <v>4585.1916000000001</v>
      </c>
      <c r="E10" s="176"/>
      <c r="F10" s="177">
        <v>1965.0821142857149</v>
      </c>
      <c r="G10" s="178"/>
      <c r="H10" s="179" t="s">
        <v>263</v>
      </c>
      <c r="I10" s="186"/>
    </row>
    <row r="11" spans="1:9" ht="17.5">
      <c r="A11" s="5"/>
      <c r="B11" s="185" t="s">
        <v>90</v>
      </c>
      <c r="C11" s="174">
        <v>1478042</v>
      </c>
      <c r="D11" s="175">
        <v>3622.3013640000004</v>
      </c>
      <c r="E11" s="176"/>
      <c r="F11" s="177">
        <v>1552.4148702857151</v>
      </c>
      <c r="G11" s="178"/>
      <c r="H11" s="179" t="s">
        <v>263</v>
      </c>
      <c r="I11" s="186"/>
    </row>
    <row r="12" spans="1:9" ht="17.5">
      <c r="A12" s="5"/>
      <c r="B12" s="185" t="s">
        <v>91</v>
      </c>
      <c r="C12" s="174">
        <v>1478045</v>
      </c>
      <c r="D12" s="175">
        <v>4643.232</v>
      </c>
      <c r="E12" s="176"/>
      <c r="F12" s="177">
        <v>1989.9565714285718</v>
      </c>
      <c r="G12" s="178"/>
      <c r="H12" s="179" t="s">
        <v>263</v>
      </c>
      <c r="I12" s="186"/>
    </row>
    <row r="13" spans="1:9" ht="17.5">
      <c r="A13" s="5"/>
      <c r="B13" s="185" t="s">
        <v>92</v>
      </c>
      <c r="C13" s="174">
        <v>1478048</v>
      </c>
      <c r="D13" s="175">
        <v>3203.8300799999997</v>
      </c>
      <c r="E13" s="176"/>
      <c r="F13" s="177">
        <v>1373.0700342857144</v>
      </c>
      <c r="G13" s="178"/>
      <c r="H13" s="179" t="s">
        <v>263</v>
      </c>
      <c r="I13" s="186"/>
    </row>
    <row r="14" spans="1:9" ht="17.5">
      <c r="A14" s="5"/>
      <c r="B14" s="185" t="s">
        <v>93</v>
      </c>
      <c r="C14" s="174">
        <v>1478051</v>
      </c>
      <c r="D14" s="175">
        <v>2902.02</v>
      </c>
      <c r="E14" s="176"/>
      <c r="F14" s="177">
        <v>1243.7228571428573</v>
      </c>
      <c r="G14" s="178"/>
      <c r="H14" s="179" t="s">
        <v>263</v>
      </c>
      <c r="I14" s="186"/>
    </row>
    <row r="15" spans="1:9" ht="17.5">
      <c r="A15" s="5"/>
      <c r="B15" s="185" t="s">
        <v>94</v>
      </c>
      <c r="C15" s="174">
        <v>1478054</v>
      </c>
      <c r="D15" s="175">
        <v>3622.3013640000004</v>
      </c>
      <c r="E15" s="176"/>
      <c r="F15" s="177">
        <v>1552.4148702857151</v>
      </c>
      <c r="G15" s="178"/>
      <c r="H15" s="179" t="s">
        <v>263</v>
      </c>
      <c r="I15" s="186"/>
    </row>
    <row r="16" spans="1:9" ht="17.5">
      <c r="A16" s="5"/>
      <c r="B16" s="185" t="s">
        <v>95</v>
      </c>
      <c r="C16" s="174">
        <v>1478057</v>
      </c>
      <c r="D16" s="175">
        <v>4585.1916000000001</v>
      </c>
      <c r="E16" s="176"/>
      <c r="F16" s="177">
        <v>1965.0821142857149</v>
      </c>
      <c r="G16" s="178"/>
      <c r="H16" s="179" t="s">
        <v>263</v>
      </c>
      <c r="I16" s="186"/>
    </row>
    <row r="17" spans="1:9" ht="17.5">
      <c r="A17" s="5"/>
      <c r="B17" s="185" t="s">
        <v>96</v>
      </c>
      <c r="C17" s="174">
        <v>1478060</v>
      </c>
      <c r="D17" s="175">
        <v>3622.3013640000004</v>
      </c>
      <c r="E17" s="176"/>
      <c r="F17" s="177">
        <v>1552.4148702857151</v>
      </c>
      <c r="G17" s="178"/>
      <c r="H17" s="179" t="s">
        <v>263</v>
      </c>
      <c r="I17" s="186"/>
    </row>
    <row r="18" spans="1:9" ht="17.5">
      <c r="A18" s="5"/>
      <c r="B18" s="185" t="s">
        <v>97</v>
      </c>
      <c r="C18" s="174">
        <v>1478063</v>
      </c>
      <c r="D18" s="175">
        <v>4643.232</v>
      </c>
      <c r="E18" s="176"/>
      <c r="F18" s="177">
        <v>1989.9565714285718</v>
      </c>
      <c r="G18" s="178"/>
      <c r="H18" s="179" t="s">
        <v>263</v>
      </c>
      <c r="I18" s="186"/>
    </row>
    <row r="19" spans="1:9" ht="17.5">
      <c r="A19" s="5"/>
      <c r="B19" s="185" t="s">
        <v>98</v>
      </c>
      <c r="C19" s="174">
        <v>1478066</v>
      </c>
      <c r="D19" s="175">
        <v>3203.8300799999997</v>
      </c>
      <c r="E19" s="176"/>
      <c r="F19" s="177">
        <v>1373.0700342857144</v>
      </c>
      <c r="G19" s="178"/>
      <c r="H19" s="179" t="s">
        <v>263</v>
      </c>
      <c r="I19" s="186"/>
    </row>
    <row r="20" spans="1:9" ht="17.5">
      <c r="A20" s="5"/>
      <c r="B20" s="185" t="s">
        <v>99</v>
      </c>
      <c r="C20" s="174">
        <v>1478069</v>
      </c>
      <c r="D20" s="175">
        <v>2902.02</v>
      </c>
      <c r="E20" s="176"/>
      <c r="F20" s="177">
        <v>1243.7228571428573</v>
      </c>
      <c r="G20" s="178"/>
      <c r="H20" s="179" t="s">
        <v>263</v>
      </c>
      <c r="I20" s="186"/>
    </row>
    <row r="21" spans="1:9" ht="17.5">
      <c r="A21" s="5"/>
      <c r="B21" s="185" t="s">
        <v>100</v>
      </c>
      <c r="C21" s="174">
        <v>1478072</v>
      </c>
      <c r="D21" s="175">
        <v>3622.3013640000004</v>
      </c>
      <c r="E21" s="176"/>
      <c r="F21" s="177">
        <v>1552.4148702857151</v>
      </c>
      <c r="G21" s="178"/>
      <c r="H21" s="179" t="s">
        <v>263</v>
      </c>
      <c r="I21" s="186"/>
    </row>
    <row r="22" spans="1:9" ht="17.5">
      <c r="A22" s="5"/>
      <c r="B22" s="185" t="s">
        <v>101</v>
      </c>
      <c r="C22" s="174">
        <v>1478075</v>
      </c>
      <c r="D22" s="175">
        <v>4585.1916000000001</v>
      </c>
      <c r="E22" s="176"/>
      <c r="F22" s="177">
        <v>1965.0821142857149</v>
      </c>
      <c r="G22" s="178"/>
      <c r="H22" s="179" t="s">
        <v>263</v>
      </c>
      <c r="I22" s="186"/>
    </row>
    <row r="23" spans="1:9" ht="17.5">
      <c r="A23" s="5"/>
      <c r="B23" s="185" t="s">
        <v>102</v>
      </c>
      <c r="C23" s="174">
        <v>1478078</v>
      </c>
      <c r="D23" s="175">
        <v>3622.3013640000004</v>
      </c>
      <c r="E23" s="176"/>
      <c r="F23" s="177">
        <v>1552.4148702857151</v>
      </c>
      <c r="G23" s="178"/>
      <c r="H23" s="179" t="s">
        <v>263</v>
      </c>
      <c r="I23" s="186"/>
    </row>
    <row r="24" spans="1:9" ht="17.5">
      <c r="B24" s="185" t="s">
        <v>103</v>
      </c>
      <c r="C24" s="174">
        <v>1478081</v>
      </c>
      <c r="D24" s="175">
        <v>4643.232</v>
      </c>
      <c r="E24" s="176"/>
      <c r="F24" s="177">
        <v>1989.9565714285718</v>
      </c>
      <c r="G24" s="178"/>
      <c r="H24" s="179" t="s">
        <v>263</v>
      </c>
      <c r="I24" s="186"/>
    </row>
    <row r="25" spans="1:9" ht="17.5">
      <c r="B25" s="185" t="s">
        <v>104</v>
      </c>
      <c r="C25" s="174">
        <v>1478084</v>
      </c>
      <c r="D25" s="175">
        <v>3203.8300799999997</v>
      </c>
      <c r="E25" s="176"/>
      <c r="F25" s="177">
        <v>1373.0700342857144</v>
      </c>
      <c r="G25" s="178"/>
      <c r="H25" s="179" t="s">
        <v>263</v>
      </c>
      <c r="I25" s="186"/>
    </row>
    <row r="26" spans="1:9" ht="17.5">
      <c r="B26" s="185" t="s">
        <v>105</v>
      </c>
      <c r="C26" s="174">
        <v>1478087</v>
      </c>
      <c r="D26" s="175">
        <v>2902.02</v>
      </c>
      <c r="E26" s="176"/>
      <c r="F26" s="177">
        <v>1243.7228571428573</v>
      </c>
      <c r="G26" s="178"/>
      <c r="H26" s="179" t="s">
        <v>263</v>
      </c>
      <c r="I26" s="186"/>
    </row>
    <row r="27" spans="1:9" ht="17.5">
      <c r="B27" s="185" t="s">
        <v>106</v>
      </c>
      <c r="C27" s="174">
        <v>1478090</v>
      </c>
      <c r="D27" s="175">
        <v>3622.3013640000004</v>
      </c>
      <c r="E27" s="178"/>
      <c r="F27" s="177">
        <v>1552.4148702857151</v>
      </c>
      <c r="G27" s="178"/>
      <c r="H27" s="179" t="s">
        <v>263</v>
      </c>
      <c r="I27" s="186"/>
    </row>
    <row r="28" spans="1:9" ht="17.5">
      <c r="B28" s="185" t="s">
        <v>107</v>
      </c>
      <c r="C28" s="174">
        <v>1478093</v>
      </c>
      <c r="D28" s="175">
        <v>4585.1916000000001</v>
      </c>
      <c r="E28" s="178"/>
      <c r="F28" s="177">
        <v>1965.0821142857149</v>
      </c>
      <c r="G28" s="178"/>
      <c r="H28" s="179" t="s">
        <v>263</v>
      </c>
      <c r="I28" s="186"/>
    </row>
    <row r="29" spans="1:9" ht="17.5">
      <c r="B29" s="185" t="s">
        <v>108</v>
      </c>
      <c r="C29" s="174">
        <v>1478096</v>
      </c>
      <c r="D29" s="175">
        <v>3622.3013640000004</v>
      </c>
      <c r="E29" s="178"/>
      <c r="F29" s="177">
        <v>1552.4148702857151</v>
      </c>
      <c r="G29" s="178"/>
      <c r="H29" s="179" t="s">
        <v>263</v>
      </c>
      <c r="I29" s="186"/>
    </row>
    <row r="30" spans="1:9" ht="17.5">
      <c r="B30" s="185" t="s">
        <v>109</v>
      </c>
      <c r="C30" s="174">
        <v>1478099</v>
      </c>
      <c r="D30" s="175">
        <v>4643.232</v>
      </c>
      <c r="E30" s="178"/>
      <c r="F30" s="177">
        <v>1989.9565714285718</v>
      </c>
      <c r="G30" s="178"/>
      <c r="H30" s="179" t="s">
        <v>263</v>
      </c>
      <c r="I30" s="186"/>
    </row>
    <row r="31" spans="1:9" ht="17.5">
      <c r="B31" s="185" t="s">
        <v>110</v>
      </c>
      <c r="C31" s="174">
        <v>1478102</v>
      </c>
      <c r="D31" s="175">
        <v>3203.8300799999997</v>
      </c>
      <c r="E31" s="178"/>
      <c r="F31" s="177">
        <v>1373.0700342857144</v>
      </c>
      <c r="G31" s="178"/>
      <c r="H31" s="179" t="s">
        <v>263</v>
      </c>
      <c r="I31" s="186"/>
    </row>
    <row r="32" spans="1:9" ht="17.5">
      <c r="B32" s="185" t="s">
        <v>111</v>
      </c>
      <c r="C32" s="174">
        <v>1478105</v>
      </c>
      <c r="D32" s="175">
        <v>2902.02</v>
      </c>
      <c r="E32" s="178"/>
      <c r="F32" s="177">
        <v>1243.7228571428573</v>
      </c>
      <c r="G32" s="178"/>
      <c r="H32" s="179" t="s">
        <v>263</v>
      </c>
      <c r="I32" s="186"/>
    </row>
    <row r="33" spans="2:9" ht="17.5">
      <c r="B33" s="185" t="s">
        <v>112</v>
      </c>
      <c r="C33" s="174">
        <v>1478108</v>
      </c>
      <c r="D33" s="175">
        <v>3622.3013640000004</v>
      </c>
      <c r="E33" s="178"/>
      <c r="F33" s="177">
        <v>1552.4148702857151</v>
      </c>
      <c r="G33" s="178"/>
      <c r="H33" s="179" t="s">
        <v>263</v>
      </c>
      <c r="I33" s="186"/>
    </row>
    <row r="34" spans="2:9" ht="17.5">
      <c r="B34" s="185" t="s">
        <v>113</v>
      </c>
      <c r="C34" s="174">
        <v>1478111</v>
      </c>
      <c r="D34" s="175">
        <v>4585.1916000000001</v>
      </c>
      <c r="E34" s="178"/>
      <c r="F34" s="177">
        <v>1965.0821142857149</v>
      </c>
      <c r="G34" s="178"/>
      <c r="H34" s="179" t="s">
        <v>263</v>
      </c>
      <c r="I34" s="186"/>
    </row>
    <row r="35" spans="2:9" ht="17.5">
      <c r="B35" s="185" t="s">
        <v>114</v>
      </c>
      <c r="C35" s="174">
        <v>1478114</v>
      </c>
      <c r="D35" s="175">
        <v>3622.3013640000004</v>
      </c>
      <c r="E35" s="178"/>
      <c r="F35" s="177">
        <v>1552.4148702857151</v>
      </c>
      <c r="G35" s="178"/>
      <c r="H35" s="179" t="s">
        <v>263</v>
      </c>
      <c r="I35" s="186"/>
    </row>
    <row r="36" spans="2:9" ht="17.5">
      <c r="B36" s="185" t="s">
        <v>115</v>
      </c>
      <c r="C36" s="174">
        <v>1478117</v>
      </c>
      <c r="D36" s="175">
        <v>4643.232</v>
      </c>
      <c r="E36" s="178"/>
      <c r="F36" s="177">
        <v>1989.9565714285718</v>
      </c>
      <c r="G36" s="178"/>
      <c r="H36" s="179" t="s">
        <v>263</v>
      </c>
      <c r="I36" s="186"/>
    </row>
    <row r="37" spans="2:9" ht="17.5">
      <c r="B37" s="185" t="s">
        <v>116</v>
      </c>
      <c r="C37" s="174">
        <v>1478120</v>
      </c>
      <c r="D37" s="175">
        <v>3203.8300799999997</v>
      </c>
      <c r="E37" s="178"/>
      <c r="F37" s="177">
        <v>1373.0700342857144</v>
      </c>
      <c r="G37" s="178"/>
      <c r="H37" s="179" t="s">
        <v>263</v>
      </c>
      <c r="I37" s="186"/>
    </row>
    <row r="38" spans="2:9" ht="17.5">
      <c r="B38" s="185" t="s">
        <v>117</v>
      </c>
      <c r="C38" s="174">
        <v>1478123</v>
      </c>
      <c r="D38" s="175">
        <v>2902.02</v>
      </c>
      <c r="E38" s="178"/>
      <c r="F38" s="177">
        <v>1243.7228571428573</v>
      </c>
      <c r="G38" s="178"/>
      <c r="H38" s="179" t="s">
        <v>263</v>
      </c>
      <c r="I38" s="186"/>
    </row>
    <row r="39" spans="2:9" ht="17.5">
      <c r="B39" s="185" t="s">
        <v>118</v>
      </c>
      <c r="C39" s="174">
        <v>1478126</v>
      </c>
      <c r="D39" s="175">
        <v>3622.3013640000004</v>
      </c>
      <c r="E39" s="178"/>
      <c r="F39" s="177">
        <v>1552.4148702857151</v>
      </c>
      <c r="G39" s="178"/>
      <c r="H39" s="179" t="s">
        <v>263</v>
      </c>
      <c r="I39" s="186"/>
    </row>
    <row r="40" spans="2:9" ht="17.5">
      <c r="B40" s="185" t="s">
        <v>119</v>
      </c>
      <c r="C40" s="174">
        <v>1478129</v>
      </c>
      <c r="D40" s="175">
        <v>4585.1916000000001</v>
      </c>
      <c r="E40" s="178"/>
      <c r="F40" s="177">
        <v>1965.0821142857149</v>
      </c>
      <c r="G40" s="178"/>
      <c r="H40" s="179" t="s">
        <v>263</v>
      </c>
      <c r="I40" s="186"/>
    </row>
    <row r="41" spans="2:9" ht="17.5">
      <c r="B41" s="185" t="s">
        <v>120</v>
      </c>
      <c r="C41" s="174">
        <v>1478132</v>
      </c>
      <c r="D41" s="175">
        <v>3622.3013640000004</v>
      </c>
      <c r="E41" s="178"/>
      <c r="F41" s="177">
        <v>1552.4148702857151</v>
      </c>
      <c r="G41" s="178"/>
      <c r="H41" s="179" t="s">
        <v>263</v>
      </c>
      <c r="I41" s="186"/>
    </row>
    <row r="42" spans="2:9" ht="17.5">
      <c r="B42" s="185" t="s">
        <v>121</v>
      </c>
      <c r="C42" s="174">
        <v>1478135</v>
      </c>
      <c r="D42" s="175">
        <v>4643.232</v>
      </c>
      <c r="E42" s="178"/>
      <c r="F42" s="177">
        <v>1989.9565714285718</v>
      </c>
      <c r="G42" s="178"/>
      <c r="H42" s="179" t="s">
        <v>263</v>
      </c>
      <c r="I42" s="186"/>
    </row>
    <row r="43" spans="2:9" ht="17.5">
      <c r="B43" s="185" t="s">
        <v>122</v>
      </c>
      <c r="C43" s="174">
        <v>1478138</v>
      </c>
      <c r="D43" s="175">
        <v>3203.8300799999997</v>
      </c>
      <c r="E43" s="178"/>
      <c r="F43" s="177">
        <v>1373.0700342857144</v>
      </c>
      <c r="G43" s="178"/>
      <c r="H43" s="179" t="s">
        <v>263</v>
      </c>
      <c r="I43" s="186"/>
    </row>
    <row r="44" spans="2:9" ht="17.5">
      <c r="B44" s="185" t="s">
        <v>123</v>
      </c>
      <c r="C44" s="174">
        <v>1478141</v>
      </c>
      <c r="D44" s="175">
        <v>2902.02</v>
      </c>
      <c r="E44" s="178"/>
      <c r="F44" s="177">
        <v>1243.7228571428573</v>
      </c>
      <c r="G44" s="178"/>
      <c r="H44" s="179" t="s">
        <v>263</v>
      </c>
      <c r="I44" s="186"/>
    </row>
    <row r="45" spans="2:9" ht="17.5">
      <c r="B45" s="185" t="s">
        <v>124</v>
      </c>
      <c r="C45" s="174">
        <v>1478144</v>
      </c>
      <c r="D45" s="175">
        <v>3622.3013640000004</v>
      </c>
      <c r="E45" s="178"/>
      <c r="F45" s="177">
        <v>1552.4148702857151</v>
      </c>
      <c r="G45" s="178"/>
      <c r="H45" s="179" t="s">
        <v>263</v>
      </c>
      <c r="I45" s="186"/>
    </row>
    <row r="46" spans="2:9" ht="17.5">
      <c r="B46" s="185" t="s">
        <v>125</v>
      </c>
      <c r="C46" s="174">
        <v>1478147</v>
      </c>
      <c r="D46" s="175">
        <v>4585.1916000000001</v>
      </c>
      <c r="E46" s="178"/>
      <c r="F46" s="177">
        <v>1965.0821142857149</v>
      </c>
      <c r="G46" s="178"/>
      <c r="H46" s="179" t="s">
        <v>263</v>
      </c>
      <c r="I46" s="186"/>
    </row>
    <row r="47" spans="2:9" ht="17.5">
      <c r="B47" s="185" t="s">
        <v>126</v>
      </c>
      <c r="C47" s="174">
        <v>1478150</v>
      </c>
      <c r="D47" s="175">
        <v>3622.3013640000004</v>
      </c>
      <c r="E47" s="178"/>
      <c r="F47" s="177">
        <v>1552.4148702857151</v>
      </c>
      <c r="G47" s="178"/>
      <c r="H47" s="179" t="s">
        <v>263</v>
      </c>
      <c r="I47" s="186"/>
    </row>
    <row r="48" spans="2:9" ht="17.5">
      <c r="B48" s="185" t="s">
        <v>127</v>
      </c>
      <c r="C48" s="174">
        <v>1478153</v>
      </c>
      <c r="D48" s="175">
        <v>4643.232</v>
      </c>
      <c r="E48" s="178"/>
      <c r="F48" s="177">
        <v>1989.9565714285718</v>
      </c>
      <c r="G48" s="178"/>
      <c r="H48" s="179" t="s">
        <v>263</v>
      </c>
      <c r="I48" s="186"/>
    </row>
    <row r="49" spans="2:9" ht="17.5">
      <c r="B49" s="185" t="s">
        <v>128</v>
      </c>
      <c r="C49" s="174">
        <v>1478156</v>
      </c>
      <c r="D49" s="175">
        <v>3203.8300799999997</v>
      </c>
      <c r="E49" s="178"/>
      <c r="F49" s="177">
        <v>1373.0700342857144</v>
      </c>
      <c r="G49" s="178"/>
      <c r="H49" s="179" t="s">
        <v>263</v>
      </c>
      <c r="I49" s="186"/>
    </row>
    <row r="50" spans="2:9" ht="17.5">
      <c r="B50" s="185" t="s">
        <v>129</v>
      </c>
      <c r="C50" s="174">
        <v>1478159</v>
      </c>
      <c r="D50" s="175">
        <v>2902.02</v>
      </c>
      <c r="E50" s="178"/>
      <c r="F50" s="177">
        <v>1243.7228571428573</v>
      </c>
      <c r="G50" s="178"/>
      <c r="H50" s="179" t="s">
        <v>263</v>
      </c>
      <c r="I50" s="186"/>
    </row>
    <row r="51" spans="2:9" ht="17.5">
      <c r="B51" s="185" t="s">
        <v>130</v>
      </c>
      <c r="C51" s="174">
        <v>1478162</v>
      </c>
      <c r="D51" s="175">
        <v>3622.3013640000004</v>
      </c>
      <c r="E51" s="178"/>
      <c r="F51" s="177">
        <v>1552.4148702857151</v>
      </c>
      <c r="G51" s="178"/>
      <c r="H51" s="179" t="s">
        <v>263</v>
      </c>
      <c r="I51" s="186"/>
    </row>
    <row r="52" spans="2:9" ht="17.5">
      <c r="B52" s="185" t="s">
        <v>131</v>
      </c>
      <c r="C52" s="174">
        <v>1478165</v>
      </c>
      <c r="D52" s="175">
        <v>4585.1916000000001</v>
      </c>
      <c r="E52" s="178"/>
      <c r="F52" s="177">
        <v>1965.0821142857149</v>
      </c>
      <c r="G52" s="178"/>
      <c r="H52" s="179" t="s">
        <v>263</v>
      </c>
      <c r="I52" s="186"/>
    </row>
    <row r="53" spans="2:9" ht="17.5">
      <c r="B53" s="185" t="s">
        <v>132</v>
      </c>
      <c r="C53" s="174">
        <v>1478168</v>
      </c>
      <c r="D53" s="175">
        <v>3622.3013640000004</v>
      </c>
      <c r="E53" s="178"/>
      <c r="F53" s="177">
        <v>1552.4148702857151</v>
      </c>
      <c r="G53" s="178"/>
      <c r="H53" s="179" t="s">
        <v>263</v>
      </c>
      <c r="I53" s="186"/>
    </row>
    <row r="54" spans="2:9" ht="17.5">
      <c r="B54" s="185" t="s">
        <v>133</v>
      </c>
      <c r="C54" s="174">
        <v>1478171</v>
      </c>
      <c r="D54" s="175">
        <v>4643.232</v>
      </c>
      <c r="E54" s="178"/>
      <c r="F54" s="177">
        <v>1989.9565714285718</v>
      </c>
      <c r="G54" s="178"/>
      <c r="H54" s="179" t="s">
        <v>263</v>
      </c>
      <c r="I54" s="186"/>
    </row>
    <row r="55" spans="2:9" ht="17.5">
      <c r="B55" s="185" t="s">
        <v>134</v>
      </c>
      <c r="C55" s="174">
        <v>1478174</v>
      </c>
      <c r="D55" s="175">
        <v>3203.8300799999997</v>
      </c>
      <c r="E55" s="178"/>
      <c r="F55" s="177">
        <v>1373.0700342857144</v>
      </c>
      <c r="G55" s="178"/>
      <c r="H55" s="179" t="s">
        <v>263</v>
      </c>
      <c r="I55" s="186"/>
    </row>
    <row r="56" spans="2:9" ht="17.5">
      <c r="B56" s="185" t="s">
        <v>135</v>
      </c>
      <c r="C56" s="174">
        <v>1478177</v>
      </c>
      <c r="D56" s="175">
        <v>2902.02</v>
      </c>
      <c r="E56" s="178"/>
      <c r="F56" s="177">
        <v>1243.7228571428573</v>
      </c>
      <c r="G56" s="178"/>
      <c r="H56" s="179" t="s">
        <v>263</v>
      </c>
      <c r="I56" s="186"/>
    </row>
    <row r="57" spans="2:9" ht="17.5">
      <c r="B57" s="185" t="s">
        <v>136</v>
      </c>
      <c r="C57" s="174">
        <v>1478180</v>
      </c>
      <c r="D57" s="175">
        <v>3622.3013640000004</v>
      </c>
      <c r="E57" s="178"/>
      <c r="F57" s="177">
        <v>1552.4148702857151</v>
      </c>
      <c r="G57" s="178"/>
      <c r="H57" s="179" t="s">
        <v>263</v>
      </c>
      <c r="I57" s="186"/>
    </row>
    <row r="58" spans="2:9" ht="17.5">
      <c r="B58" s="185" t="s">
        <v>137</v>
      </c>
      <c r="C58" s="174">
        <v>1478183</v>
      </c>
      <c r="D58" s="175">
        <v>4585.1916000000001</v>
      </c>
      <c r="E58" s="178"/>
      <c r="F58" s="177">
        <v>1965.0821142857149</v>
      </c>
      <c r="G58" s="178"/>
      <c r="H58" s="179" t="s">
        <v>263</v>
      </c>
      <c r="I58" s="186"/>
    </row>
    <row r="59" spans="2:9" ht="17.5">
      <c r="B59" s="185" t="s">
        <v>138</v>
      </c>
      <c r="C59" s="174">
        <v>1478186</v>
      </c>
      <c r="D59" s="180">
        <v>5690</v>
      </c>
      <c r="E59" s="178"/>
      <c r="F59" s="177">
        <v>2438.5714285714294</v>
      </c>
      <c r="G59" s="178"/>
      <c r="H59" s="179" t="s">
        <v>263</v>
      </c>
      <c r="I59" s="186"/>
    </row>
    <row r="60" spans="2:9" ht="17.5">
      <c r="B60" s="185" t="s">
        <v>139</v>
      </c>
      <c r="C60" s="174">
        <v>1478189</v>
      </c>
      <c r="D60" s="181">
        <v>5121</v>
      </c>
      <c r="E60" s="178"/>
      <c r="F60" s="177">
        <v>2194.7142857142862</v>
      </c>
      <c r="G60" s="178"/>
      <c r="H60" s="179" t="s">
        <v>263</v>
      </c>
      <c r="I60" s="186"/>
    </row>
    <row r="61" spans="2:9" ht="17.5">
      <c r="B61" s="185" t="s">
        <v>140</v>
      </c>
      <c r="C61" s="174">
        <v>1478192</v>
      </c>
      <c r="D61" s="181">
        <v>4438.2</v>
      </c>
      <c r="E61" s="178"/>
      <c r="F61" s="177">
        <v>1902.0857142857149</v>
      </c>
      <c r="G61" s="178"/>
      <c r="H61" s="179" t="s">
        <v>263</v>
      </c>
      <c r="I61" s="186"/>
    </row>
    <row r="62" spans="2:9" ht="17.5">
      <c r="B62" s="185" t="s">
        <v>141</v>
      </c>
      <c r="C62" s="174">
        <v>1478195</v>
      </c>
      <c r="D62" s="181">
        <v>5633.1</v>
      </c>
      <c r="E62" s="178"/>
      <c r="F62" s="177">
        <v>2414.1857142857152</v>
      </c>
      <c r="G62" s="178"/>
      <c r="H62" s="179" t="s">
        <v>263</v>
      </c>
      <c r="I62" s="186"/>
    </row>
    <row r="63" spans="2:9" ht="17.5">
      <c r="B63" s="185" t="s">
        <v>142</v>
      </c>
      <c r="C63" s="174">
        <v>1478198</v>
      </c>
      <c r="D63" s="181">
        <v>5069.7900000000009</v>
      </c>
      <c r="E63" s="178"/>
      <c r="F63" s="177">
        <v>2172.7671428571439</v>
      </c>
      <c r="G63" s="178"/>
      <c r="H63" s="179" t="s">
        <v>263</v>
      </c>
      <c r="I63" s="186"/>
    </row>
    <row r="64" spans="2:9" ht="17.5">
      <c r="B64" s="185" t="s">
        <v>143</v>
      </c>
      <c r="C64" s="174">
        <v>1478201</v>
      </c>
      <c r="D64" s="181">
        <v>4393.8180000000002</v>
      </c>
      <c r="E64" s="178"/>
      <c r="F64" s="177">
        <v>1883.0648571428574</v>
      </c>
      <c r="G64" s="178"/>
      <c r="H64" s="179" t="s">
        <v>263</v>
      </c>
      <c r="I64" s="186"/>
    </row>
    <row r="65" spans="2:9" ht="17.5">
      <c r="B65" s="185" t="s">
        <v>144</v>
      </c>
      <c r="C65" s="174">
        <v>1478204</v>
      </c>
      <c r="D65" s="181">
        <v>5576.7690000000002</v>
      </c>
      <c r="E65" s="178"/>
      <c r="F65" s="177">
        <v>2390.0438571428576</v>
      </c>
      <c r="G65" s="178"/>
      <c r="H65" s="179" t="s">
        <v>263</v>
      </c>
      <c r="I65" s="186"/>
    </row>
    <row r="66" spans="2:9" ht="17.5">
      <c r="B66" s="185" t="s">
        <v>145</v>
      </c>
      <c r="C66" s="174">
        <v>1478207</v>
      </c>
      <c r="D66" s="181">
        <v>5019.0921000000008</v>
      </c>
      <c r="E66" s="178"/>
      <c r="F66" s="177">
        <v>2151.0394714285721</v>
      </c>
      <c r="G66" s="178"/>
      <c r="H66" s="179" t="s">
        <v>263</v>
      </c>
      <c r="I66" s="186"/>
    </row>
    <row r="67" spans="2:9" ht="17.5">
      <c r="B67" s="185" t="s">
        <v>146</v>
      </c>
      <c r="C67" s="174">
        <v>1478210</v>
      </c>
      <c r="D67" s="181">
        <v>4349.8798200000001</v>
      </c>
      <c r="E67" s="178"/>
      <c r="F67" s="177">
        <v>1864.234208571429</v>
      </c>
      <c r="G67" s="178"/>
      <c r="H67" s="179" t="s">
        <v>263</v>
      </c>
      <c r="I67" s="186"/>
    </row>
    <row r="68" spans="2:9" ht="17.5">
      <c r="B68" s="185" t="s">
        <v>147</v>
      </c>
      <c r="C68" s="174">
        <v>1478213</v>
      </c>
      <c r="D68" s="181">
        <v>5521.0013100000006</v>
      </c>
      <c r="E68" s="178"/>
      <c r="F68" s="177">
        <v>2366.1434185714297</v>
      </c>
      <c r="G68" s="178"/>
      <c r="H68" s="179" t="s">
        <v>263</v>
      </c>
      <c r="I68" s="186"/>
    </row>
    <row r="69" spans="2:9" ht="17.5">
      <c r="B69" s="185" t="s">
        <v>148</v>
      </c>
      <c r="C69" s="174">
        <v>1478216</v>
      </c>
      <c r="D69" s="181">
        <v>4968.9011790000004</v>
      </c>
      <c r="E69" s="178"/>
      <c r="F69" s="177">
        <v>2129.529076714286</v>
      </c>
      <c r="G69" s="178"/>
      <c r="H69" s="179" t="s">
        <v>263</v>
      </c>
      <c r="I69" s="186"/>
    </row>
    <row r="70" spans="2:9" ht="17.5">
      <c r="B70" s="185" t="s">
        <v>149</v>
      </c>
      <c r="C70" s="174">
        <v>1478219</v>
      </c>
      <c r="D70" s="181">
        <v>4306.3810218000008</v>
      </c>
      <c r="E70" s="178"/>
      <c r="F70" s="177">
        <v>1845.5918664857154</v>
      </c>
      <c r="G70" s="178"/>
      <c r="H70" s="179" t="s">
        <v>263</v>
      </c>
      <c r="I70" s="186"/>
    </row>
    <row r="71" spans="2:9" ht="17.5">
      <c r="B71" s="185" t="s">
        <v>150</v>
      </c>
      <c r="C71" s="174">
        <v>1478222</v>
      </c>
      <c r="D71" s="181">
        <v>5465.7912969000008</v>
      </c>
      <c r="E71" s="178"/>
      <c r="F71" s="177">
        <v>2342.4819843857149</v>
      </c>
      <c r="G71" s="178"/>
      <c r="H71" s="179" t="s">
        <v>263</v>
      </c>
      <c r="I71" s="186"/>
    </row>
    <row r="72" spans="2:9" ht="17.5">
      <c r="B72" s="185" t="s">
        <v>151</v>
      </c>
      <c r="C72" s="174">
        <v>1478225</v>
      </c>
      <c r="D72" s="181">
        <v>4919.2121672100011</v>
      </c>
      <c r="E72" s="178"/>
      <c r="F72" s="177">
        <v>2108.2337859471436</v>
      </c>
      <c r="G72" s="178"/>
      <c r="H72" s="179" t="s">
        <v>263</v>
      </c>
      <c r="I72" s="186"/>
    </row>
    <row r="73" spans="2:9" ht="17.5">
      <c r="B73" s="185" t="s">
        <v>152</v>
      </c>
      <c r="C73" s="174">
        <v>1478228</v>
      </c>
      <c r="D73" s="181">
        <v>4263.3172115820007</v>
      </c>
      <c r="E73" s="178"/>
      <c r="F73" s="177">
        <v>1827.1359478208578</v>
      </c>
      <c r="G73" s="178"/>
      <c r="H73" s="179" t="s">
        <v>263</v>
      </c>
      <c r="I73" s="186"/>
    </row>
    <row r="74" spans="2:9" ht="17.5">
      <c r="B74" s="185" t="s">
        <v>153</v>
      </c>
      <c r="C74" s="174">
        <v>1478231</v>
      </c>
      <c r="D74" s="181">
        <v>5411.1333839310009</v>
      </c>
      <c r="E74" s="178"/>
      <c r="F74" s="177">
        <v>2319.0571645418577</v>
      </c>
      <c r="G74" s="178"/>
      <c r="H74" s="179" t="s">
        <v>263</v>
      </c>
      <c r="I74" s="186"/>
    </row>
    <row r="75" spans="2:9" ht="17.5">
      <c r="B75" s="185" t="s">
        <v>154</v>
      </c>
      <c r="C75" s="174">
        <v>1478234</v>
      </c>
      <c r="D75" s="181">
        <v>4870.0200455379008</v>
      </c>
      <c r="E75" s="178"/>
      <c r="F75" s="177">
        <v>2087.1514480876722</v>
      </c>
      <c r="G75" s="178"/>
      <c r="H75" s="179" t="s">
        <v>263</v>
      </c>
      <c r="I75" s="186"/>
    </row>
    <row r="76" spans="2:9" ht="17.5">
      <c r="B76" s="185" t="s">
        <v>155</v>
      </c>
      <c r="C76" s="174">
        <v>1478237</v>
      </c>
      <c r="D76" s="181">
        <v>4220.6840394661813</v>
      </c>
      <c r="E76" s="178"/>
      <c r="F76" s="177">
        <v>1808.8645883426498</v>
      </c>
      <c r="G76" s="178"/>
      <c r="H76" s="179" t="s">
        <v>263</v>
      </c>
      <c r="I76" s="186"/>
    </row>
    <row r="77" spans="2:9" ht="17.5">
      <c r="B77" s="185" t="s">
        <v>156</v>
      </c>
      <c r="C77" s="174">
        <v>1478240</v>
      </c>
      <c r="D77" s="181">
        <v>5357.0220500916912</v>
      </c>
      <c r="E77" s="178"/>
      <c r="F77" s="177">
        <v>2295.8665928964392</v>
      </c>
      <c r="G77" s="178"/>
      <c r="H77" s="179" t="s">
        <v>263</v>
      </c>
      <c r="I77" s="186"/>
    </row>
    <row r="78" spans="2:9" ht="17.5">
      <c r="B78" s="185" t="s">
        <v>157</v>
      </c>
      <c r="C78" s="174">
        <v>1478243</v>
      </c>
      <c r="D78" s="181">
        <v>4821.3198450825221</v>
      </c>
      <c r="E78" s="178"/>
      <c r="F78" s="177">
        <v>2066.2799336067956</v>
      </c>
      <c r="G78" s="178"/>
      <c r="H78" s="179" t="s">
        <v>263</v>
      </c>
      <c r="I78" s="186"/>
    </row>
    <row r="79" spans="2:9" ht="17.5">
      <c r="B79" s="185" t="s">
        <v>158</v>
      </c>
      <c r="C79" s="174">
        <v>1478246</v>
      </c>
      <c r="D79" s="181">
        <v>4178.477199071519</v>
      </c>
      <c r="E79" s="178"/>
      <c r="F79" s="177">
        <v>1790.7759424592232</v>
      </c>
      <c r="G79" s="178"/>
      <c r="H79" s="179" t="s">
        <v>263</v>
      </c>
      <c r="I79" s="186"/>
    </row>
    <row r="80" spans="2:9" ht="17.5">
      <c r="B80" s="185" t="s">
        <v>159</v>
      </c>
      <c r="C80" s="174">
        <v>1478249</v>
      </c>
      <c r="D80" s="181">
        <v>5303.4518295907747</v>
      </c>
      <c r="E80" s="178"/>
      <c r="F80" s="177">
        <v>2272.9079269674758</v>
      </c>
      <c r="G80" s="178"/>
      <c r="H80" s="179" t="s">
        <v>263</v>
      </c>
      <c r="I80" s="186"/>
    </row>
    <row r="81" spans="2:9" ht="17.5">
      <c r="B81" s="185" t="s">
        <v>160</v>
      </c>
      <c r="C81" s="174">
        <v>1478252</v>
      </c>
      <c r="D81" s="181">
        <v>4773.106646631697</v>
      </c>
      <c r="E81" s="178"/>
      <c r="F81" s="177">
        <v>2045.6171342707275</v>
      </c>
      <c r="G81" s="178"/>
      <c r="H81" s="179" t="s">
        <v>263</v>
      </c>
      <c r="I81" s="186"/>
    </row>
    <row r="82" spans="2:9" ht="17.5">
      <c r="B82" s="185" t="s">
        <v>161</v>
      </c>
      <c r="C82" s="174">
        <v>1478255</v>
      </c>
      <c r="D82" s="181">
        <v>4136.692427080804</v>
      </c>
      <c r="E82" s="178"/>
      <c r="F82" s="177">
        <v>1772.8681830346304</v>
      </c>
      <c r="G82" s="178"/>
      <c r="H82" s="179" t="s">
        <v>263</v>
      </c>
      <c r="I82" s="186"/>
    </row>
    <row r="83" spans="2:9" ht="17.5">
      <c r="B83" s="185" t="s">
        <v>162</v>
      </c>
      <c r="C83" s="174">
        <v>1478258</v>
      </c>
      <c r="D83" s="181">
        <v>5250.4173112948665</v>
      </c>
      <c r="E83" s="178"/>
      <c r="F83" s="177">
        <v>2250.1788476978008</v>
      </c>
      <c r="G83" s="178"/>
      <c r="H83" s="179" t="s">
        <v>263</v>
      </c>
      <c r="I83" s="186"/>
    </row>
    <row r="84" spans="2:9" ht="17.5">
      <c r="B84" s="185" t="s">
        <v>163</v>
      </c>
      <c r="C84" s="174">
        <v>1478261</v>
      </c>
      <c r="D84" s="181">
        <v>4725.3755801653797</v>
      </c>
      <c r="E84" s="178"/>
      <c r="F84" s="177">
        <v>2025.1609629280201</v>
      </c>
      <c r="G84" s="178"/>
      <c r="H84" s="179" t="s">
        <v>263</v>
      </c>
      <c r="I84" s="186"/>
    </row>
    <row r="85" spans="2:9" ht="17.5">
      <c r="B85" s="185" t="s">
        <v>164</v>
      </c>
      <c r="C85" s="174">
        <v>1478264</v>
      </c>
      <c r="D85" s="181">
        <v>4095.3255028099961</v>
      </c>
      <c r="E85" s="178"/>
      <c r="F85" s="177">
        <v>1755.1395012042844</v>
      </c>
      <c r="G85" s="178"/>
      <c r="H85" s="179" t="s">
        <v>263</v>
      </c>
      <c r="I85" s="186"/>
    </row>
    <row r="86" spans="2:9" ht="17.5">
      <c r="B86" s="185" t="s">
        <v>165</v>
      </c>
      <c r="C86" s="174">
        <v>1478267</v>
      </c>
      <c r="D86" s="181">
        <v>5197.9131381819179</v>
      </c>
      <c r="E86" s="178"/>
      <c r="F86" s="177">
        <v>2227.6770592208222</v>
      </c>
      <c r="G86" s="178"/>
      <c r="H86" s="179" t="s">
        <v>263</v>
      </c>
      <c r="I86" s="186"/>
    </row>
    <row r="87" spans="2:9" ht="17.5">
      <c r="B87" s="185" t="s">
        <v>166</v>
      </c>
      <c r="C87" s="174">
        <v>1478270</v>
      </c>
      <c r="D87" s="181">
        <v>4678.1218243637259</v>
      </c>
      <c r="E87" s="178"/>
      <c r="F87" s="177">
        <v>2004.9093532987399</v>
      </c>
      <c r="G87" s="178"/>
      <c r="H87" s="179" t="s">
        <v>263</v>
      </c>
      <c r="I87" s="186"/>
    </row>
    <row r="88" spans="2:9" ht="17.5">
      <c r="B88" s="185" t="s">
        <v>167</v>
      </c>
      <c r="C88" s="174">
        <v>1478273</v>
      </c>
      <c r="D88" s="181">
        <v>4054.372247781896</v>
      </c>
      <c r="E88" s="178"/>
      <c r="F88" s="177">
        <v>1737.5881061922414</v>
      </c>
      <c r="G88" s="178"/>
      <c r="H88" s="179" t="s">
        <v>263</v>
      </c>
      <c r="I88" s="186"/>
    </row>
    <row r="89" spans="2:9" ht="17.5">
      <c r="B89" s="185" t="s">
        <v>168</v>
      </c>
      <c r="C89" s="174">
        <v>1478276</v>
      </c>
      <c r="D89" s="181">
        <v>5145.9340068000984</v>
      </c>
      <c r="E89" s="178"/>
      <c r="F89" s="177">
        <v>2205.4002886286144</v>
      </c>
      <c r="G89" s="178"/>
      <c r="H89" s="179" t="s">
        <v>263</v>
      </c>
      <c r="I89" s="186"/>
    </row>
    <row r="90" spans="2:9" ht="17.5">
      <c r="B90" s="185" t="s">
        <v>169</v>
      </c>
      <c r="C90" s="174">
        <v>1478279</v>
      </c>
      <c r="D90" s="181">
        <v>4631.3406061200885</v>
      </c>
      <c r="E90" s="178"/>
      <c r="F90" s="177">
        <v>1984.8602597657527</v>
      </c>
      <c r="G90" s="178"/>
      <c r="H90" s="179" t="s">
        <v>263</v>
      </c>
      <c r="I90" s="186"/>
    </row>
    <row r="91" spans="2:9" ht="17.5">
      <c r="B91" s="185" t="s">
        <v>170</v>
      </c>
      <c r="C91" s="174">
        <v>1478282</v>
      </c>
      <c r="D91" s="181">
        <v>4013.8285253040767</v>
      </c>
      <c r="E91" s="178"/>
      <c r="F91" s="177">
        <v>1720.212225130319</v>
      </c>
      <c r="G91" s="178"/>
      <c r="H91" s="179" t="s">
        <v>263</v>
      </c>
      <c r="I91" s="186"/>
    </row>
    <row r="92" spans="2:9" ht="17.5">
      <c r="B92" s="185" t="s">
        <v>171</v>
      </c>
      <c r="C92" s="174">
        <v>1478285</v>
      </c>
      <c r="D92" s="181">
        <v>5094.4746667320969</v>
      </c>
      <c r="E92" s="178"/>
      <c r="F92" s="177">
        <v>2183.3462857423274</v>
      </c>
      <c r="G92" s="178"/>
      <c r="H92" s="179" t="s">
        <v>263</v>
      </c>
      <c r="I92" s="186"/>
    </row>
    <row r="93" spans="2:9" ht="17.5">
      <c r="B93" s="185" t="s">
        <v>172</v>
      </c>
      <c r="C93" s="174">
        <v>1478288</v>
      </c>
      <c r="D93" s="181">
        <v>4585.0272000588875</v>
      </c>
      <c r="E93" s="178"/>
      <c r="F93" s="177">
        <v>1965.0116571680946</v>
      </c>
      <c r="G93" s="178"/>
      <c r="H93" s="179" t="s">
        <v>263</v>
      </c>
      <c r="I93" s="186"/>
    </row>
    <row r="94" spans="2:9" ht="17.5">
      <c r="B94" s="185" t="s">
        <v>173</v>
      </c>
      <c r="C94" s="174">
        <v>1478291</v>
      </c>
      <c r="D94" s="181">
        <v>3973.6902400510357</v>
      </c>
      <c r="E94" s="178"/>
      <c r="F94" s="177">
        <v>1703.0101028790154</v>
      </c>
      <c r="G94" s="178"/>
      <c r="H94" s="179" t="s">
        <v>263</v>
      </c>
      <c r="I94" s="186"/>
    </row>
    <row r="95" spans="2:9" ht="17.5">
      <c r="B95" s="185" t="s">
        <v>174</v>
      </c>
      <c r="C95" s="174">
        <v>1478294</v>
      </c>
      <c r="D95" s="181">
        <v>5043.529920064776</v>
      </c>
      <c r="E95" s="178"/>
      <c r="F95" s="177">
        <v>2161.5128228849044</v>
      </c>
      <c r="G95" s="178"/>
      <c r="H95" s="179" t="s">
        <v>263</v>
      </c>
      <c r="I95" s="186"/>
    </row>
    <row r="96" spans="2:9" ht="17.5">
      <c r="B96" s="185" t="s">
        <v>175</v>
      </c>
      <c r="C96" s="174">
        <v>1478297</v>
      </c>
      <c r="D96" s="181">
        <v>4539.1769280582985</v>
      </c>
      <c r="E96" s="178"/>
      <c r="F96" s="177">
        <v>1945.3615405964138</v>
      </c>
      <c r="G96" s="178"/>
      <c r="H96" s="179" t="s">
        <v>263</v>
      </c>
      <c r="I96" s="186"/>
    </row>
    <row r="97" spans="2:9" ht="17.5">
      <c r="B97" s="185" t="s">
        <v>176</v>
      </c>
      <c r="C97" s="174">
        <v>1478300</v>
      </c>
      <c r="D97" s="181">
        <v>3933.9533376505256</v>
      </c>
      <c r="E97" s="178"/>
      <c r="F97" s="177">
        <v>1685.980001850226</v>
      </c>
      <c r="G97" s="178"/>
      <c r="H97" s="179" t="s">
        <v>263</v>
      </c>
      <c r="I97" s="186"/>
    </row>
    <row r="98" spans="2:9" ht="17.5">
      <c r="B98" s="185" t="s">
        <v>177</v>
      </c>
      <c r="C98" s="174">
        <v>1478303</v>
      </c>
      <c r="D98" s="181">
        <v>4993.094620864128</v>
      </c>
      <c r="E98" s="178"/>
      <c r="F98" s="177">
        <v>2139.8976946560551</v>
      </c>
      <c r="G98" s="178"/>
      <c r="H98" s="179" t="s">
        <v>263</v>
      </c>
      <c r="I98" s="186"/>
    </row>
    <row r="99" spans="2:9" ht="17.5">
      <c r="B99" s="185" t="s">
        <v>178</v>
      </c>
      <c r="C99" s="174">
        <v>1478306</v>
      </c>
      <c r="D99" s="181">
        <v>4493.785158777715</v>
      </c>
      <c r="E99" s="178"/>
      <c r="F99" s="177">
        <v>1925.9079251904495</v>
      </c>
      <c r="G99" s="178"/>
      <c r="H99" s="179" t="s">
        <v>263</v>
      </c>
      <c r="I99" s="186"/>
    </row>
    <row r="100" spans="2:9" ht="17.5">
      <c r="B100" s="185" t="s">
        <v>179</v>
      </c>
      <c r="C100" s="174">
        <v>1478309</v>
      </c>
      <c r="D100" s="181">
        <v>3894.6138042740199</v>
      </c>
      <c r="E100" s="178"/>
      <c r="F100" s="177">
        <v>1669.1202018317231</v>
      </c>
      <c r="G100" s="178"/>
      <c r="H100" s="179" t="s">
        <v>263</v>
      </c>
      <c r="I100" s="186"/>
    </row>
    <row r="101" spans="2:9" ht="17.5">
      <c r="B101" s="185" t="s">
        <v>180</v>
      </c>
      <c r="C101" s="174">
        <v>1478312</v>
      </c>
      <c r="D101" s="181">
        <v>4943.1636746554868</v>
      </c>
      <c r="E101" s="178"/>
      <c r="F101" s="177">
        <v>2118.4987177094945</v>
      </c>
      <c r="G101" s="178"/>
      <c r="H101" s="179" t="s">
        <v>263</v>
      </c>
      <c r="I101" s="186"/>
    </row>
    <row r="102" spans="2:9" ht="17.5">
      <c r="B102" s="185" t="s">
        <v>181</v>
      </c>
      <c r="C102" s="174">
        <v>1478315</v>
      </c>
      <c r="D102" s="181">
        <v>4448.847307189938</v>
      </c>
      <c r="E102" s="178"/>
      <c r="F102" s="177">
        <v>1906.6488459385455</v>
      </c>
      <c r="G102" s="178"/>
      <c r="H102" s="179" t="s">
        <v>263</v>
      </c>
      <c r="I102" s="186"/>
    </row>
    <row r="103" spans="2:9" ht="17.5">
      <c r="B103" s="185" t="s">
        <v>182</v>
      </c>
      <c r="C103" s="174">
        <v>1478318</v>
      </c>
      <c r="D103" s="181">
        <v>3855.6676662312798</v>
      </c>
      <c r="E103" s="178"/>
      <c r="F103" s="177">
        <v>1652.4289998134059</v>
      </c>
      <c r="G103" s="178"/>
      <c r="H103" s="179" t="s">
        <v>263</v>
      </c>
      <c r="I103" s="186"/>
    </row>
    <row r="104" spans="2:9" ht="17.5">
      <c r="B104" s="185" t="s">
        <v>183</v>
      </c>
      <c r="C104" s="174">
        <v>1478321</v>
      </c>
      <c r="D104" s="181">
        <v>4893.7320379089315</v>
      </c>
      <c r="E104" s="178"/>
      <c r="F104" s="177">
        <v>2097.3137305323999</v>
      </c>
      <c r="G104" s="178"/>
      <c r="H104" s="179" t="s">
        <v>263</v>
      </c>
      <c r="I104" s="186"/>
    </row>
    <row r="105" spans="2:9" ht="17.5">
      <c r="B105" s="185" t="s">
        <v>184</v>
      </c>
      <c r="C105" s="174">
        <v>1478324</v>
      </c>
      <c r="D105" s="181">
        <v>4404.3588341180384</v>
      </c>
      <c r="E105" s="178"/>
      <c r="F105" s="177">
        <v>1887.5823574791593</v>
      </c>
      <c r="G105" s="178"/>
      <c r="H105" s="179" t="s">
        <v>263</v>
      </c>
      <c r="I105" s="186"/>
    </row>
    <row r="106" spans="2:9" ht="17.5">
      <c r="B106" s="185" t="s">
        <v>185</v>
      </c>
      <c r="C106" s="174">
        <v>1478327</v>
      </c>
      <c r="D106" s="181">
        <v>3817.1109895689665</v>
      </c>
      <c r="E106" s="178"/>
      <c r="F106" s="177">
        <v>1635.9047098152719</v>
      </c>
      <c r="G106" s="178"/>
      <c r="H106" s="179" t="s">
        <v>263</v>
      </c>
      <c r="I106" s="186"/>
    </row>
    <row r="107" spans="2:9" ht="17.5">
      <c r="B107" s="185" t="s">
        <v>186</v>
      </c>
      <c r="C107" s="174">
        <v>1478330</v>
      </c>
      <c r="D107" s="181">
        <v>4844.7947175298423</v>
      </c>
      <c r="E107" s="178"/>
      <c r="F107" s="177">
        <v>2076.3405932270753</v>
      </c>
      <c r="G107" s="178"/>
      <c r="H107" s="179" t="s">
        <v>263</v>
      </c>
      <c r="I107" s="186"/>
    </row>
    <row r="108" spans="2:9" ht="17.5">
      <c r="B108" s="185" t="s">
        <v>187</v>
      </c>
      <c r="C108" s="174">
        <v>1478333</v>
      </c>
      <c r="D108" s="181">
        <v>4360.3152457768583</v>
      </c>
      <c r="E108" s="178"/>
      <c r="F108" s="177">
        <v>1868.7065339043684</v>
      </c>
      <c r="G108" s="178"/>
      <c r="H108" s="179" t="s">
        <v>263</v>
      </c>
      <c r="I108" s="186"/>
    </row>
    <row r="109" spans="2:9" ht="17.5">
      <c r="B109" s="185" t="s">
        <v>188</v>
      </c>
      <c r="C109" s="174">
        <v>1478336</v>
      </c>
      <c r="D109" s="181">
        <v>5069.7900000000009</v>
      </c>
      <c r="E109" s="178"/>
      <c r="F109" s="177">
        <v>2172.7671428571439</v>
      </c>
      <c r="G109" s="178"/>
      <c r="H109" s="179" t="s">
        <v>263</v>
      </c>
      <c r="I109" s="186"/>
    </row>
    <row r="110" spans="2:9" ht="17.5">
      <c r="B110" s="185" t="s">
        <v>189</v>
      </c>
      <c r="C110" s="174">
        <v>1478339</v>
      </c>
      <c r="D110" s="181">
        <v>4393.8180000000002</v>
      </c>
      <c r="E110" s="178"/>
      <c r="F110" s="177">
        <v>1883.0648571428574</v>
      </c>
      <c r="G110" s="178"/>
      <c r="H110" s="179" t="s">
        <v>263</v>
      </c>
      <c r="I110" s="186"/>
    </row>
    <row r="111" spans="2:9" ht="17.5">
      <c r="B111" s="185" t="s">
        <v>190</v>
      </c>
      <c r="C111" s="174">
        <v>1478342</v>
      </c>
      <c r="D111" s="181">
        <v>5576.7690000000002</v>
      </c>
      <c r="E111" s="178"/>
      <c r="F111" s="177">
        <v>2390.0438571428576</v>
      </c>
      <c r="G111" s="178"/>
      <c r="H111" s="179" t="s">
        <v>263</v>
      </c>
      <c r="I111" s="186"/>
    </row>
    <row r="112" spans="2:9" ht="17.5">
      <c r="B112" s="185" t="s">
        <v>191</v>
      </c>
      <c r="C112" s="174">
        <v>1478345</v>
      </c>
      <c r="D112" s="181">
        <v>5019.0921000000008</v>
      </c>
      <c r="E112" s="178"/>
      <c r="F112" s="177">
        <v>2151.0394714285721</v>
      </c>
      <c r="G112" s="178"/>
      <c r="H112" s="179" t="s">
        <v>263</v>
      </c>
      <c r="I112" s="186"/>
    </row>
    <row r="113" spans="2:9" ht="17.5">
      <c r="B113" s="185" t="s">
        <v>192</v>
      </c>
      <c r="C113" s="174">
        <v>1478348</v>
      </c>
      <c r="D113" s="181">
        <v>4349.8798200000001</v>
      </c>
      <c r="E113" s="178"/>
      <c r="F113" s="177">
        <v>1864.234208571429</v>
      </c>
      <c r="G113" s="178"/>
      <c r="H113" s="179" t="s">
        <v>263</v>
      </c>
      <c r="I113" s="186"/>
    </row>
    <row r="114" spans="2:9" ht="17.5">
      <c r="B114" s="185" t="s">
        <v>193</v>
      </c>
      <c r="C114" s="174">
        <v>1478351</v>
      </c>
      <c r="D114" s="181">
        <v>5521.0013100000006</v>
      </c>
      <c r="E114" s="178"/>
      <c r="F114" s="177">
        <v>2366.1434185714297</v>
      </c>
      <c r="G114" s="178"/>
      <c r="H114" s="179" t="s">
        <v>263</v>
      </c>
      <c r="I114" s="186"/>
    </row>
    <row r="115" spans="2:9" ht="17.5">
      <c r="B115" s="185" t="s">
        <v>194</v>
      </c>
      <c r="C115" s="174">
        <v>1478354</v>
      </c>
      <c r="D115" s="181">
        <v>4968.9011790000004</v>
      </c>
      <c r="E115" s="178"/>
      <c r="F115" s="177">
        <v>2129.529076714286</v>
      </c>
      <c r="G115" s="178"/>
      <c r="H115" s="179" t="s">
        <v>263</v>
      </c>
      <c r="I115" s="186"/>
    </row>
    <row r="116" spans="2:9" ht="17.5">
      <c r="B116" s="185" t="s">
        <v>195</v>
      </c>
      <c r="C116" s="174">
        <v>1478357</v>
      </c>
      <c r="D116" s="181">
        <v>4306.3810218000008</v>
      </c>
      <c r="E116" s="178"/>
      <c r="F116" s="177">
        <v>1845.5918664857154</v>
      </c>
      <c r="G116" s="178"/>
      <c r="H116" s="179" t="s">
        <v>263</v>
      </c>
      <c r="I116" s="186"/>
    </row>
    <row r="117" spans="2:9" ht="17.5">
      <c r="B117" s="185" t="s">
        <v>196</v>
      </c>
      <c r="C117" s="174">
        <v>1478360</v>
      </c>
      <c r="D117" s="181">
        <v>5465.7912969000008</v>
      </c>
      <c r="E117" s="178"/>
      <c r="F117" s="177">
        <v>2342.4819843857149</v>
      </c>
      <c r="G117" s="178"/>
      <c r="H117" s="179" t="s">
        <v>263</v>
      </c>
      <c r="I117" s="186"/>
    </row>
    <row r="118" spans="2:9" ht="17.5">
      <c r="B118" s="185" t="s">
        <v>197</v>
      </c>
      <c r="C118" s="174">
        <v>1478363</v>
      </c>
      <c r="D118" s="181">
        <v>4919.2121672100011</v>
      </c>
      <c r="E118" s="178"/>
      <c r="F118" s="177">
        <v>2108.2337859471436</v>
      </c>
      <c r="G118" s="178"/>
      <c r="H118" s="179" t="s">
        <v>263</v>
      </c>
      <c r="I118" s="186"/>
    </row>
    <row r="119" spans="2:9" ht="17.5">
      <c r="B119" s="185" t="s">
        <v>198</v>
      </c>
      <c r="C119" s="174">
        <v>1478366</v>
      </c>
      <c r="D119" s="181">
        <v>4263.3172115820007</v>
      </c>
      <c r="E119" s="178"/>
      <c r="F119" s="177">
        <v>1827.1359478208578</v>
      </c>
      <c r="G119" s="178"/>
      <c r="H119" s="179" t="s">
        <v>263</v>
      </c>
      <c r="I119" s="186"/>
    </row>
    <row r="120" spans="2:9" ht="17.5">
      <c r="B120" s="185" t="s">
        <v>199</v>
      </c>
      <c r="C120" s="174">
        <v>1478369</v>
      </c>
      <c r="D120" s="181">
        <v>5411.1333839310009</v>
      </c>
      <c r="E120" s="178"/>
      <c r="F120" s="177">
        <v>2319.0571645418577</v>
      </c>
      <c r="G120" s="178"/>
      <c r="H120" s="179" t="s">
        <v>263</v>
      </c>
      <c r="I120" s="186"/>
    </row>
    <row r="121" spans="2:9" ht="17.5">
      <c r="B121" s="185" t="s">
        <v>200</v>
      </c>
      <c r="C121" s="174">
        <v>1478372</v>
      </c>
      <c r="D121" s="181">
        <v>4870.0200455379008</v>
      </c>
      <c r="E121" s="178"/>
      <c r="F121" s="177">
        <v>2087.1514480876722</v>
      </c>
      <c r="G121" s="178"/>
      <c r="H121" s="179" t="s">
        <v>263</v>
      </c>
      <c r="I121" s="186"/>
    </row>
    <row r="122" spans="2:9" ht="17.5">
      <c r="B122" s="185" t="s">
        <v>201</v>
      </c>
      <c r="C122" s="174">
        <v>1478375</v>
      </c>
      <c r="D122" s="181">
        <v>4220.6840394661813</v>
      </c>
      <c r="E122" s="178"/>
      <c r="F122" s="177">
        <v>1808.8645883426498</v>
      </c>
      <c r="G122" s="178"/>
      <c r="H122" s="179" t="s">
        <v>263</v>
      </c>
      <c r="I122" s="186"/>
    </row>
    <row r="123" spans="2:9" ht="17.5">
      <c r="B123" s="185" t="s">
        <v>202</v>
      </c>
      <c r="C123" s="174">
        <v>1478378</v>
      </c>
      <c r="D123" s="181">
        <v>5357.0220500916912</v>
      </c>
      <c r="E123" s="178"/>
      <c r="F123" s="177">
        <v>2295.8665928964392</v>
      </c>
      <c r="G123" s="178"/>
      <c r="H123" s="179" t="s">
        <v>263</v>
      </c>
      <c r="I123" s="186"/>
    </row>
    <row r="124" spans="2:9" ht="17.5">
      <c r="B124" s="185" t="s">
        <v>203</v>
      </c>
      <c r="C124" s="174">
        <v>1478381</v>
      </c>
      <c r="D124" s="181">
        <v>4821.3198450825221</v>
      </c>
      <c r="E124" s="178"/>
      <c r="F124" s="177">
        <v>2066.2799336067956</v>
      </c>
      <c r="G124" s="178"/>
      <c r="H124" s="179" t="s">
        <v>263</v>
      </c>
      <c r="I124" s="186"/>
    </row>
    <row r="125" spans="2:9" ht="17.5">
      <c r="B125" s="185" t="s">
        <v>204</v>
      </c>
      <c r="C125" s="174">
        <v>1478384</v>
      </c>
      <c r="D125" s="181">
        <v>4178.477199071519</v>
      </c>
      <c r="E125" s="178"/>
      <c r="F125" s="177">
        <v>1790.7759424592232</v>
      </c>
      <c r="G125" s="178"/>
      <c r="H125" s="179" t="s">
        <v>263</v>
      </c>
      <c r="I125" s="186"/>
    </row>
    <row r="126" spans="2:9" ht="17.5">
      <c r="B126" s="185" t="s">
        <v>205</v>
      </c>
      <c r="C126" s="174">
        <v>1478387</v>
      </c>
      <c r="D126" s="181">
        <v>5303.4518295907747</v>
      </c>
      <c r="E126" s="178"/>
      <c r="F126" s="177">
        <v>2272.9079269674758</v>
      </c>
      <c r="G126" s="178"/>
      <c r="H126" s="179" t="s">
        <v>263</v>
      </c>
      <c r="I126" s="186"/>
    </row>
    <row r="127" spans="2:9" ht="17.5">
      <c r="B127" s="185" t="s">
        <v>206</v>
      </c>
      <c r="C127" s="174">
        <v>1478390</v>
      </c>
      <c r="D127" s="175">
        <v>3622.3013640000004</v>
      </c>
      <c r="E127" s="178"/>
      <c r="F127" s="177">
        <v>1552.4148702857151</v>
      </c>
      <c r="G127" s="178"/>
      <c r="H127" s="179" t="s">
        <v>263</v>
      </c>
      <c r="I127" s="186"/>
    </row>
    <row r="128" spans="2:9" ht="17.5">
      <c r="B128" s="185" t="s">
        <v>207</v>
      </c>
      <c r="C128" s="174">
        <v>1478393</v>
      </c>
      <c r="D128" s="175">
        <v>4643.232</v>
      </c>
      <c r="E128" s="178"/>
      <c r="F128" s="177">
        <v>1989.9565714285718</v>
      </c>
      <c r="G128" s="178"/>
      <c r="H128" s="179" t="s">
        <v>263</v>
      </c>
      <c r="I128" s="186"/>
    </row>
    <row r="129" spans="2:9" ht="17.5">
      <c r="B129" s="185" t="s">
        <v>208</v>
      </c>
      <c r="C129" s="174">
        <v>1478396</v>
      </c>
      <c r="D129" s="175">
        <v>3203.8300799999997</v>
      </c>
      <c r="E129" s="178"/>
      <c r="F129" s="177">
        <v>1373.0700342857144</v>
      </c>
      <c r="G129" s="178"/>
      <c r="H129" s="179" t="s">
        <v>263</v>
      </c>
      <c r="I129" s="186"/>
    </row>
    <row r="130" spans="2:9" ht="17.5">
      <c r="B130" s="185" t="s">
        <v>209</v>
      </c>
      <c r="C130" s="174">
        <v>1478399</v>
      </c>
      <c r="D130" s="175">
        <v>2902.02</v>
      </c>
      <c r="E130" s="178"/>
      <c r="F130" s="177">
        <v>1243.7228571428573</v>
      </c>
      <c r="G130" s="178"/>
      <c r="H130" s="179" t="s">
        <v>263</v>
      </c>
      <c r="I130" s="186"/>
    </row>
    <row r="131" spans="2:9" ht="17.5">
      <c r="B131" s="185" t="s">
        <v>210</v>
      </c>
      <c r="C131" s="174">
        <v>1478402</v>
      </c>
      <c r="D131" s="175">
        <v>3622.3013640000004</v>
      </c>
      <c r="E131" s="178"/>
      <c r="F131" s="177">
        <v>1552.4148702857151</v>
      </c>
      <c r="G131" s="178"/>
      <c r="H131" s="179" t="s">
        <v>263</v>
      </c>
      <c r="I131" s="186"/>
    </row>
    <row r="132" spans="2:9" ht="17.5">
      <c r="B132" s="185" t="s">
        <v>211</v>
      </c>
      <c r="C132" s="174">
        <v>1478405</v>
      </c>
      <c r="D132" s="175">
        <v>4585.1916000000001</v>
      </c>
      <c r="E132" s="178"/>
      <c r="F132" s="177">
        <v>1965.0821142857149</v>
      </c>
      <c r="G132" s="178"/>
      <c r="H132" s="179" t="s">
        <v>263</v>
      </c>
      <c r="I132" s="186"/>
    </row>
    <row r="133" spans="2:9" ht="17.5">
      <c r="B133" s="185" t="s">
        <v>212</v>
      </c>
      <c r="C133" s="174">
        <v>1478408</v>
      </c>
      <c r="D133" s="175">
        <v>3622.3013640000004</v>
      </c>
      <c r="E133" s="178"/>
      <c r="F133" s="177">
        <v>1552.4148702857151</v>
      </c>
      <c r="G133" s="178"/>
      <c r="H133" s="179" t="s">
        <v>263</v>
      </c>
      <c r="I133" s="186"/>
    </row>
    <row r="134" spans="2:9" ht="17.5">
      <c r="B134" s="185" t="s">
        <v>213</v>
      </c>
      <c r="C134" s="174">
        <v>1478411</v>
      </c>
      <c r="D134" s="175">
        <v>4643.232</v>
      </c>
      <c r="E134" s="178"/>
      <c r="F134" s="177">
        <v>1989.9565714285718</v>
      </c>
      <c r="G134" s="178"/>
      <c r="H134" s="179" t="s">
        <v>263</v>
      </c>
      <c r="I134" s="186"/>
    </row>
    <row r="135" spans="2:9" ht="17.5">
      <c r="B135" s="185" t="s">
        <v>214</v>
      </c>
      <c r="C135" s="174">
        <v>1478414</v>
      </c>
      <c r="D135" s="175">
        <v>3203.8300799999997</v>
      </c>
      <c r="E135" s="178"/>
      <c r="F135" s="177">
        <v>1373.0700342857144</v>
      </c>
      <c r="G135" s="178"/>
      <c r="H135" s="179" t="s">
        <v>263</v>
      </c>
      <c r="I135" s="186"/>
    </row>
    <row r="136" spans="2:9" ht="17.5">
      <c r="B136" s="185" t="s">
        <v>215</v>
      </c>
      <c r="C136" s="174">
        <v>1478417</v>
      </c>
      <c r="D136" s="175">
        <v>2902.02</v>
      </c>
      <c r="E136" s="178"/>
      <c r="F136" s="177">
        <v>1243.7228571428573</v>
      </c>
      <c r="G136" s="178"/>
      <c r="H136" s="179" t="s">
        <v>263</v>
      </c>
      <c r="I136" s="186"/>
    </row>
    <row r="137" spans="2:9" ht="17.5">
      <c r="B137" s="185" t="s">
        <v>216</v>
      </c>
      <c r="C137" s="174">
        <v>1478420</v>
      </c>
      <c r="D137" s="175">
        <v>3622.3013640000004</v>
      </c>
      <c r="E137" s="178"/>
      <c r="F137" s="177">
        <v>1552.4148702857151</v>
      </c>
      <c r="G137" s="178"/>
      <c r="H137" s="179" t="s">
        <v>263</v>
      </c>
      <c r="I137" s="186"/>
    </row>
    <row r="138" spans="2:9" ht="17.5">
      <c r="B138" s="185" t="s">
        <v>217</v>
      </c>
      <c r="C138" s="174">
        <v>1478423</v>
      </c>
      <c r="D138" s="175">
        <v>4585.1916000000001</v>
      </c>
      <c r="E138" s="178"/>
      <c r="F138" s="177">
        <v>1965.0821142857149</v>
      </c>
      <c r="G138" s="178"/>
      <c r="H138" s="179" t="s">
        <v>263</v>
      </c>
      <c r="I138" s="186"/>
    </row>
    <row r="139" spans="2:9" ht="17.5">
      <c r="B139" s="185" t="s">
        <v>218</v>
      </c>
      <c r="C139" s="174">
        <v>1478426</v>
      </c>
      <c r="D139" s="175">
        <v>3622.3013640000004</v>
      </c>
      <c r="E139" s="178"/>
      <c r="F139" s="177">
        <v>1552.4148702857151</v>
      </c>
      <c r="G139" s="178"/>
      <c r="H139" s="179" t="s">
        <v>263</v>
      </c>
      <c r="I139" s="186"/>
    </row>
    <row r="140" spans="2:9" ht="17.5">
      <c r="B140" s="185" t="s">
        <v>219</v>
      </c>
      <c r="C140" s="174">
        <v>1478429</v>
      </c>
      <c r="D140" s="175">
        <v>4643.232</v>
      </c>
      <c r="E140" s="178"/>
      <c r="F140" s="177">
        <v>1989.9565714285718</v>
      </c>
      <c r="G140" s="178"/>
      <c r="H140" s="179" t="s">
        <v>263</v>
      </c>
      <c r="I140" s="186"/>
    </row>
    <row r="141" spans="2:9" ht="17.5">
      <c r="B141" s="185" t="s">
        <v>220</v>
      </c>
      <c r="C141" s="174">
        <v>1478432</v>
      </c>
      <c r="D141" s="175">
        <v>3203.8300799999997</v>
      </c>
      <c r="E141" s="178"/>
      <c r="F141" s="177">
        <v>1373.0700342857144</v>
      </c>
      <c r="G141" s="178"/>
      <c r="H141" s="179" t="s">
        <v>263</v>
      </c>
      <c r="I141" s="186"/>
    </row>
    <row r="142" spans="2:9" ht="17.5">
      <c r="B142" s="185" t="s">
        <v>221</v>
      </c>
      <c r="C142" s="174">
        <v>1478435</v>
      </c>
      <c r="D142" s="175">
        <v>2902.02</v>
      </c>
      <c r="E142" s="178"/>
      <c r="F142" s="177">
        <v>1243.7228571428573</v>
      </c>
      <c r="G142" s="178"/>
      <c r="H142" s="179" t="s">
        <v>263</v>
      </c>
      <c r="I142" s="186"/>
    </row>
    <row r="143" spans="2:9" ht="17.5">
      <c r="B143" s="185" t="s">
        <v>222</v>
      </c>
      <c r="C143" s="174">
        <v>1478438</v>
      </c>
      <c r="D143" s="175">
        <v>3622.3013640000004</v>
      </c>
      <c r="E143" s="178"/>
      <c r="F143" s="177">
        <v>1552.4148702857151</v>
      </c>
      <c r="G143" s="178"/>
      <c r="H143" s="179" t="s">
        <v>263</v>
      </c>
      <c r="I143" s="186"/>
    </row>
    <row r="144" spans="2:9" ht="17.5">
      <c r="B144" s="185" t="s">
        <v>223</v>
      </c>
      <c r="C144" s="174">
        <v>1478441</v>
      </c>
      <c r="D144" s="175">
        <v>4585.1916000000001</v>
      </c>
      <c r="E144" s="178"/>
      <c r="F144" s="177">
        <v>1965.0821142857149</v>
      </c>
      <c r="G144" s="178"/>
      <c r="H144" s="179" t="s">
        <v>263</v>
      </c>
      <c r="I144" s="186"/>
    </row>
    <row r="145" spans="2:9" ht="17.5">
      <c r="B145" s="185" t="s">
        <v>224</v>
      </c>
      <c r="C145" s="174">
        <v>1478444</v>
      </c>
      <c r="D145" s="175">
        <v>3622.3013640000004</v>
      </c>
      <c r="E145" s="178"/>
      <c r="F145" s="177">
        <v>1552.4148702857151</v>
      </c>
      <c r="G145" s="178"/>
      <c r="H145" s="179" t="s">
        <v>263</v>
      </c>
      <c r="I145" s="186"/>
    </row>
    <row r="146" spans="2:9" ht="17.5">
      <c r="B146" s="185" t="s">
        <v>225</v>
      </c>
      <c r="C146" s="174">
        <v>1478447</v>
      </c>
      <c r="D146" s="175">
        <v>4643.232</v>
      </c>
      <c r="E146" s="178"/>
      <c r="F146" s="177">
        <v>1989.9565714285718</v>
      </c>
      <c r="G146" s="178"/>
      <c r="H146" s="179" t="s">
        <v>263</v>
      </c>
      <c r="I146" s="186"/>
    </row>
    <row r="147" spans="2:9" ht="17.5">
      <c r="B147" s="185" t="s">
        <v>226</v>
      </c>
      <c r="C147" s="174">
        <v>1478450</v>
      </c>
      <c r="D147" s="175">
        <v>3203.8300799999997</v>
      </c>
      <c r="E147" s="178"/>
      <c r="F147" s="177">
        <v>1373.0700342857144</v>
      </c>
      <c r="G147" s="178"/>
      <c r="H147" s="179" t="s">
        <v>263</v>
      </c>
      <c r="I147" s="186"/>
    </row>
    <row r="148" spans="2:9" ht="17.5">
      <c r="B148" s="185" t="s">
        <v>227</v>
      </c>
      <c r="C148" s="174">
        <v>1478453</v>
      </c>
      <c r="D148" s="175">
        <v>2902.02</v>
      </c>
      <c r="E148" s="178"/>
      <c r="F148" s="177">
        <v>1243.7228571428573</v>
      </c>
      <c r="G148" s="178"/>
      <c r="H148" s="179" t="s">
        <v>263</v>
      </c>
      <c r="I148" s="186"/>
    </row>
    <row r="149" spans="2:9" ht="17.5">
      <c r="B149" s="185" t="s">
        <v>228</v>
      </c>
      <c r="C149" s="174">
        <v>1478456</v>
      </c>
      <c r="D149" s="175">
        <v>3622.3013640000004</v>
      </c>
      <c r="E149" s="178"/>
      <c r="F149" s="177">
        <v>1552.4148702857151</v>
      </c>
      <c r="G149" s="178"/>
      <c r="H149" s="179" t="s">
        <v>263</v>
      </c>
      <c r="I149" s="186"/>
    </row>
    <row r="150" spans="2:9" ht="17.5">
      <c r="B150" s="185" t="s">
        <v>229</v>
      </c>
      <c r="C150" s="174">
        <v>1478459</v>
      </c>
      <c r="D150" s="175">
        <v>4585.1916000000001</v>
      </c>
      <c r="E150" s="178"/>
      <c r="F150" s="177">
        <v>1965.0821142857149</v>
      </c>
      <c r="G150" s="178"/>
      <c r="H150" s="179" t="s">
        <v>263</v>
      </c>
      <c r="I150" s="186"/>
    </row>
    <row r="151" spans="2:9" ht="17.5">
      <c r="B151" s="185" t="s">
        <v>230</v>
      </c>
      <c r="C151" s="174">
        <v>1478462</v>
      </c>
      <c r="D151" s="175">
        <v>3622.3013640000004</v>
      </c>
      <c r="E151" s="178"/>
      <c r="F151" s="177">
        <v>1552.4148702857151</v>
      </c>
      <c r="G151" s="178"/>
      <c r="H151" s="179" t="s">
        <v>263</v>
      </c>
      <c r="I151" s="186"/>
    </row>
    <row r="152" spans="2:9" ht="17.5">
      <c r="B152" s="185" t="s">
        <v>231</v>
      </c>
      <c r="C152" s="174">
        <v>1478465</v>
      </c>
      <c r="D152" s="175">
        <v>4643.232</v>
      </c>
      <c r="E152" s="178"/>
      <c r="F152" s="177">
        <v>1989.9565714285718</v>
      </c>
      <c r="G152" s="178"/>
      <c r="H152" s="179" t="s">
        <v>263</v>
      </c>
      <c r="I152" s="186"/>
    </row>
    <row r="153" spans="2:9" ht="17.5">
      <c r="B153" s="185" t="s">
        <v>232</v>
      </c>
      <c r="C153" s="174">
        <v>1478468</v>
      </c>
      <c r="D153" s="175">
        <v>3203.8300799999997</v>
      </c>
      <c r="E153" s="178"/>
      <c r="F153" s="177">
        <v>1373.0700342857144</v>
      </c>
      <c r="G153" s="178"/>
      <c r="H153" s="179" t="s">
        <v>263</v>
      </c>
      <c r="I153" s="186"/>
    </row>
    <row r="154" spans="2:9" ht="17.5">
      <c r="B154" s="185" t="s">
        <v>233</v>
      </c>
      <c r="C154" s="174">
        <v>1478471</v>
      </c>
      <c r="D154" s="175">
        <v>2902.02</v>
      </c>
      <c r="E154" s="178"/>
      <c r="F154" s="177">
        <v>1243.7228571428573</v>
      </c>
      <c r="G154" s="178"/>
      <c r="H154" s="179" t="s">
        <v>263</v>
      </c>
      <c r="I154" s="186"/>
    </row>
    <row r="155" spans="2:9" ht="17.5">
      <c r="B155" s="185" t="s">
        <v>234</v>
      </c>
      <c r="C155" s="174">
        <v>1478474</v>
      </c>
      <c r="D155" s="175">
        <v>3622.3013640000004</v>
      </c>
      <c r="E155" s="178"/>
      <c r="F155" s="177">
        <v>1552.4148702857151</v>
      </c>
      <c r="G155" s="178"/>
      <c r="H155" s="179" t="s">
        <v>263</v>
      </c>
      <c r="I155" s="186"/>
    </row>
    <row r="156" spans="2:9" ht="17.5">
      <c r="B156" s="185" t="s">
        <v>235</v>
      </c>
      <c r="C156" s="174">
        <v>1478477</v>
      </c>
      <c r="D156" s="175">
        <v>4585.1916000000001</v>
      </c>
      <c r="E156" s="178"/>
      <c r="F156" s="177">
        <v>1965.0821142857149</v>
      </c>
      <c r="G156" s="178"/>
      <c r="H156" s="179" t="s">
        <v>263</v>
      </c>
      <c r="I156" s="186"/>
    </row>
    <row r="157" spans="2:9" ht="17.5">
      <c r="B157" s="185" t="s">
        <v>236</v>
      </c>
      <c r="C157" s="174">
        <v>1478480</v>
      </c>
      <c r="D157" s="175">
        <v>3622.3013640000004</v>
      </c>
      <c r="E157" s="178"/>
      <c r="F157" s="177">
        <v>1552.4148702857151</v>
      </c>
      <c r="G157" s="178"/>
      <c r="H157" s="179" t="s">
        <v>263</v>
      </c>
      <c r="I157" s="186"/>
    </row>
    <row r="158" spans="2:9" ht="17.5">
      <c r="B158" s="185" t="s">
        <v>237</v>
      </c>
      <c r="C158" s="174">
        <v>1478483</v>
      </c>
      <c r="D158" s="175">
        <v>4643.232</v>
      </c>
      <c r="E158" s="178"/>
      <c r="F158" s="177">
        <v>1989.9565714285718</v>
      </c>
      <c r="G158" s="178"/>
      <c r="H158" s="179" t="s">
        <v>263</v>
      </c>
      <c r="I158" s="186"/>
    </row>
    <row r="159" spans="2:9" ht="17.5">
      <c r="B159" s="185" t="s">
        <v>238</v>
      </c>
      <c r="C159" s="174">
        <v>1457023</v>
      </c>
      <c r="D159" s="175">
        <v>2178.08</v>
      </c>
      <c r="E159" s="178"/>
      <c r="F159" s="177">
        <v>933.4628571428575</v>
      </c>
      <c r="G159" s="178"/>
      <c r="H159" s="179" t="s">
        <v>263</v>
      </c>
      <c r="I159" s="186"/>
    </row>
    <row r="160" spans="2:9" ht="17.5">
      <c r="B160" s="185" t="s">
        <v>239</v>
      </c>
      <c r="C160" s="174">
        <v>1457026</v>
      </c>
      <c r="D160" s="175">
        <v>10789.64</v>
      </c>
      <c r="E160" s="178"/>
      <c r="F160" s="177">
        <v>4624.1314285714288</v>
      </c>
      <c r="G160" s="178"/>
      <c r="H160" s="179" t="s">
        <v>263</v>
      </c>
      <c r="I160" s="186"/>
    </row>
    <row r="161" spans="2:9" ht="17.5">
      <c r="B161" s="185" t="s">
        <v>240</v>
      </c>
      <c r="C161" s="174">
        <v>1457029</v>
      </c>
      <c r="D161" s="175">
        <v>5489.1</v>
      </c>
      <c r="E161" s="178"/>
      <c r="F161" s="177">
        <v>2352.471428571429</v>
      </c>
      <c r="G161" s="178"/>
      <c r="H161" s="179" t="s">
        <v>263</v>
      </c>
      <c r="I161" s="186"/>
    </row>
    <row r="162" spans="2:9" ht="17.5">
      <c r="B162" s="185" t="s">
        <v>241</v>
      </c>
      <c r="C162" s="174">
        <v>1457032</v>
      </c>
      <c r="D162" s="175">
        <v>4564.1000000000004</v>
      </c>
      <c r="E162" s="178"/>
      <c r="F162" s="177">
        <v>1956.0428571428574</v>
      </c>
      <c r="G162" s="178"/>
      <c r="H162" s="179" t="s">
        <v>263</v>
      </c>
      <c r="I162" s="186"/>
    </row>
    <row r="163" spans="2:9" ht="17.5">
      <c r="B163" s="185" t="s">
        <v>242</v>
      </c>
      <c r="C163" s="174">
        <v>1457035</v>
      </c>
      <c r="D163" s="175">
        <v>7891.1</v>
      </c>
      <c r="E163" s="178"/>
      <c r="F163" s="177">
        <v>3381.9000000000015</v>
      </c>
      <c r="G163" s="178"/>
      <c r="H163" s="179" t="s">
        <v>263</v>
      </c>
      <c r="I163" s="186"/>
    </row>
    <row r="164" spans="2:9" ht="17.5">
      <c r="B164" s="185" t="s">
        <v>243</v>
      </c>
      <c r="C164" s="174">
        <v>1457038</v>
      </c>
      <c r="D164" s="175">
        <v>4567.1000000000004</v>
      </c>
      <c r="E164" s="178"/>
      <c r="F164" s="177">
        <v>1957.3285714285721</v>
      </c>
      <c r="G164" s="178"/>
      <c r="H164" s="179" t="s">
        <v>263</v>
      </c>
      <c r="I164" s="186"/>
    </row>
    <row r="165" spans="2:9" ht="17.5">
      <c r="B165" s="185" t="s">
        <v>244</v>
      </c>
      <c r="C165" s="174">
        <v>1457041</v>
      </c>
      <c r="D165" s="175">
        <v>4568.07</v>
      </c>
      <c r="E165" s="178"/>
      <c r="F165" s="177">
        <v>1957.744285714286</v>
      </c>
      <c r="G165" s="178"/>
      <c r="H165" s="179" t="s">
        <v>263</v>
      </c>
      <c r="I165" s="186"/>
    </row>
    <row r="166" spans="2:9" ht="17.5">
      <c r="B166" s="185" t="s">
        <v>245</v>
      </c>
      <c r="C166" s="174">
        <v>1457044</v>
      </c>
      <c r="D166" s="175">
        <v>2891.4</v>
      </c>
      <c r="E166" s="178"/>
      <c r="F166" s="177">
        <v>1239.1714285714293</v>
      </c>
      <c r="G166" s="178"/>
      <c r="H166" s="179" t="s">
        <v>263</v>
      </c>
      <c r="I166" s="186"/>
    </row>
    <row r="167" spans="2:9" ht="17.5">
      <c r="B167" s="185" t="s">
        <v>246</v>
      </c>
      <c r="C167" s="174">
        <v>1457047</v>
      </c>
      <c r="D167" s="175">
        <v>1890.1</v>
      </c>
      <c r="E167" s="178"/>
      <c r="F167" s="177">
        <v>810.04285714285743</v>
      </c>
      <c r="G167" s="178"/>
      <c r="H167" s="179" t="s">
        <v>263</v>
      </c>
      <c r="I167" s="186"/>
    </row>
    <row r="168" spans="2:9" ht="17.5">
      <c r="B168" s="185" t="s">
        <v>247</v>
      </c>
      <c r="C168" s="174">
        <v>1457050</v>
      </c>
      <c r="D168" s="175">
        <v>4396.1000000000004</v>
      </c>
      <c r="E168" s="178"/>
      <c r="F168" s="177">
        <v>1884.0428571428574</v>
      </c>
      <c r="G168" s="178"/>
      <c r="H168" s="179" t="s">
        <v>263</v>
      </c>
      <c r="I168" s="186"/>
    </row>
    <row r="169" spans="2:9" ht="17.5">
      <c r="B169" s="185" t="s">
        <v>248</v>
      </c>
      <c r="C169" s="174">
        <v>1457053</v>
      </c>
      <c r="D169" s="175">
        <v>8947.2999999999993</v>
      </c>
      <c r="E169" s="178"/>
      <c r="F169" s="177">
        <v>3834.5571428571438</v>
      </c>
      <c r="G169" s="178"/>
      <c r="H169" s="179" t="s">
        <v>263</v>
      </c>
      <c r="I169" s="186"/>
    </row>
    <row r="170" spans="2:9" ht="17.5">
      <c r="B170" s="185" t="s">
        <v>249</v>
      </c>
      <c r="C170" s="174">
        <v>1457056</v>
      </c>
      <c r="D170" s="175">
        <v>4643.232</v>
      </c>
      <c r="E170" s="178"/>
      <c r="F170" s="177">
        <v>1989.9565714285718</v>
      </c>
      <c r="G170" s="178"/>
      <c r="H170" s="179" t="s">
        <v>263</v>
      </c>
      <c r="I170" s="186"/>
    </row>
    <row r="171" spans="2:9" ht="17.5">
      <c r="B171" s="185" t="s">
        <v>250</v>
      </c>
      <c r="C171" s="174">
        <v>1457059</v>
      </c>
      <c r="D171" s="175">
        <v>3203.8300799999997</v>
      </c>
      <c r="E171" s="178"/>
      <c r="F171" s="177">
        <v>1373.0700342857144</v>
      </c>
      <c r="G171" s="178"/>
      <c r="H171" s="179" t="s">
        <v>263</v>
      </c>
      <c r="I171" s="186"/>
    </row>
    <row r="172" spans="2:9" ht="17.5">
      <c r="B172" s="185" t="s">
        <v>251</v>
      </c>
      <c r="C172" s="174">
        <v>1457062</v>
      </c>
      <c r="D172" s="175">
        <v>2902.02</v>
      </c>
      <c r="E172" s="178"/>
      <c r="F172" s="177">
        <v>1243.7228571428573</v>
      </c>
      <c r="G172" s="178"/>
      <c r="H172" s="179" t="s">
        <v>263</v>
      </c>
      <c r="I172" s="186"/>
    </row>
    <row r="173" spans="2:9" ht="17.5">
      <c r="B173" s="185" t="s">
        <v>252</v>
      </c>
      <c r="C173" s="174">
        <v>1457065</v>
      </c>
      <c r="D173" s="175">
        <v>3622.3013640000004</v>
      </c>
      <c r="E173" s="178"/>
      <c r="F173" s="177">
        <v>1552.4148702857151</v>
      </c>
      <c r="G173" s="178"/>
      <c r="H173" s="179" t="s">
        <v>263</v>
      </c>
      <c r="I173" s="186"/>
    </row>
    <row r="174" spans="2:9" ht="17.5">
      <c r="B174" s="185" t="s">
        <v>253</v>
      </c>
      <c r="C174" s="174">
        <v>1457068</v>
      </c>
      <c r="D174" s="175">
        <v>4585.1916000000001</v>
      </c>
      <c r="E174" s="178"/>
      <c r="F174" s="177">
        <v>1965.0821142857149</v>
      </c>
      <c r="G174" s="178"/>
      <c r="H174" s="179" t="s">
        <v>263</v>
      </c>
      <c r="I174" s="186"/>
    </row>
    <row r="175" spans="2:9" ht="17.5">
      <c r="B175" s="185" t="s">
        <v>254</v>
      </c>
      <c r="C175" s="174">
        <v>1457071</v>
      </c>
      <c r="D175" s="175">
        <v>3622.3013640000004</v>
      </c>
      <c r="E175" s="178"/>
      <c r="F175" s="177">
        <v>1552.4148702857151</v>
      </c>
      <c r="G175" s="178"/>
      <c r="H175" s="179" t="s">
        <v>263</v>
      </c>
      <c r="I175" s="186"/>
    </row>
    <row r="176" spans="2:9" ht="17.5">
      <c r="B176" s="185" t="s">
        <v>255</v>
      </c>
      <c r="C176" s="174">
        <v>1457074</v>
      </c>
      <c r="D176" s="175">
        <v>4643.232</v>
      </c>
      <c r="E176" s="178"/>
      <c r="F176" s="177">
        <v>1989.9565714285718</v>
      </c>
      <c r="G176" s="178"/>
      <c r="H176" s="179" t="s">
        <v>263</v>
      </c>
      <c r="I176" s="186"/>
    </row>
    <row r="177" spans="2:12" ht="17.5">
      <c r="B177" s="185" t="s">
        <v>256</v>
      </c>
      <c r="C177" s="174">
        <v>1457077</v>
      </c>
      <c r="D177" s="175">
        <v>2178.08</v>
      </c>
      <c r="E177" s="178"/>
      <c r="F177" s="177">
        <v>933.4628571428575</v>
      </c>
      <c r="G177" s="178"/>
      <c r="H177" s="179" t="s">
        <v>263</v>
      </c>
      <c r="I177" s="186"/>
    </row>
    <row r="178" spans="2:12" ht="17.5">
      <c r="B178" s="185" t="s">
        <v>257</v>
      </c>
      <c r="C178" s="174">
        <v>1457080</v>
      </c>
      <c r="D178" s="175">
        <v>7891.1</v>
      </c>
      <c r="E178" s="178"/>
      <c r="F178" s="177">
        <v>3381.9000000000015</v>
      </c>
      <c r="G178" s="178"/>
      <c r="H178" s="179" t="s">
        <v>263</v>
      </c>
      <c r="I178" s="186"/>
    </row>
    <row r="179" spans="2:12" ht="17.5">
      <c r="B179" s="185" t="s">
        <v>258</v>
      </c>
      <c r="C179" s="174">
        <v>1457083</v>
      </c>
      <c r="D179" s="175">
        <v>4567.1000000000004</v>
      </c>
      <c r="E179" s="178"/>
      <c r="F179" s="177">
        <v>1957.3285714285721</v>
      </c>
      <c r="G179" s="178"/>
      <c r="H179" s="179" t="s">
        <v>263</v>
      </c>
      <c r="I179" s="186"/>
    </row>
    <row r="180" spans="2:12" ht="17.5">
      <c r="B180" s="185" t="s">
        <v>259</v>
      </c>
      <c r="C180" s="174">
        <v>1457086</v>
      </c>
      <c r="D180" s="175">
        <v>4643.232</v>
      </c>
      <c r="E180" s="178"/>
      <c r="F180" s="177">
        <v>1989.9565714285718</v>
      </c>
      <c r="G180" s="178"/>
      <c r="H180" s="179" t="s">
        <v>263</v>
      </c>
      <c r="I180" s="186"/>
    </row>
    <row r="181" spans="2:12" ht="18" thickBot="1">
      <c r="B181" s="185" t="s">
        <v>260</v>
      </c>
      <c r="C181" s="174">
        <v>1457098</v>
      </c>
      <c r="D181" s="175">
        <v>5093.3325691698738</v>
      </c>
      <c r="E181" s="178"/>
      <c r="F181" s="177">
        <v>2182.8568153585175</v>
      </c>
      <c r="G181" s="178"/>
      <c r="H181" s="179" t="s">
        <v>263</v>
      </c>
      <c r="I181" s="186"/>
    </row>
    <row r="182" spans="2:12" ht="18" thickBot="1">
      <c r="B182" s="185" t="s">
        <v>261</v>
      </c>
      <c r="C182" s="174">
        <v>1457121</v>
      </c>
      <c r="D182" s="175">
        <v>5212.5165512884496</v>
      </c>
      <c r="E182" s="178"/>
      <c r="F182" s="177">
        <v>2233.9356648379071</v>
      </c>
      <c r="G182" s="178"/>
      <c r="H182" s="179" t="s">
        <v>263</v>
      </c>
      <c r="I182" s="186"/>
      <c r="J182" s="363" t="s">
        <v>317</v>
      </c>
      <c r="K182" s="364"/>
      <c r="L182" s="365"/>
    </row>
    <row r="183" spans="2:12" ht="17.5">
      <c r="B183" s="185" t="s">
        <v>327</v>
      </c>
      <c r="C183" s="174">
        <v>1478036</v>
      </c>
      <c r="D183" s="175">
        <v>7609</v>
      </c>
      <c r="E183" s="176"/>
      <c r="F183" s="177">
        <v>3261</v>
      </c>
      <c r="G183" s="178"/>
      <c r="H183" s="179" t="s">
        <v>262</v>
      </c>
      <c r="I183" s="186"/>
      <c r="J183" s="300" t="s">
        <v>298</v>
      </c>
      <c r="K183" s="308">
        <f>SUM(D9:D182)</f>
        <v>752700.86496102996</v>
      </c>
      <c r="L183" s="301" t="s">
        <v>322</v>
      </c>
    </row>
    <row r="184" spans="2:12" ht="18" thickBot="1">
      <c r="B184" s="185" t="s">
        <v>89</v>
      </c>
      <c r="C184" s="174">
        <v>1478039</v>
      </c>
      <c r="D184" s="175">
        <v>4585.1916000000001</v>
      </c>
      <c r="E184" s="176"/>
      <c r="F184" s="177">
        <v>1965.0821142857149</v>
      </c>
      <c r="G184" s="178"/>
      <c r="H184" s="179" t="s">
        <v>262</v>
      </c>
      <c r="I184" s="186"/>
    </row>
    <row r="185" spans="2:12" ht="18" thickBot="1">
      <c r="B185" s="185" t="s">
        <v>90</v>
      </c>
      <c r="C185" s="174">
        <v>1478042</v>
      </c>
      <c r="D185" s="175">
        <v>3622.3013640000004</v>
      </c>
      <c r="E185" s="176"/>
      <c r="F185" s="177">
        <v>1552.4148702857151</v>
      </c>
      <c r="G185" s="178"/>
      <c r="H185" s="179" t="s">
        <v>262</v>
      </c>
      <c r="I185" s="186"/>
      <c r="J185" s="363" t="s">
        <v>318</v>
      </c>
      <c r="K185" s="364"/>
      <c r="L185" s="365"/>
    </row>
    <row r="186" spans="2:12" ht="17.5">
      <c r="B186" s="185" t="s">
        <v>91</v>
      </c>
      <c r="C186" s="174">
        <v>1478045</v>
      </c>
      <c r="D186" s="175">
        <v>4643.232</v>
      </c>
      <c r="E186" s="176"/>
      <c r="F186" s="177">
        <v>1989.9565714285718</v>
      </c>
      <c r="G186" s="178"/>
      <c r="H186" s="179" t="s">
        <v>262</v>
      </c>
      <c r="I186" s="186"/>
      <c r="J186" s="300" t="s">
        <v>298</v>
      </c>
      <c r="K186" s="308">
        <f>SUM(F9:F182)</f>
        <v>322586.08498329914</v>
      </c>
    </row>
    <row r="187" spans="2:12" ht="18" thickBot="1">
      <c r="B187" s="185" t="s">
        <v>92</v>
      </c>
      <c r="C187" s="174">
        <v>1478048</v>
      </c>
      <c r="D187" s="175">
        <v>3203.8300799999997</v>
      </c>
      <c r="E187" s="176"/>
      <c r="F187" s="177">
        <v>1373.0700342857144</v>
      </c>
      <c r="G187" s="178"/>
      <c r="H187" s="179" t="s">
        <v>262</v>
      </c>
      <c r="I187" s="186"/>
    </row>
    <row r="188" spans="2:12" ht="18" thickBot="1">
      <c r="B188" s="185" t="s">
        <v>93</v>
      </c>
      <c r="C188" s="174">
        <v>1478051</v>
      </c>
      <c r="D188" s="175">
        <v>2902.02</v>
      </c>
      <c r="E188" s="176"/>
      <c r="F188" s="177">
        <v>1243.7228571428573</v>
      </c>
      <c r="G188" s="178"/>
      <c r="H188" s="179" t="s">
        <v>262</v>
      </c>
      <c r="I188" s="186"/>
      <c r="J188" s="363" t="s">
        <v>319</v>
      </c>
      <c r="K188" s="364"/>
      <c r="L188" s="365"/>
    </row>
    <row r="189" spans="2:12" ht="17.5">
      <c r="B189" s="185" t="s">
        <v>94</v>
      </c>
      <c r="C189" s="174">
        <v>1478054</v>
      </c>
      <c r="D189" s="175">
        <v>3622.3013640000004</v>
      </c>
      <c r="E189" s="176"/>
      <c r="F189" s="177">
        <v>1552.4148702857151</v>
      </c>
      <c r="G189" s="178"/>
      <c r="H189" s="179" t="s">
        <v>262</v>
      </c>
      <c r="I189" s="186"/>
      <c r="J189" s="300" t="s">
        <v>298</v>
      </c>
      <c r="K189" s="308">
        <f>SUM(D183:D355)</f>
        <v>748923.13503896899</v>
      </c>
      <c r="L189" s="301" t="s">
        <v>322</v>
      </c>
    </row>
    <row r="190" spans="2:12" ht="18" thickBot="1">
      <c r="B190" s="185" t="s">
        <v>95</v>
      </c>
      <c r="C190" s="174">
        <v>1478057</v>
      </c>
      <c r="D190" s="175">
        <v>4585.1916000000001</v>
      </c>
      <c r="E190" s="176"/>
      <c r="F190" s="177">
        <v>1965.0821142857149</v>
      </c>
      <c r="G190" s="178"/>
      <c r="H190" s="179" t="s">
        <v>262</v>
      </c>
      <c r="I190" s="186"/>
    </row>
    <row r="191" spans="2:12" ht="18" thickBot="1">
      <c r="B191" s="185" t="s">
        <v>96</v>
      </c>
      <c r="C191" s="174">
        <v>1478060</v>
      </c>
      <c r="D191" s="175">
        <v>3622.3013640000004</v>
      </c>
      <c r="E191" s="176"/>
      <c r="F191" s="177">
        <v>1552.4148702857151</v>
      </c>
      <c r="G191" s="178"/>
      <c r="H191" s="179" t="s">
        <v>262</v>
      </c>
      <c r="I191" s="186"/>
      <c r="J191" s="363" t="s">
        <v>320</v>
      </c>
      <c r="K191" s="364"/>
      <c r="L191" s="365"/>
    </row>
    <row r="192" spans="2:12" ht="17.5">
      <c r="B192" s="185" t="s">
        <v>97</v>
      </c>
      <c r="C192" s="174">
        <v>1478063</v>
      </c>
      <c r="D192" s="175">
        <v>4643.232</v>
      </c>
      <c r="E192" s="176"/>
      <c r="F192" s="177">
        <v>1989.9565714285718</v>
      </c>
      <c r="G192" s="178"/>
      <c r="H192" s="179" t="s">
        <v>262</v>
      </c>
      <c r="I192" s="186"/>
      <c r="J192" s="300" t="s">
        <v>298</v>
      </c>
      <c r="K192" s="308">
        <f>SUM(F183:F355)</f>
        <v>320316.35846091487</v>
      </c>
    </row>
    <row r="193" spans="2:9" ht="17.5">
      <c r="B193" s="185" t="s">
        <v>98</v>
      </c>
      <c r="C193" s="174">
        <v>1478066</v>
      </c>
      <c r="D193" s="175">
        <v>3203.8300799999997</v>
      </c>
      <c r="E193" s="176"/>
      <c r="F193" s="177">
        <v>1373.0700342857144</v>
      </c>
      <c r="G193" s="178"/>
      <c r="H193" s="179" t="s">
        <v>262</v>
      </c>
      <c r="I193" s="186"/>
    </row>
    <row r="194" spans="2:9" ht="17.5">
      <c r="B194" s="185" t="s">
        <v>99</v>
      </c>
      <c r="C194" s="174">
        <v>1478069</v>
      </c>
      <c r="D194" s="175">
        <v>2902.02</v>
      </c>
      <c r="E194" s="176"/>
      <c r="F194" s="177">
        <v>1243.7228571428573</v>
      </c>
      <c r="G194" s="178"/>
      <c r="H194" s="179" t="s">
        <v>262</v>
      </c>
      <c r="I194" s="186"/>
    </row>
    <row r="195" spans="2:9" ht="17.5">
      <c r="B195" s="185" t="s">
        <v>100</v>
      </c>
      <c r="C195" s="174">
        <v>1478072</v>
      </c>
      <c r="D195" s="175">
        <v>3622.3013640000004</v>
      </c>
      <c r="E195" s="176"/>
      <c r="F195" s="177">
        <v>1552.4148702857151</v>
      </c>
      <c r="G195" s="178"/>
      <c r="H195" s="179" t="s">
        <v>262</v>
      </c>
      <c r="I195" s="186"/>
    </row>
    <row r="196" spans="2:9" ht="17.5">
      <c r="B196" s="185" t="s">
        <v>101</v>
      </c>
      <c r="C196" s="174">
        <v>1478075</v>
      </c>
      <c r="D196" s="175">
        <v>4585.1916000000001</v>
      </c>
      <c r="E196" s="176"/>
      <c r="F196" s="177">
        <v>1965.0821142857149</v>
      </c>
      <c r="G196" s="178"/>
      <c r="H196" s="179" t="s">
        <v>262</v>
      </c>
      <c r="I196" s="186"/>
    </row>
    <row r="197" spans="2:9" ht="17.5">
      <c r="B197" s="185" t="s">
        <v>102</v>
      </c>
      <c r="C197" s="174">
        <v>1478078</v>
      </c>
      <c r="D197" s="175">
        <v>3622.3013640000004</v>
      </c>
      <c r="E197" s="176"/>
      <c r="F197" s="177">
        <v>1552.4148702857151</v>
      </c>
      <c r="G197" s="178"/>
      <c r="H197" s="179" t="s">
        <v>262</v>
      </c>
      <c r="I197" s="186"/>
    </row>
    <row r="198" spans="2:9" ht="17.5">
      <c r="B198" s="185" t="s">
        <v>103</v>
      </c>
      <c r="C198" s="174">
        <v>1478081</v>
      </c>
      <c r="D198" s="175">
        <v>4643.232</v>
      </c>
      <c r="E198" s="176"/>
      <c r="F198" s="177">
        <v>1989.9565714285718</v>
      </c>
      <c r="G198" s="178"/>
      <c r="H198" s="179" t="s">
        <v>262</v>
      </c>
      <c r="I198" s="186"/>
    </row>
    <row r="199" spans="2:9" ht="17.5">
      <c r="B199" s="185" t="s">
        <v>104</v>
      </c>
      <c r="C199" s="174">
        <v>1478084</v>
      </c>
      <c r="D199" s="175">
        <v>3203.8300799999997</v>
      </c>
      <c r="E199" s="176"/>
      <c r="F199" s="177">
        <v>1373.0700342857144</v>
      </c>
      <c r="G199" s="178"/>
      <c r="H199" s="179" t="s">
        <v>262</v>
      </c>
      <c r="I199" s="186"/>
    </row>
    <row r="200" spans="2:9" ht="17.5">
      <c r="B200" s="185" t="s">
        <v>105</v>
      </c>
      <c r="C200" s="174">
        <v>1478087</v>
      </c>
      <c r="D200" s="175">
        <v>2902.02</v>
      </c>
      <c r="E200" s="176"/>
      <c r="F200" s="177">
        <v>1243.7228571428573</v>
      </c>
      <c r="G200" s="178"/>
      <c r="H200" s="179" t="s">
        <v>262</v>
      </c>
      <c r="I200" s="186"/>
    </row>
    <row r="201" spans="2:9" ht="17.5">
      <c r="B201" s="185" t="s">
        <v>106</v>
      </c>
      <c r="C201" s="174">
        <v>1478090</v>
      </c>
      <c r="D201" s="175">
        <v>3622.3013640000004</v>
      </c>
      <c r="E201" s="178"/>
      <c r="F201" s="177">
        <v>1552.4148702857151</v>
      </c>
      <c r="G201" s="178"/>
      <c r="H201" s="179" t="s">
        <v>262</v>
      </c>
      <c r="I201" s="186"/>
    </row>
    <row r="202" spans="2:9" ht="17.5">
      <c r="B202" s="185" t="s">
        <v>107</v>
      </c>
      <c r="C202" s="174">
        <v>1478093</v>
      </c>
      <c r="D202" s="175">
        <v>4585.1916000000001</v>
      </c>
      <c r="E202" s="178"/>
      <c r="F202" s="177">
        <v>1965.0821142857149</v>
      </c>
      <c r="G202" s="178"/>
      <c r="H202" s="179" t="s">
        <v>262</v>
      </c>
      <c r="I202" s="186"/>
    </row>
    <row r="203" spans="2:9" ht="17.5">
      <c r="B203" s="185" t="s">
        <v>108</v>
      </c>
      <c r="C203" s="174">
        <v>1478096</v>
      </c>
      <c r="D203" s="175">
        <v>3622.3013640000004</v>
      </c>
      <c r="E203" s="178"/>
      <c r="F203" s="177">
        <v>1552.4148702857151</v>
      </c>
      <c r="G203" s="178"/>
      <c r="H203" s="179" t="s">
        <v>262</v>
      </c>
      <c r="I203" s="186"/>
    </row>
    <row r="204" spans="2:9" ht="17.5">
      <c r="B204" s="185" t="s">
        <v>109</v>
      </c>
      <c r="C204" s="174">
        <v>1478099</v>
      </c>
      <c r="D204" s="175">
        <v>4643.232</v>
      </c>
      <c r="E204" s="178"/>
      <c r="F204" s="177">
        <v>1989.9565714285718</v>
      </c>
      <c r="G204" s="178"/>
      <c r="H204" s="179" t="s">
        <v>262</v>
      </c>
      <c r="I204" s="186"/>
    </row>
    <row r="205" spans="2:9" ht="17.5">
      <c r="B205" s="185" t="s">
        <v>110</v>
      </c>
      <c r="C205" s="174">
        <v>1478102</v>
      </c>
      <c r="D205" s="175">
        <v>3203.8300799999997</v>
      </c>
      <c r="E205" s="178"/>
      <c r="F205" s="177">
        <v>1373.0700342857144</v>
      </c>
      <c r="G205" s="178"/>
      <c r="H205" s="179" t="s">
        <v>262</v>
      </c>
      <c r="I205" s="186"/>
    </row>
    <row r="206" spans="2:9" ht="17.5">
      <c r="B206" s="185" t="s">
        <v>111</v>
      </c>
      <c r="C206" s="174">
        <v>1478105</v>
      </c>
      <c r="D206" s="175">
        <v>2902.02</v>
      </c>
      <c r="E206" s="178"/>
      <c r="F206" s="177">
        <v>1243.7228571428573</v>
      </c>
      <c r="G206" s="178"/>
      <c r="H206" s="179" t="s">
        <v>262</v>
      </c>
      <c r="I206" s="186"/>
    </row>
    <row r="207" spans="2:9" ht="17.5">
      <c r="B207" s="185" t="s">
        <v>112</v>
      </c>
      <c r="C207" s="174">
        <v>1478108</v>
      </c>
      <c r="D207" s="175">
        <v>3622.3013640000004</v>
      </c>
      <c r="E207" s="178"/>
      <c r="F207" s="177">
        <v>1552.4148702857151</v>
      </c>
      <c r="G207" s="178"/>
      <c r="H207" s="179" t="s">
        <v>262</v>
      </c>
      <c r="I207" s="186"/>
    </row>
    <row r="208" spans="2:9" ht="17.5">
      <c r="B208" s="185" t="s">
        <v>113</v>
      </c>
      <c r="C208" s="174">
        <v>1478111</v>
      </c>
      <c r="D208" s="175">
        <v>4585.1916000000001</v>
      </c>
      <c r="E208" s="178"/>
      <c r="F208" s="177">
        <v>1965.0821142857149</v>
      </c>
      <c r="G208" s="178"/>
      <c r="H208" s="179" t="s">
        <v>262</v>
      </c>
      <c r="I208" s="186"/>
    </row>
    <row r="209" spans="2:9" ht="17.5">
      <c r="B209" s="185" t="s">
        <v>114</v>
      </c>
      <c r="C209" s="174">
        <v>1478114</v>
      </c>
      <c r="D209" s="175">
        <v>3622.3013640000004</v>
      </c>
      <c r="E209" s="178"/>
      <c r="F209" s="177">
        <v>1552.4148702857151</v>
      </c>
      <c r="G209" s="178"/>
      <c r="H209" s="179" t="s">
        <v>262</v>
      </c>
      <c r="I209" s="186"/>
    </row>
    <row r="210" spans="2:9" ht="17.5">
      <c r="B210" s="185" t="s">
        <v>115</v>
      </c>
      <c r="C210" s="174">
        <v>1478117</v>
      </c>
      <c r="D210" s="175">
        <v>4643.232</v>
      </c>
      <c r="E210" s="178"/>
      <c r="F210" s="177">
        <v>1989.9565714285718</v>
      </c>
      <c r="G210" s="178"/>
      <c r="H210" s="179" t="s">
        <v>262</v>
      </c>
      <c r="I210" s="186"/>
    </row>
    <row r="211" spans="2:9" ht="17.5">
      <c r="B211" s="185" t="s">
        <v>116</v>
      </c>
      <c r="C211" s="174">
        <v>1478120</v>
      </c>
      <c r="D211" s="175">
        <v>3203.8300799999997</v>
      </c>
      <c r="E211" s="178"/>
      <c r="F211" s="177">
        <v>1373.0700342857144</v>
      </c>
      <c r="G211" s="178"/>
      <c r="H211" s="179" t="s">
        <v>262</v>
      </c>
      <c r="I211" s="186"/>
    </row>
    <row r="212" spans="2:9" ht="17.5">
      <c r="B212" s="185" t="s">
        <v>117</v>
      </c>
      <c r="C212" s="174">
        <v>1478123</v>
      </c>
      <c r="D212" s="175">
        <v>2902.02</v>
      </c>
      <c r="E212" s="178"/>
      <c r="F212" s="177">
        <v>1243.7228571428573</v>
      </c>
      <c r="G212" s="178"/>
      <c r="H212" s="179" t="s">
        <v>262</v>
      </c>
      <c r="I212" s="186"/>
    </row>
    <row r="213" spans="2:9" ht="17.5">
      <c r="B213" s="185" t="s">
        <v>118</v>
      </c>
      <c r="C213" s="174">
        <v>1478126</v>
      </c>
      <c r="D213" s="175">
        <v>3622.3013640000004</v>
      </c>
      <c r="E213" s="178"/>
      <c r="F213" s="177">
        <v>1552.4148702857151</v>
      </c>
      <c r="G213" s="178"/>
      <c r="H213" s="179" t="s">
        <v>262</v>
      </c>
      <c r="I213" s="186"/>
    </row>
    <row r="214" spans="2:9" ht="17.5">
      <c r="B214" s="185" t="s">
        <v>119</v>
      </c>
      <c r="C214" s="174">
        <v>1478129</v>
      </c>
      <c r="D214" s="175">
        <v>4585.1916000000001</v>
      </c>
      <c r="E214" s="178"/>
      <c r="F214" s="177">
        <v>1965.0821142857149</v>
      </c>
      <c r="G214" s="178"/>
      <c r="H214" s="179" t="s">
        <v>262</v>
      </c>
      <c r="I214" s="186"/>
    </row>
    <row r="215" spans="2:9" ht="17.5">
      <c r="B215" s="185" t="s">
        <v>120</v>
      </c>
      <c r="C215" s="174">
        <v>1478132</v>
      </c>
      <c r="D215" s="175">
        <v>3622.3013640000004</v>
      </c>
      <c r="E215" s="178"/>
      <c r="F215" s="177">
        <v>1552.4148702857151</v>
      </c>
      <c r="G215" s="178"/>
      <c r="H215" s="179" t="s">
        <v>262</v>
      </c>
      <c r="I215" s="186"/>
    </row>
    <row r="216" spans="2:9" ht="17.5">
      <c r="B216" s="185" t="s">
        <v>121</v>
      </c>
      <c r="C216" s="174">
        <v>1478135</v>
      </c>
      <c r="D216" s="175">
        <v>4643.232</v>
      </c>
      <c r="E216" s="178"/>
      <c r="F216" s="177">
        <v>1989.9565714285718</v>
      </c>
      <c r="G216" s="178"/>
      <c r="H216" s="179" t="s">
        <v>262</v>
      </c>
      <c r="I216" s="186"/>
    </row>
    <row r="217" spans="2:9" ht="17.5">
      <c r="B217" s="185" t="s">
        <v>122</v>
      </c>
      <c r="C217" s="174">
        <v>1478138</v>
      </c>
      <c r="D217" s="175">
        <v>3203.8300799999997</v>
      </c>
      <c r="E217" s="178"/>
      <c r="F217" s="177">
        <v>1373.0700342857144</v>
      </c>
      <c r="G217" s="178"/>
      <c r="H217" s="179" t="s">
        <v>262</v>
      </c>
      <c r="I217" s="186"/>
    </row>
    <row r="218" spans="2:9" ht="17.5">
      <c r="B218" s="185" t="s">
        <v>123</v>
      </c>
      <c r="C218" s="174">
        <v>1478141</v>
      </c>
      <c r="D218" s="175">
        <v>2902.02</v>
      </c>
      <c r="E218" s="178"/>
      <c r="F218" s="177">
        <v>1243.7228571428573</v>
      </c>
      <c r="G218" s="178"/>
      <c r="H218" s="179" t="s">
        <v>262</v>
      </c>
      <c r="I218" s="186"/>
    </row>
    <row r="219" spans="2:9" ht="17.5">
      <c r="B219" s="185" t="s">
        <v>124</v>
      </c>
      <c r="C219" s="174">
        <v>1478144</v>
      </c>
      <c r="D219" s="175">
        <v>3622.3013640000004</v>
      </c>
      <c r="E219" s="178"/>
      <c r="F219" s="177">
        <v>1552.4148702857151</v>
      </c>
      <c r="G219" s="178"/>
      <c r="H219" s="179" t="s">
        <v>262</v>
      </c>
      <c r="I219" s="186"/>
    </row>
    <row r="220" spans="2:9" ht="17.5">
      <c r="B220" s="185" t="s">
        <v>125</v>
      </c>
      <c r="C220" s="174">
        <v>1478147</v>
      </c>
      <c r="D220" s="175">
        <v>4585.1916000000001</v>
      </c>
      <c r="E220" s="178"/>
      <c r="F220" s="177">
        <v>1965.0821142857149</v>
      </c>
      <c r="G220" s="178"/>
      <c r="H220" s="179" t="s">
        <v>262</v>
      </c>
      <c r="I220" s="186"/>
    </row>
    <row r="221" spans="2:9" ht="17.5">
      <c r="B221" s="185" t="s">
        <v>126</v>
      </c>
      <c r="C221" s="174">
        <v>1478150</v>
      </c>
      <c r="D221" s="175">
        <v>3622.3013640000004</v>
      </c>
      <c r="E221" s="178"/>
      <c r="F221" s="177">
        <v>1552.4148702857151</v>
      </c>
      <c r="G221" s="178"/>
      <c r="H221" s="179" t="s">
        <v>262</v>
      </c>
      <c r="I221" s="186"/>
    </row>
    <row r="222" spans="2:9" ht="17.5">
      <c r="B222" s="185" t="s">
        <v>127</v>
      </c>
      <c r="C222" s="174">
        <v>1478153</v>
      </c>
      <c r="D222" s="175">
        <v>4643.232</v>
      </c>
      <c r="E222" s="178"/>
      <c r="F222" s="177">
        <v>1989.9565714285718</v>
      </c>
      <c r="G222" s="178"/>
      <c r="H222" s="179" t="s">
        <v>262</v>
      </c>
      <c r="I222" s="186"/>
    </row>
    <row r="223" spans="2:9" ht="17.5">
      <c r="B223" s="185" t="s">
        <v>128</v>
      </c>
      <c r="C223" s="174">
        <v>1478156</v>
      </c>
      <c r="D223" s="175">
        <v>3203.8300799999997</v>
      </c>
      <c r="E223" s="178"/>
      <c r="F223" s="177">
        <v>1373.0700342857144</v>
      </c>
      <c r="G223" s="178"/>
      <c r="H223" s="179" t="s">
        <v>262</v>
      </c>
      <c r="I223" s="186"/>
    </row>
    <row r="224" spans="2:9" ht="17.5">
      <c r="B224" s="185" t="s">
        <v>129</v>
      </c>
      <c r="C224" s="174">
        <v>1478159</v>
      </c>
      <c r="D224" s="175">
        <v>2902.02</v>
      </c>
      <c r="E224" s="178"/>
      <c r="F224" s="177">
        <v>1243.7228571428573</v>
      </c>
      <c r="G224" s="178"/>
      <c r="H224" s="179" t="s">
        <v>262</v>
      </c>
      <c r="I224" s="186"/>
    </row>
    <row r="225" spans="2:9" ht="17.5">
      <c r="B225" s="185" t="s">
        <v>130</v>
      </c>
      <c r="C225" s="174">
        <v>1478162</v>
      </c>
      <c r="D225" s="175">
        <v>3622.3013640000004</v>
      </c>
      <c r="E225" s="178"/>
      <c r="F225" s="177">
        <v>1552.4148702857151</v>
      </c>
      <c r="G225" s="178"/>
      <c r="H225" s="179" t="s">
        <v>262</v>
      </c>
      <c r="I225" s="186"/>
    </row>
    <row r="226" spans="2:9" ht="17.5">
      <c r="B226" s="185" t="s">
        <v>131</v>
      </c>
      <c r="C226" s="174">
        <v>1478165</v>
      </c>
      <c r="D226" s="175">
        <v>4585.1916000000001</v>
      </c>
      <c r="E226" s="178"/>
      <c r="F226" s="177">
        <v>1965.0821142857149</v>
      </c>
      <c r="G226" s="178"/>
      <c r="H226" s="179" t="s">
        <v>262</v>
      </c>
      <c r="I226" s="186"/>
    </row>
    <row r="227" spans="2:9" ht="17.5">
      <c r="B227" s="185" t="s">
        <v>132</v>
      </c>
      <c r="C227" s="174">
        <v>1478168</v>
      </c>
      <c r="D227" s="175">
        <v>3622.3013640000004</v>
      </c>
      <c r="E227" s="178"/>
      <c r="F227" s="177">
        <v>1552.4148702857151</v>
      </c>
      <c r="G227" s="178"/>
      <c r="H227" s="179" t="s">
        <v>262</v>
      </c>
      <c r="I227" s="186"/>
    </row>
    <row r="228" spans="2:9" ht="17.5">
      <c r="B228" s="185" t="s">
        <v>133</v>
      </c>
      <c r="C228" s="174">
        <v>1478171</v>
      </c>
      <c r="D228" s="175">
        <v>4643.232</v>
      </c>
      <c r="E228" s="178"/>
      <c r="F228" s="177">
        <v>1989.9565714285718</v>
      </c>
      <c r="G228" s="178"/>
      <c r="H228" s="179" t="s">
        <v>262</v>
      </c>
      <c r="I228" s="186"/>
    </row>
    <row r="229" spans="2:9" ht="17.5">
      <c r="B229" s="185" t="s">
        <v>134</v>
      </c>
      <c r="C229" s="174">
        <v>1478174</v>
      </c>
      <c r="D229" s="175">
        <v>3203.8300799999997</v>
      </c>
      <c r="E229" s="178"/>
      <c r="F229" s="177">
        <v>1373.0700342857144</v>
      </c>
      <c r="G229" s="178"/>
      <c r="H229" s="179" t="s">
        <v>262</v>
      </c>
      <c r="I229" s="186"/>
    </row>
    <row r="230" spans="2:9" ht="17.5">
      <c r="B230" s="185" t="s">
        <v>135</v>
      </c>
      <c r="C230" s="174">
        <v>1478177</v>
      </c>
      <c r="D230" s="175">
        <v>2902.02</v>
      </c>
      <c r="E230" s="178"/>
      <c r="F230" s="177">
        <v>1243.7228571428573</v>
      </c>
      <c r="G230" s="178"/>
      <c r="H230" s="179" t="s">
        <v>262</v>
      </c>
      <c r="I230" s="186"/>
    </row>
    <row r="231" spans="2:9" ht="17.5">
      <c r="B231" s="185" t="s">
        <v>136</v>
      </c>
      <c r="C231" s="174">
        <v>1478180</v>
      </c>
      <c r="D231" s="175">
        <v>3622.3013640000004</v>
      </c>
      <c r="E231" s="178"/>
      <c r="F231" s="177">
        <v>1552.4148702857151</v>
      </c>
      <c r="G231" s="178"/>
      <c r="H231" s="179" t="s">
        <v>262</v>
      </c>
      <c r="I231" s="186"/>
    </row>
    <row r="232" spans="2:9" ht="17.5">
      <c r="B232" s="185" t="s">
        <v>137</v>
      </c>
      <c r="C232" s="174">
        <v>1478183</v>
      </c>
      <c r="D232" s="175">
        <v>4585.1916000000001</v>
      </c>
      <c r="E232" s="178"/>
      <c r="F232" s="177">
        <v>1965.0821142857149</v>
      </c>
      <c r="G232" s="178"/>
      <c r="H232" s="179" t="s">
        <v>262</v>
      </c>
      <c r="I232" s="186"/>
    </row>
    <row r="233" spans="2:9" ht="17.5">
      <c r="B233" s="185" t="s">
        <v>138</v>
      </c>
      <c r="C233" s="174">
        <v>1478186</v>
      </c>
      <c r="D233" s="180">
        <v>5690</v>
      </c>
      <c r="E233" s="178"/>
      <c r="F233" s="177">
        <v>2438.5714285714294</v>
      </c>
      <c r="G233" s="178"/>
      <c r="H233" s="179" t="s">
        <v>262</v>
      </c>
      <c r="I233" s="186"/>
    </row>
    <row r="234" spans="2:9" ht="17.5">
      <c r="B234" s="185" t="s">
        <v>139</v>
      </c>
      <c r="C234" s="174">
        <v>1478189</v>
      </c>
      <c r="D234" s="181">
        <v>5121</v>
      </c>
      <c r="E234" s="178"/>
      <c r="F234" s="177">
        <v>2194.7142857142862</v>
      </c>
      <c r="G234" s="178"/>
      <c r="H234" s="179" t="s">
        <v>262</v>
      </c>
      <c r="I234" s="186"/>
    </row>
    <row r="235" spans="2:9" ht="17.5">
      <c r="B235" s="185" t="s">
        <v>140</v>
      </c>
      <c r="C235" s="174">
        <v>1478192</v>
      </c>
      <c r="D235" s="181">
        <v>4438.2</v>
      </c>
      <c r="E235" s="178"/>
      <c r="F235" s="177">
        <v>1902.0857142857149</v>
      </c>
      <c r="G235" s="178"/>
      <c r="H235" s="179" t="s">
        <v>262</v>
      </c>
      <c r="I235" s="186"/>
    </row>
    <row r="236" spans="2:9" ht="17.5">
      <c r="B236" s="185" t="s">
        <v>141</v>
      </c>
      <c r="C236" s="174">
        <v>1478195</v>
      </c>
      <c r="D236" s="181">
        <v>5633.1</v>
      </c>
      <c r="E236" s="178"/>
      <c r="F236" s="177">
        <v>2414.1857142857152</v>
      </c>
      <c r="G236" s="178"/>
      <c r="H236" s="179" t="s">
        <v>262</v>
      </c>
      <c r="I236" s="186"/>
    </row>
    <row r="237" spans="2:9" ht="17.5">
      <c r="B237" s="185" t="s">
        <v>142</v>
      </c>
      <c r="C237" s="174">
        <v>1478198</v>
      </c>
      <c r="D237" s="181">
        <v>5069.7900000000009</v>
      </c>
      <c r="E237" s="178"/>
      <c r="F237" s="177">
        <v>2172.7671428571439</v>
      </c>
      <c r="G237" s="178"/>
      <c r="H237" s="179" t="s">
        <v>262</v>
      </c>
      <c r="I237" s="186"/>
    </row>
    <row r="238" spans="2:9" ht="17.5">
      <c r="B238" s="185" t="s">
        <v>143</v>
      </c>
      <c r="C238" s="174">
        <v>1478201</v>
      </c>
      <c r="D238" s="181">
        <v>4393.8180000000002</v>
      </c>
      <c r="E238" s="178"/>
      <c r="F238" s="177">
        <v>1883.0648571428574</v>
      </c>
      <c r="G238" s="178"/>
      <c r="H238" s="179" t="s">
        <v>262</v>
      </c>
      <c r="I238" s="186"/>
    </row>
    <row r="239" spans="2:9" ht="17.5">
      <c r="B239" s="185" t="s">
        <v>144</v>
      </c>
      <c r="C239" s="174">
        <v>1478204</v>
      </c>
      <c r="D239" s="181">
        <v>5576.7690000000002</v>
      </c>
      <c r="E239" s="178"/>
      <c r="F239" s="177">
        <v>2390.0438571428576</v>
      </c>
      <c r="G239" s="178"/>
      <c r="H239" s="179" t="s">
        <v>262</v>
      </c>
      <c r="I239" s="186"/>
    </row>
    <row r="240" spans="2:9" ht="17.5">
      <c r="B240" s="185" t="s">
        <v>145</v>
      </c>
      <c r="C240" s="174">
        <v>1478207</v>
      </c>
      <c r="D240" s="181">
        <v>5019.0921000000008</v>
      </c>
      <c r="E240" s="178"/>
      <c r="F240" s="177">
        <v>2151.0394714285721</v>
      </c>
      <c r="G240" s="178"/>
      <c r="H240" s="179" t="s">
        <v>262</v>
      </c>
      <c r="I240" s="186"/>
    </row>
    <row r="241" spans="2:9" ht="17.5">
      <c r="B241" s="185" t="s">
        <v>146</v>
      </c>
      <c r="C241" s="174">
        <v>1478210</v>
      </c>
      <c r="D241" s="181">
        <v>4349.8798200000001</v>
      </c>
      <c r="E241" s="178"/>
      <c r="F241" s="177">
        <v>1864.234208571429</v>
      </c>
      <c r="G241" s="178"/>
      <c r="H241" s="179" t="s">
        <v>262</v>
      </c>
      <c r="I241" s="186"/>
    </row>
    <row r="242" spans="2:9" ht="17.5">
      <c r="B242" s="185" t="s">
        <v>147</v>
      </c>
      <c r="C242" s="174">
        <v>1478213</v>
      </c>
      <c r="D242" s="181">
        <v>5521.0013100000006</v>
      </c>
      <c r="E242" s="178"/>
      <c r="F242" s="177">
        <v>2366.1434185714297</v>
      </c>
      <c r="G242" s="178"/>
      <c r="H242" s="179" t="s">
        <v>262</v>
      </c>
      <c r="I242" s="186"/>
    </row>
    <row r="243" spans="2:9" ht="17.5">
      <c r="B243" s="185" t="s">
        <v>148</v>
      </c>
      <c r="C243" s="174">
        <v>1478216</v>
      </c>
      <c r="D243" s="181">
        <v>4968.9011790000004</v>
      </c>
      <c r="E243" s="178"/>
      <c r="F243" s="177">
        <v>2129.529076714286</v>
      </c>
      <c r="G243" s="178"/>
      <c r="H243" s="179" t="s">
        <v>262</v>
      </c>
      <c r="I243" s="186"/>
    </row>
    <row r="244" spans="2:9" ht="17.5">
      <c r="B244" s="185" t="s">
        <v>149</v>
      </c>
      <c r="C244" s="174">
        <v>1478219</v>
      </c>
      <c r="D244" s="181">
        <v>4306.3810218000008</v>
      </c>
      <c r="E244" s="178"/>
      <c r="F244" s="177">
        <v>1845.5918664857154</v>
      </c>
      <c r="G244" s="178"/>
      <c r="H244" s="179" t="s">
        <v>262</v>
      </c>
      <c r="I244" s="186"/>
    </row>
    <row r="245" spans="2:9" ht="17.5">
      <c r="B245" s="185" t="s">
        <v>150</v>
      </c>
      <c r="C245" s="174">
        <v>1478222</v>
      </c>
      <c r="D245" s="181">
        <v>5465.7912969000008</v>
      </c>
      <c r="E245" s="178"/>
      <c r="F245" s="177">
        <v>2342.4819843857149</v>
      </c>
      <c r="G245" s="178"/>
      <c r="H245" s="179" t="s">
        <v>262</v>
      </c>
      <c r="I245" s="186"/>
    </row>
    <row r="246" spans="2:9" ht="17.5">
      <c r="B246" s="185" t="s">
        <v>151</v>
      </c>
      <c r="C246" s="174">
        <v>1478225</v>
      </c>
      <c r="D246" s="181">
        <v>4919.2121672100011</v>
      </c>
      <c r="E246" s="178"/>
      <c r="F246" s="177">
        <v>2108.2337859471436</v>
      </c>
      <c r="G246" s="178"/>
      <c r="H246" s="179" t="s">
        <v>262</v>
      </c>
      <c r="I246" s="186"/>
    </row>
    <row r="247" spans="2:9" ht="17.5">
      <c r="B247" s="185" t="s">
        <v>152</v>
      </c>
      <c r="C247" s="174">
        <v>1478228</v>
      </c>
      <c r="D247" s="181">
        <v>4263.3172115820007</v>
      </c>
      <c r="E247" s="178"/>
      <c r="F247" s="177">
        <v>1827.1359478208578</v>
      </c>
      <c r="G247" s="178"/>
      <c r="H247" s="179" t="s">
        <v>262</v>
      </c>
      <c r="I247" s="186"/>
    </row>
    <row r="248" spans="2:9" ht="17.5">
      <c r="B248" s="185" t="s">
        <v>153</v>
      </c>
      <c r="C248" s="174">
        <v>1478231</v>
      </c>
      <c r="D248" s="181">
        <v>5411.1333839310009</v>
      </c>
      <c r="E248" s="178"/>
      <c r="F248" s="177">
        <v>2319.0571645418577</v>
      </c>
      <c r="G248" s="178"/>
      <c r="H248" s="179" t="s">
        <v>262</v>
      </c>
      <c r="I248" s="186"/>
    </row>
    <row r="249" spans="2:9" ht="17.5">
      <c r="B249" s="185" t="s">
        <v>154</v>
      </c>
      <c r="C249" s="174">
        <v>1478234</v>
      </c>
      <c r="D249" s="181">
        <v>4870.0200455379008</v>
      </c>
      <c r="E249" s="178"/>
      <c r="F249" s="177">
        <v>2087.1514480876722</v>
      </c>
      <c r="G249" s="178"/>
      <c r="H249" s="179" t="s">
        <v>262</v>
      </c>
      <c r="I249" s="186"/>
    </row>
    <row r="250" spans="2:9" ht="17.5">
      <c r="B250" s="185" t="s">
        <v>155</v>
      </c>
      <c r="C250" s="174">
        <v>1478237</v>
      </c>
      <c r="D250" s="181">
        <v>4220.6840394661813</v>
      </c>
      <c r="E250" s="178"/>
      <c r="F250" s="177">
        <v>1808.8645883426498</v>
      </c>
      <c r="G250" s="178"/>
      <c r="H250" s="179" t="s">
        <v>262</v>
      </c>
      <c r="I250" s="186"/>
    </row>
    <row r="251" spans="2:9" ht="17.5">
      <c r="B251" s="185" t="s">
        <v>156</v>
      </c>
      <c r="C251" s="174">
        <v>1478240</v>
      </c>
      <c r="D251" s="181">
        <v>5357.0220500916912</v>
      </c>
      <c r="E251" s="178"/>
      <c r="F251" s="177">
        <v>2295.8665928964392</v>
      </c>
      <c r="G251" s="178"/>
      <c r="H251" s="179" t="s">
        <v>262</v>
      </c>
      <c r="I251" s="186"/>
    </row>
    <row r="252" spans="2:9" ht="17.5">
      <c r="B252" s="185" t="s">
        <v>157</v>
      </c>
      <c r="C252" s="174">
        <v>1478243</v>
      </c>
      <c r="D252" s="181">
        <v>4821.3198450825221</v>
      </c>
      <c r="E252" s="178"/>
      <c r="F252" s="177">
        <v>2066.2799336067956</v>
      </c>
      <c r="G252" s="178"/>
      <c r="H252" s="179" t="s">
        <v>262</v>
      </c>
      <c r="I252" s="186"/>
    </row>
    <row r="253" spans="2:9" ht="17.5">
      <c r="B253" s="185" t="s">
        <v>158</v>
      </c>
      <c r="C253" s="174">
        <v>1478246</v>
      </c>
      <c r="D253" s="181">
        <v>4178.477199071519</v>
      </c>
      <c r="E253" s="178"/>
      <c r="F253" s="177">
        <v>1790.7759424592232</v>
      </c>
      <c r="G253" s="178"/>
      <c r="H253" s="179" t="s">
        <v>262</v>
      </c>
      <c r="I253" s="186"/>
    </row>
    <row r="254" spans="2:9" ht="17.5">
      <c r="B254" s="185" t="s">
        <v>159</v>
      </c>
      <c r="C254" s="174">
        <v>1478249</v>
      </c>
      <c r="D254" s="181">
        <v>5303.4518295907747</v>
      </c>
      <c r="E254" s="178"/>
      <c r="F254" s="177">
        <v>2272.9079269674758</v>
      </c>
      <c r="G254" s="178"/>
      <c r="H254" s="179" t="s">
        <v>262</v>
      </c>
      <c r="I254" s="186"/>
    </row>
    <row r="255" spans="2:9" ht="17.5">
      <c r="B255" s="185" t="s">
        <v>160</v>
      </c>
      <c r="C255" s="174">
        <v>1478252</v>
      </c>
      <c r="D255" s="181">
        <v>4773.106646631697</v>
      </c>
      <c r="E255" s="178"/>
      <c r="F255" s="177">
        <v>2045.6171342707275</v>
      </c>
      <c r="G255" s="178"/>
      <c r="H255" s="179" t="s">
        <v>262</v>
      </c>
      <c r="I255" s="186"/>
    </row>
    <row r="256" spans="2:9" ht="17.5">
      <c r="B256" s="185" t="s">
        <v>161</v>
      </c>
      <c r="C256" s="174">
        <v>1478255</v>
      </c>
      <c r="D256" s="181">
        <v>4136.692427080804</v>
      </c>
      <c r="E256" s="178"/>
      <c r="F256" s="177">
        <v>1772.8681830346304</v>
      </c>
      <c r="G256" s="178"/>
      <c r="H256" s="179" t="s">
        <v>262</v>
      </c>
      <c r="I256" s="186"/>
    </row>
    <row r="257" spans="2:9" ht="17.5">
      <c r="B257" s="185" t="s">
        <v>162</v>
      </c>
      <c r="C257" s="174">
        <v>1478258</v>
      </c>
      <c r="D257" s="181">
        <v>5250.4173112948665</v>
      </c>
      <c r="E257" s="178"/>
      <c r="F257" s="177">
        <v>2250.1788476978008</v>
      </c>
      <c r="G257" s="178"/>
      <c r="H257" s="179" t="s">
        <v>262</v>
      </c>
      <c r="I257" s="186"/>
    </row>
    <row r="258" spans="2:9" ht="17.5">
      <c r="B258" s="185" t="s">
        <v>163</v>
      </c>
      <c r="C258" s="174">
        <v>1478261</v>
      </c>
      <c r="D258" s="181">
        <v>4725.3755801653797</v>
      </c>
      <c r="E258" s="178"/>
      <c r="F258" s="177">
        <v>2025.1609629280201</v>
      </c>
      <c r="G258" s="178"/>
      <c r="H258" s="179" t="s">
        <v>262</v>
      </c>
      <c r="I258" s="186"/>
    </row>
    <row r="259" spans="2:9" ht="17.5">
      <c r="B259" s="185" t="s">
        <v>164</v>
      </c>
      <c r="C259" s="174">
        <v>1478264</v>
      </c>
      <c r="D259" s="181">
        <v>4095.3255028099961</v>
      </c>
      <c r="E259" s="178"/>
      <c r="F259" s="177">
        <v>1755.1395012042844</v>
      </c>
      <c r="G259" s="178"/>
      <c r="H259" s="179" t="s">
        <v>262</v>
      </c>
      <c r="I259" s="186"/>
    </row>
    <row r="260" spans="2:9" ht="17.5">
      <c r="B260" s="185" t="s">
        <v>165</v>
      </c>
      <c r="C260" s="174">
        <v>1478267</v>
      </c>
      <c r="D260" s="181">
        <v>5197.9131381819179</v>
      </c>
      <c r="E260" s="178"/>
      <c r="F260" s="177">
        <v>2227.6770592208222</v>
      </c>
      <c r="G260" s="178"/>
      <c r="H260" s="179" t="s">
        <v>262</v>
      </c>
      <c r="I260" s="186"/>
    </row>
    <row r="261" spans="2:9" ht="17.5">
      <c r="B261" s="185" t="s">
        <v>166</v>
      </c>
      <c r="C261" s="174">
        <v>1478270</v>
      </c>
      <c r="D261" s="181">
        <v>4678.1218243637259</v>
      </c>
      <c r="E261" s="178"/>
      <c r="F261" s="177">
        <v>2004.9093532987399</v>
      </c>
      <c r="G261" s="178"/>
      <c r="H261" s="179" t="s">
        <v>262</v>
      </c>
      <c r="I261" s="186"/>
    </row>
    <row r="262" spans="2:9" ht="17.5">
      <c r="B262" s="185" t="s">
        <v>167</v>
      </c>
      <c r="C262" s="174">
        <v>1478273</v>
      </c>
      <c r="D262" s="181">
        <v>4054.372247781896</v>
      </c>
      <c r="E262" s="178"/>
      <c r="F262" s="177">
        <v>1737.5881061922414</v>
      </c>
      <c r="G262" s="178"/>
      <c r="H262" s="179" t="s">
        <v>262</v>
      </c>
      <c r="I262" s="186"/>
    </row>
    <row r="263" spans="2:9" ht="17.5">
      <c r="B263" s="185" t="s">
        <v>168</v>
      </c>
      <c r="C263" s="174">
        <v>1478276</v>
      </c>
      <c r="D263" s="181">
        <v>5145.9340068000984</v>
      </c>
      <c r="E263" s="178"/>
      <c r="F263" s="177">
        <v>2205.4002886286144</v>
      </c>
      <c r="G263" s="178"/>
      <c r="H263" s="179" t="s">
        <v>262</v>
      </c>
      <c r="I263" s="186"/>
    </row>
    <row r="264" spans="2:9" ht="17.5">
      <c r="B264" s="185" t="s">
        <v>169</v>
      </c>
      <c r="C264" s="174">
        <v>1478279</v>
      </c>
      <c r="D264" s="181">
        <v>4631.3406061200885</v>
      </c>
      <c r="E264" s="178"/>
      <c r="F264" s="177">
        <v>1984.8602597657527</v>
      </c>
      <c r="G264" s="178"/>
      <c r="H264" s="179" t="s">
        <v>262</v>
      </c>
      <c r="I264" s="186"/>
    </row>
    <row r="265" spans="2:9" ht="17.5">
      <c r="B265" s="185" t="s">
        <v>170</v>
      </c>
      <c r="C265" s="174">
        <v>1478282</v>
      </c>
      <c r="D265" s="181">
        <v>4013.8285253040767</v>
      </c>
      <c r="E265" s="178"/>
      <c r="F265" s="177">
        <v>1720.212225130319</v>
      </c>
      <c r="G265" s="178"/>
      <c r="H265" s="179" t="s">
        <v>262</v>
      </c>
      <c r="I265" s="186"/>
    </row>
    <row r="266" spans="2:9" ht="17.5">
      <c r="B266" s="185" t="s">
        <v>171</v>
      </c>
      <c r="C266" s="174">
        <v>1478285</v>
      </c>
      <c r="D266" s="181">
        <v>5094.4746667320969</v>
      </c>
      <c r="E266" s="178"/>
      <c r="F266" s="177">
        <v>2183.3462857423274</v>
      </c>
      <c r="G266" s="178"/>
      <c r="H266" s="179" t="s">
        <v>262</v>
      </c>
      <c r="I266" s="186"/>
    </row>
    <row r="267" spans="2:9" ht="17.5">
      <c r="B267" s="185" t="s">
        <v>172</v>
      </c>
      <c r="C267" s="174">
        <v>1478288</v>
      </c>
      <c r="D267" s="181">
        <v>4585.0272000588875</v>
      </c>
      <c r="E267" s="178"/>
      <c r="F267" s="177">
        <v>1965.0116571680946</v>
      </c>
      <c r="G267" s="178"/>
      <c r="H267" s="179" t="s">
        <v>262</v>
      </c>
      <c r="I267" s="186"/>
    </row>
    <row r="268" spans="2:9" ht="17.5">
      <c r="B268" s="185" t="s">
        <v>173</v>
      </c>
      <c r="C268" s="174">
        <v>1478291</v>
      </c>
      <c r="D268" s="181">
        <v>3973.6902400510357</v>
      </c>
      <c r="E268" s="178"/>
      <c r="F268" s="177">
        <v>1703.0101028790154</v>
      </c>
      <c r="G268" s="178"/>
      <c r="H268" s="179" t="s">
        <v>262</v>
      </c>
      <c r="I268" s="186"/>
    </row>
    <row r="269" spans="2:9" ht="17.5">
      <c r="B269" s="185" t="s">
        <v>174</v>
      </c>
      <c r="C269" s="174">
        <v>1478294</v>
      </c>
      <c r="D269" s="181">
        <v>5043.529920064776</v>
      </c>
      <c r="E269" s="178"/>
      <c r="F269" s="177">
        <v>2161.5128228849044</v>
      </c>
      <c r="G269" s="178"/>
      <c r="H269" s="179" t="s">
        <v>262</v>
      </c>
      <c r="I269" s="186"/>
    </row>
    <row r="270" spans="2:9" ht="17.5">
      <c r="B270" s="185" t="s">
        <v>175</v>
      </c>
      <c r="C270" s="174">
        <v>1478297</v>
      </c>
      <c r="D270" s="181">
        <v>4539.1769280582985</v>
      </c>
      <c r="E270" s="178"/>
      <c r="F270" s="177">
        <v>1945.3615405964138</v>
      </c>
      <c r="G270" s="178"/>
      <c r="H270" s="179" t="s">
        <v>262</v>
      </c>
      <c r="I270" s="186"/>
    </row>
    <row r="271" spans="2:9" ht="17.5">
      <c r="B271" s="185" t="s">
        <v>176</v>
      </c>
      <c r="C271" s="174">
        <v>1478300</v>
      </c>
      <c r="D271" s="181">
        <v>3933.9533376505256</v>
      </c>
      <c r="E271" s="178"/>
      <c r="F271" s="177">
        <v>1685.980001850226</v>
      </c>
      <c r="G271" s="178"/>
      <c r="H271" s="179" t="s">
        <v>262</v>
      </c>
      <c r="I271" s="186"/>
    </row>
    <row r="272" spans="2:9" ht="17.5">
      <c r="B272" s="185" t="s">
        <v>177</v>
      </c>
      <c r="C272" s="174">
        <v>1478303</v>
      </c>
      <c r="D272" s="181">
        <v>4993.094620864128</v>
      </c>
      <c r="E272" s="178"/>
      <c r="F272" s="177">
        <v>2139.8976946560551</v>
      </c>
      <c r="G272" s="178"/>
      <c r="H272" s="179" t="s">
        <v>262</v>
      </c>
      <c r="I272" s="186"/>
    </row>
    <row r="273" spans="2:9" ht="17.5">
      <c r="B273" s="185" t="s">
        <v>178</v>
      </c>
      <c r="C273" s="174">
        <v>1478306</v>
      </c>
      <c r="D273" s="181">
        <v>4493.785158777715</v>
      </c>
      <c r="E273" s="178"/>
      <c r="F273" s="177">
        <v>1925.9079251904495</v>
      </c>
      <c r="G273" s="178"/>
      <c r="H273" s="179" t="s">
        <v>262</v>
      </c>
      <c r="I273" s="186"/>
    </row>
    <row r="274" spans="2:9" ht="17.5">
      <c r="B274" s="185" t="s">
        <v>179</v>
      </c>
      <c r="C274" s="174">
        <v>1478309</v>
      </c>
      <c r="D274" s="181">
        <v>3894.6138042740199</v>
      </c>
      <c r="E274" s="178"/>
      <c r="F274" s="177">
        <v>1669.1202018317231</v>
      </c>
      <c r="G274" s="178"/>
      <c r="H274" s="179" t="s">
        <v>262</v>
      </c>
      <c r="I274" s="186"/>
    </row>
    <row r="275" spans="2:9" ht="17.5">
      <c r="B275" s="185" t="s">
        <v>180</v>
      </c>
      <c r="C275" s="174">
        <v>1478312</v>
      </c>
      <c r="D275" s="181">
        <v>4943.1636746554868</v>
      </c>
      <c r="E275" s="178"/>
      <c r="F275" s="177">
        <v>2118.4987177094945</v>
      </c>
      <c r="G275" s="178"/>
      <c r="H275" s="179" t="s">
        <v>262</v>
      </c>
      <c r="I275" s="186"/>
    </row>
    <row r="276" spans="2:9" ht="17.5">
      <c r="B276" s="185" t="s">
        <v>181</v>
      </c>
      <c r="C276" s="174">
        <v>1478315</v>
      </c>
      <c r="D276" s="181">
        <v>4448.847307189938</v>
      </c>
      <c r="E276" s="178"/>
      <c r="F276" s="177">
        <v>1906.6488459385455</v>
      </c>
      <c r="G276" s="178"/>
      <c r="H276" s="179" t="s">
        <v>262</v>
      </c>
      <c r="I276" s="186"/>
    </row>
    <row r="277" spans="2:9" ht="17.5">
      <c r="B277" s="185" t="s">
        <v>182</v>
      </c>
      <c r="C277" s="174">
        <v>1478318</v>
      </c>
      <c r="D277" s="181">
        <v>3855.6676662312798</v>
      </c>
      <c r="E277" s="178"/>
      <c r="F277" s="177">
        <v>1652.4289998134059</v>
      </c>
      <c r="G277" s="178"/>
      <c r="H277" s="179" t="s">
        <v>262</v>
      </c>
      <c r="I277" s="186"/>
    </row>
    <row r="278" spans="2:9" ht="17.5">
      <c r="B278" s="185" t="s">
        <v>183</v>
      </c>
      <c r="C278" s="174">
        <v>1478321</v>
      </c>
      <c r="D278" s="181">
        <v>4893.7320379089315</v>
      </c>
      <c r="E278" s="178"/>
      <c r="F278" s="177">
        <v>2097.3137305323999</v>
      </c>
      <c r="G278" s="178"/>
      <c r="H278" s="179" t="s">
        <v>262</v>
      </c>
      <c r="I278" s="186"/>
    </row>
    <row r="279" spans="2:9" ht="17.5">
      <c r="B279" s="185" t="s">
        <v>184</v>
      </c>
      <c r="C279" s="174">
        <v>1478324</v>
      </c>
      <c r="D279" s="181">
        <v>4404.3588341180384</v>
      </c>
      <c r="E279" s="178"/>
      <c r="F279" s="177">
        <v>1887.5823574791593</v>
      </c>
      <c r="G279" s="178"/>
      <c r="H279" s="179" t="s">
        <v>262</v>
      </c>
      <c r="I279" s="186"/>
    </row>
    <row r="280" spans="2:9" ht="17.5">
      <c r="B280" s="185" t="s">
        <v>185</v>
      </c>
      <c r="C280" s="174">
        <v>1478327</v>
      </c>
      <c r="D280" s="181">
        <v>3817.1109895689665</v>
      </c>
      <c r="E280" s="178"/>
      <c r="F280" s="177">
        <v>1635.9047098152719</v>
      </c>
      <c r="G280" s="178"/>
      <c r="H280" s="179" t="s">
        <v>262</v>
      </c>
      <c r="I280" s="186"/>
    </row>
    <row r="281" spans="2:9" ht="17.5">
      <c r="B281" s="185" t="s">
        <v>186</v>
      </c>
      <c r="C281" s="174">
        <v>1478330</v>
      </c>
      <c r="D281" s="181">
        <v>4844.7947175298423</v>
      </c>
      <c r="E281" s="178"/>
      <c r="F281" s="177">
        <v>2076.3405932270753</v>
      </c>
      <c r="G281" s="178"/>
      <c r="H281" s="179" t="s">
        <v>262</v>
      </c>
      <c r="I281" s="186"/>
    </row>
    <row r="282" spans="2:9" ht="17.5">
      <c r="B282" s="185" t="s">
        <v>187</v>
      </c>
      <c r="C282" s="174">
        <v>1478333</v>
      </c>
      <c r="D282" s="181">
        <v>4360.3152457768583</v>
      </c>
      <c r="E282" s="178"/>
      <c r="F282" s="177">
        <v>1868.7065339043684</v>
      </c>
      <c r="G282" s="178"/>
      <c r="H282" s="179" t="s">
        <v>262</v>
      </c>
      <c r="I282" s="186"/>
    </row>
    <row r="283" spans="2:9" ht="17.5">
      <c r="B283" s="185" t="s">
        <v>188</v>
      </c>
      <c r="C283" s="174">
        <v>1478336</v>
      </c>
      <c r="D283" s="181">
        <v>5069.7900000000009</v>
      </c>
      <c r="E283" s="178"/>
      <c r="F283" s="177">
        <v>2172.7671428571439</v>
      </c>
      <c r="G283" s="178"/>
      <c r="H283" s="179" t="s">
        <v>262</v>
      </c>
      <c r="I283" s="186"/>
    </row>
    <row r="284" spans="2:9" ht="17.5">
      <c r="B284" s="185" t="s">
        <v>189</v>
      </c>
      <c r="C284" s="174">
        <v>1478339</v>
      </c>
      <c r="D284" s="181">
        <v>4393.8180000000002</v>
      </c>
      <c r="E284" s="178"/>
      <c r="F284" s="177">
        <v>1883.0648571428574</v>
      </c>
      <c r="G284" s="178"/>
      <c r="H284" s="179" t="s">
        <v>262</v>
      </c>
      <c r="I284" s="186"/>
    </row>
    <row r="285" spans="2:9" ht="17.5">
      <c r="B285" s="185" t="s">
        <v>190</v>
      </c>
      <c r="C285" s="174">
        <v>1478342</v>
      </c>
      <c r="D285" s="181">
        <v>5576.7690000000002</v>
      </c>
      <c r="E285" s="178"/>
      <c r="F285" s="177">
        <v>2390.0438571428576</v>
      </c>
      <c r="G285" s="178"/>
      <c r="H285" s="179" t="s">
        <v>262</v>
      </c>
      <c r="I285" s="186"/>
    </row>
    <row r="286" spans="2:9" ht="17.5">
      <c r="B286" s="185" t="s">
        <v>191</v>
      </c>
      <c r="C286" s="174">
        <v>1478345</v>
      </c>
      <c r="D286" s="181">
        <v>5019.0921000000008</v>
      </c>
      <c r="E286" s="178"/>
      <c r="F286" s="177">
        <v>2151.0394714285721</v>
      </c>
      <c r="G286" s="178"/>
      <c r="H286" s="179" t="s">
        <v>262</v>
      </c>
      <c r="I286" s="186"/>
    </row>
    <row r="287" spans="2:9" ht="17.5">
      <c r="B287" s="185" t="s">
        <v>192</v>
      </c>
      <c r="C287" s="174">
        <v>1478348</v>
      </c>
      <c r="D287" s="181">
        <v>4349.8798200000001</v>
      </c>
      <c r="E287" s="178"/>
      <c r="F287" s="177">
        <v>1864.234208571429</v>
      </c>
      <c r="G287" s="178"/>
      <c r="H287" s="179" t="s">
        <v>262</v>
      </c>
      <c r="I287" s="186"/>
    </row>
    <row r="288" spans="2:9" ht="17.5">
      <c r="B288" s="185" t="s">
        <v>193</v>
      </c>
      <c r="C288" s="174">
        <v>1478351</v>
      </c>
      <c r="D288" s="181">
        <v>5521.0013100000006</v>
      </c>
      <c r="E288" s="178"/>
      <c r="F288" s="177">
        <v>2366.1434185714297</v>
      </c>
      <c r="G288" s="178"/>
      <c r="H288" s="179" t="s">
        <v>262</v>
      </c>
      <c r="I288" s="186"/>
    </row>
    <row r="289" spans="2:9" ht="17.5">
      <c r="B289" s="185" t="s">
        <v>194</v>
      </c>
      <c r="C289" s="174">
        <v>1478354</v>
      </c>
      <c r="D289" s="181">
        <v>4968.9011790000004</v>
      </c>
      <c r="E289" s="178"/>
      <c r="F289" s="177">
        <v>2129.529076714286</v>
      </c>
      <c r="G289" s="178"/>
      <c r="H289" s="179" t="s">
        <v>262</v>
      </c>
      <c r="I289" s="186"/>
    </row>
    <row r="290" spans="2:9" ht="17.5">
      <c r="B290" s="185" t="s">
        <v>195</v>
      </c>
      <c r="C290" s="174">
        <v>1478357</v>
      </c>
      <c r="D290" s="181">
        <v>4306.3810218000008</v>
      </c>
      <c r="E290" s="178"/>
      <c r="F290" s="177">
        <v>1845.5918664857154</v>
      </c>
      <c r="G290" s="178"/>
      <c r="H290" s="179" t="s">
        <v>262</v>
      </c>
      <c r="I290" s="186"/>
    </row>
    <row r="291" spans="2:9" ht="17.5">
      <c r="B291" s="185" t="s">
        <v>196</v>
      </c>
      <c r="C291" s="174">
        <v>1478360</v>
      </c>
      <c r="D291" s="181">
        <v>5465.7912969000008</v>
      </c>
      <c r="E291" s="178"/>
      <c r="F291" s="177">
        <v>2342.4819843857149</v>
      </c>
      <c r="G291" s="178"/>
      <c r="H291" s="179" t="s">
        <v>262</v>
      </c>
      <c r="I291" s="186"/>
    </row>
    <row r="292" spans="2:9" ht="17.5">
      <c r="B292" s="185" t="s">
        <v>197</v>
      </c>
      <c r="C292" s="174">
        <v>1478363</v>
      </c>
      <c r="D292" s="181">
        <v>4919.2121672100011</v>
      </c>
      <c r="E292" s="178"/>
      <c r="F292" s="177">
        <v>2108.2337859471436</v>
      </c>
      <c r="G292" s="178"/>
      <c r="H292" s="179" t="s">
        <v>262</v>
      </c>
      <c r="I292" s="186"/>
    </row>
    <row r="293" spans="2:9" ht="17.5">
      <c r="B293" s="185" t="s">
        <v>198</v>
      </c>
      <c r="C293" s="174">
        <v>1478366</v>
      </c>
      <c r="D293" s="181">
        <v>4263.3172115820007</v>
      </c>
      <c r="E293" s="178"/>
      <c r="F293" s="177">
        <v>1827.1359478208578</v>
      </c>
      <c r="G293" s="178"/>
      <c r="H293" s="179" t="s">
        <v>262</v>
      </c>
      <c r="I293" s="186"/>
    </row>
    <row r="294" spans="2:9" ht="17.5">
      <c r="B294" s="185" t="s">
        <v>199</v>
      </c>
      <c r="C294" s="174">
        <v>1478369</v>
      </c>
      <c r="D294" s="181">
        <v>5411.1333839310009</v>
      </c>
      <c r="E294" s="178"/>
      <c r="F294" s="177">
        <v>2319.0571645418577</v>
      </c>
      <c r="G294" s="178"/>
      <c r="H294" s="179" t="s">
        <v>262</v>
      </c>
      <c r="I294" s="186"/>
    </row>
    <row r="295" spans="2:9" ht="17.5">
      <c r="B295" s="185" t="s">
        <v>200</v>
      </c>
      <c r="C295" s="174">
        <v>1478372</v>
      </c>
      <c r="D295" s="181">
        <v>4870.0200455379008</v>
      </c>
      <c r="E295" s="178"/>
      <c r="F295" s="177">
        <v>2087.1514480876722</v>
      </c>
      <c r="G295" s="178"/>
      <c r="H295" s="179" t="s">
        <v>262</v>
      </c>
      <c r="I295" s="186"/>
    </row>
    <row r="296" spans="2:9" ht="17.5">
      <c r="B296" s="185" t="s">
        <v>201</v>
      </c>
      <c r="C296" s="174">
        <v>1478375</v>
      </c>
      <c r="D296" s="181">
        <v>4220.6840394661813</v>
      </c>
      <c r="E296" s="178"/>
      <c r="F296" s="177">
        <v>1808.8645883426498</v>
      </c>
      <c r="G296" s="178"/>
      <c r="H296" s="179" t="s">
        <v>262</v>
      </c>
      <c r="I296" s="186"/>
    </row>
    <row r="297" spans="2:9" ht="17.5">
      <c r="B297" s="185" t="s">
        <v>202</v>
      </c>
      <c r="C297" s="174">
        <v>1478378</v>
      </c>
      <c r="D297" s="181">
        <v>5357.0220500916912</v>
      </c>
      <c r="E297" s="178"/>
      <c r="F297" s="177">
        <v>2295.8665928964392</v>
      </c>
      <c r="G297" s="178"/>
      <c r="H297" s="179" t="s">
        <v>262</v>
      </c>
      <c r="I297" s="186"/>
    </row>
    <row r="298" spans="2:9" ht="17.5">
      <c r="B298" s="185" t="s">
        <v>203</v>
      </c>
      <c r="C298" s="174">
        <v>1478381</v>
      </c>
      <c r="D298" s="181">
        <v>4821.3198450825221</v>
      </c>
      <c r="E298" s="178"/>
      <c r="F298" s="177">
        <v>2066.2799336067956</v>
      </c>
      <c r="G298" s="178"/>
      <c r="H298" s="179" t="s">
        <v>262</v>
      </c>
      <c r="I298" s="186"/>
    </row>
    <row r="299" spans="2:9" ht="17.5">
      <c r="B299" s="185" t="s">
        <v>204</v>
      </c>
      <c r="C299" s="174">
        <v>1478384</v>
      </c>
      <c r="D299" s="181">
        <v>4178.477199071519</v>
      </c>
      <c r="E299" s="178"/>
      <c r="F299" s="177">
        <v>1790.7759424592232</v>
      </c>
      <c r="G299" s="178"/>
      <c r="H299" s="179" t="s">
        <v>262</v>
      </c>
      <c r="I299" s="186"/>
    </row>
    <row r="300" spans="2:9" ht="17.5">
      <c r="B300" s="185" t="s">
        <v>205</v>
      </c>
      <c r="C300" s="174">
        <v>1478387</v>
      </c>
      <c r="D300" s="181">
        <v>5303.4518295907747</v>
      </c>
      <c r="E300" s="178"/>
      <c r="F300" s="177">
        <v>2272.9079269674758</v>
      </c>
      <c r="G300" s="178"/>
      <c r="H300" s="179" t="s">
        <v>262</v>
      </c>
      <c r="I300" s="186"/>
    </row>
    <row r="301" spans="2:9" ht="17.5">
      <c r="B301" s="185" t="s">
        <v>206</v>
      </c>
      <c r="C301" s="174">
        <v>1478390</v>
      </c>
      <c r="D301" s="175">
        <v>3622.3013640000004</v>
      </c>
      <c r="E301" s="178"/>
      <c r="F301" s="177">
        <v>1552.4148702857151</v>
      </c>
      <c r="G301" s="178"/>
      <c r="H301" s="179" t="s">
        <v>262</v>
      </c>
      <c r="I301" s="186"/>
    </row>
    <row r="302" spans="2:9" ht="17.5">
      <c r="B302" s="185" t="s">
        <v>207</v>
      </c>
      <c r="C302" s="174">
        <v>1478393</v>
      </c>
      <c r="D302" s="175">
        <v>4643.232</v>
      </c>
      <c r="E302" s="178"/>
      <c r="F302" s="177">
        <v>1989.9565714285718</v>
      </c>
      <c r="G302" s="178"/>
      <c r="H302" s="179" t="s">
        <v>262</v>
      </c>
      <c r="I302" s="186"/>
    </row>
    <row r="303" spans="2:9" ht="17.5">
      <c r="B303" s="185" t="s">
        <v>208</v>
      </c>
      <c r="C303" s="174">
        <v>1478396</v>
      </c>
      <c r="D303" s="175">
        <v>3203.8300799999997</v>
      </c>
      <c r="E303" s="178"/>
      <c r="F303" s="177">
        <v>1373.0700342857144</v>
      </c>
      <c r="G303" s="178"/>
      <c r="H303" s="179" t="s">
        <v>262</v>
      </c>
      <c r="I303" s="186"/>
    </row>
    <row r="304" spans="2:9" ht="17.5">
      <c r="B304" s="185" t="s">
        <v>209</v>
      </c>
      <c r="C304" s="174">
        <v>1478399</v>
      </c>
      <c r="D304" s="175">
        <v>2902.02</v>
      </c>
      <c r="E304" s="178"/>
      <c r="F304" s="177">
        <v>1243.7228571428573</v>
      </c>
      <c r="G304" s="178"/>
      <c r="H304" s="179" t="s">
        <v>262</v>
      </c>
      <c r="I304" s="186"/>
    </row>
    <row r="305" spans="2:9" ht="17.5">
      <c r="B305" s="185" t="s">
        <v>210</v>
      </c>
      <c r="C305" s="174">
        <v>1478402</v>
      </c>
      <c r="D305" s="175">
        <v>3622.3013640000004</v>
      </c>
      <c r="E305" s="178"/>
      <c r="F305" s="177">
        <v>1552.4148702857151</v>
      </c>
      <c r="G305" s="178"/>
      <c r="H305" s="179" t="s">
        <v>262</v>
      </c>
      <c r="I305" s="186"/>
    </row>
    <row r="306" spans="2:9" ht="17.5">
      <c r="B306" s="185" t="s">
        <v>211</v>
      </c>
      <c r="C306" s="174">
        <v>1478405</v>
      </c>
      <c r="D306" s="175">
        <v>4585.1916000000001</v>
      </c>
      <c r="E306" s="178"/>
      <c r="F306" s="177">
        <v>1965.0821142857149</v>
      </c>
      <c r="G306" s="178"/>
      <c r="H306" s="179" t="s">
        <v>262</v>
      </c>
      <c r="I306" s="186"/>
    </row>
    <row r="307" spans="2:9" ht="17.5">
      <c r="B307" s="185" t="s">
        <v>212</v>
      </c>
      <c r="C307" s="174">
        <v>1478408</v>
      </c>
      <c r="D307" s="175">
        <v>3622.3013640000004</v>
      </c>
      <c r="E307" s="178"/>
      <c r="F307" s="177">
        <v>1552.4148702857151</v>
      </c>
      <c r="G307" s="178"/>
      <c r="H307" s="179" t="s">
        <v>262</v>
      </c>
      <c r="I307" s="186"/>
    </row>
    <row r="308" spans="2:9" ht="17.5">
      <c r="B308" s="185" t="s">
        <v>213</v>
      </c>
      <c r="C308" s="174">
        <v>1478411</v>
      </c>
      <c r="D308" s="175">
        <v>4643.232</v>
      </c>
      <c r="E308" s="178"/>
      <c r="F308" s="177">
        <v>1989.9565714285718</v>
      </c>
      <c r="G308" s="178"/>
      <c r="H308" s="179" t="s">
        <v>262</v>
      </c>
      <c r="I308" s="186"/>
    </row>
    <row r="309" spans="2:9" ht="17.5">
      <c r="B309" s="185" t="s">
        <v>214</v>
      </c>
      <c r="C309" s="174">
        <v>1478414</v>
      </c>
      <c r="D309" s="175">
        <v>3203.8300799999997</v>
      </c>
      <c r="E309" s="178"/>
      <c r="F309" s="177">
        <v>1373.0700342857144</v>
      </c>
      <c r="G309" s="178"/>
      <c r="H309" s="179" t="s">
        <v>262</v>
      </c>
      <c r="I309" s="186"/>
    </row>
    <row r="310" spans="2:9" ht="17.5">
      <c r="B310" s="185" t="s">
        <v>215</v>
      </c>
      <c r="C310" s="174">
        <v>1478417</v>
      </c>
      <c r="D310" s="175">
        <v>2902.02</v>
      </c>
      <c r="E310" s="178"/>
      <c r="F310" s="177">
        <v>1243.7228571428573</v>
      </c>
      <c r="G310" s="178"/>
      <c r="H310" s="179" t="s">
        <v>262</v>
      </c>
      <c r="I310" s="186"/>
    </row>
    <row r="311" spans="2:9" ht="17.5">
      <c r="B311" s="185" t="s">
        <v>216</v>
      </c>
      <c r="C311" s="174">
        <v>1478420</v>
      </c>
      <c r="D311" s="175">
        <v>3622.3013640000004</v>
      </c>
      <c r="E311" s="178"/>
      <c r="F311" s="177">
        <v>1552.4148702857151</v>
      </c>
      <c r="G311" s="178"/>
      <c r="H311" s="179" t="s">
        <v>262</v>
      </c>
      <c r="I311" s="186"/>
    </row>
    <row r="312" spans="2:9" ht="17.5">
      <c r="B312" s="185" t="s">
        <v>217</v>
      </c>
      <c r="C312" s="174">
        <v>1478423</v>
      </c>
      <c r="D312" s="175">
        <v>4585.1916000000001</v>
      </c>
      <c r="E312" s="178"/>
      <c r="F312" s="177">
        <v>1965.0821142857149</v>
      </c>
      <c r="G312" s="178"/>
      <c r="H312" s="179" t="s">
        <v>262</v>
      </c>
      <c r="I312" s="186"/>
    </row>
    <row r="313" spans="2:9" ht="17.5">
      <c r="B313" s="185" t="s">
        <v>218</v>
      </c>
      <c r="C313" s="174">
        <v>1478426</v>
      </c>
      <c r="D313" s="175">
        <v>3622.3013640000004</v>
      </c>
      <c r="E313" s="178"/>
      <c r="F313" s="177">
        <v>1552.4148702857151</v>
      </c>
      <c r="G313" s="178"/>
      <c r="H313" s="179" t="s">
        <v>262</v>
      </c>
      <c r="I313" s="186"/>
    </row>
    <row r="314" spans="2:9" ht="17.5">
      <c r="B314" s="185" t="s">
        <v>219</v>
      </c>
      <c r="C314" s="174">
        <v>1478429</v>
      </c>
      <c r="D314" s="175">
        <v>4643.232</v>
      </c>
      <c r="E314" s="178"/>
      <c r="F314" s="177">
        <v>1989.9565714285718</v>
      </c>
      <c r="G314" s="178"/>
      <c r="H314" s="179" t="s">
        <v>262</v>
      </c>
      <c r="I314" s="186"/>
    </row>
    <row r="315" spans="2:9" ht="17.5">
      <c r="B315" s="185" t="s">
        <v>220</v>
      </c>
      <c r="C315" s="174">
        <v>1478432</v>
      </c>
      <c r="D315" s="175">
        <v>3203.8300799999997</v>
      </c>
      <c r="E315" s="178"/>
      <c r="F315" s="177">
        <v>1373.0700342857144</v>
      </c>
      <c r="G315" s="178"/>
      <c r="H315" s="179" t="s">
        <v>262</v>
      </c>
      <c r="I315" s="186"/>
    </row>
    <row r="316" spans="2:9" ht="17.5">
      <c r="B316" s="185" t="s">
        <v>221</v>
      </c>
      <c r="C316" s="174">
        <v>1478435</v>
      </c>
      <c r="D316" s="175">
        <v>2902.02</v>
      </c>
      <c r="E316" s="178"/>
      <c r="F316" s="177">
        <v>1243.7228571428573</v>
      </c>
      <c r="G316" s="178"/>
      <c r="H316" s="179" t="s">
        <v>262</v>
      </c>
      <c r="I316" s="186"/>
    </row>
    <row r="317" spans="2:9" ht="17.5">
      <c r="B317" s="185" t="s">
        <v>222</v>
      </c>
      <c r="C317" s="174">
        <v>1478438</v>
      </c>
      <c r="D317" s="175">
        <v>3622.3013640000004</v>
      </c>
      <c r="E317" s="178"/>
      <c r="F317" s="177">
        <v>1552.4148702857151</v>
      </c>
      <c r="G317" s="178"/>
      <c r="H317" s="179" t="s">
        <v>262</v>
      </c>
      <c r="I317" s="186"/>
    </row>
    <row r="318" spans="2:9" ht="17.5">
      <c r="B318" s="185" t="s">
        <v>223</v>
      </c>
      <c r="C318" s="174">
        <v>1478441</v>
      </c>
      <c r="D318" s="175">
        <v>4585.1916000000001</v>
      </c>
      <c r="E318" s="178"/>
      <c r="F318" s="177">
        <v>1965.0821142857149</v>
      </c>
      <c r="G318" s="178"/>
      <c r="H318" s="179" t="s">
        <v>262</v>
      </c>
      <c r="I318" s="186"/>
    </row>
    <row r="319" spans="2:9" ht="17.5">
      <c r="B319" s="185" t="s">
        <v>224</v>
      </c>
      <c r="C319" s="174">
        <v>1478444</v>
      </c>
      <c r="D319" s="175">
        <v>3622.3013640000004</v>
      </c>
      <c r="E319" s="178"/>
      <c r="F319" s="177">
        <v>1552.4148702857151</v>
      </c>
      <c r="G319" s="178"/>
      <c r="H319" s="179" t="s">
        <v>262</v>
      </c>
      <c r="I319" s="186"/>
    </row>
    <row r="320" spans="2:9" ht="17.5">
      <c r="B320" s="185" t="s">
        <v>225</v>
      </c>
      <c r="C320" s="174">
        <v>1478447</v>
      </c>
      <c r="D320" s="175">
        <v>4643.232</v>
      </c>
      <c r="E320" s="178"/>
      <c r="F320" s="177">
        <v>1989.9565714285718</v>
      </c>
      <c r="G320" s="178"/>
      <c r="H320" s="179" t="s">
        <v>262</v>
      </c>
      <c r="I320" s="186"/>
    </row>
    <row r="321" spans="2:9" ht="17.5">
      <c r="B321" s="185" t="s">
        <v>226</v>
      </c>
      <c r="C321" s="174">
        <v>1478450</v>
      </c>
      <c r="D321" s="175">
        <v>3203.8300799999997</v>
      </c>
      <c r="E321" s="178"/>
      <c r="F321" s="177">
        <v>1373.0700342857144</v>
      </c>
      <c r="G321" s="178"/>
      <c r="H321" s="179" t="s">
        <v>262</v>
      </c>
      <c r="I321" s="186"/>
    </row>
    <row r="322" spans="2:9" ht="17.5">
      <c r="B322" s="185" t="s">
        <v>227</v>
      </c>
      <c r="C322" s="174">
        <v>1478453</v>
      </c>
      <c r="D322" s="175">
        <v>2902.02</v>
      </c>
      <c r="E322" s="178"/>
      <c r="F322" s="177">
        <v>1243.7228571428573</v>
      </c>
      <c r="G322" s="178"/>
      <c r="H322" s="179" t="s">
        <v>262</v>
      </c>
      <c r="I322" s="186"/>
    </row>
    <row r="323" spans="2:9" ht="17.5">
      <c r="B323" s="185" t="s">
        <v>228</v>
      </c>
      <c r="C323" s="174">
        <v>1478456</v>
      </c>
      <c r="D323" s="175">
        <v>3622.3013640000004</v>
      </c>
      <c r="E323" s="178"/>
      <c r="F323" s="177">
        <v>1552.4148702857151</v>
      </c>
      <c r="G323" s="178"/>
      <c r="H323" s="179" t="s">
        <v>262</v>
      </c>
      <c r="I323" s="186"/>
    </row>
    <row r="324" spans="2:9" ht="17.5">
      <c r="B324" s="185" t="s">
        <v>229</v>
      </c>
      <c r="C324" s="174">
        <v>1478459</v>
      </c>
      <c r="D324" s="175">
        <v>4585.1916000000001</v>
      </c>
      <c r="E324" s="178"/>
      <c r="F324" s="177">
        <v>1965.0821142857149</v>
      </c>
      <c r="G324" s="178"/>
      <c r="H324" s="179" t="s">
        <v>262</v>
      </c>
      <c r="I324" s="186"/>
    </row>
    <row r="325" spans="2:9" ht="17.5">
      <c r="B325" s="185" t="s">
        <v>230</v>
      </c>
      <c r="C325" s="174">
        <v>1478462</v>
      </c>
      <c r="D325" s="175">
        <v>3622.3013640000004</v>
      </c>
      <c r="E325" s="178"/>
      <c r="F325" s="177">
        <v>1552.4148702857151</v>
      </c>
      <c r="G325" s="178"/>
      <c r="H325" s="179" t="s">
        <v>262</v>
      </c>
      <c r="I325" s="186"/>
    </row>
    <row r="326" spans="2:9" ht="17.5">
      <c r="B326" s="185" t="s">
        <v>231</v>
      </c>
      <c r="C326" s="174">
        <v>1478465</v>
      </c>
      <c r="D326" s="175">
        <v>4643.232</v>
      </c>
      <c r="E326" s="178"/>
      <c r="F326" s="177">
        <v>1989.9565714285718</v>
      </c>
      <c r="G326" s="178"/>
      <c r="H326" s="179" t="s">
        <v>262</v>
      </c>
      <c r="I326" s="186"/>
    </row>
    <row r="327" spans="2:9" ht="17.5">
      <c r="B327" s="185" t="s">
        <v>232</v>
      </c>
      <c r="C327" s="174">
        <v>1478468</v>
      </c>
      <c r="D327" s="175">
        <v>3203.8300799999997</v>
      </c>
      <c r="E327" s="178"/>
      <c r="F327" s="177">
        <v>1373.0700342857144</v>
      </c>
      <c r="G327" s="178"/>
      <c r="H327" s="179" t="s">
        <v>262</v>
      </c>
      <c r="I327" s="186"/>
    </row>
    <row r="328" spans="2:9" ht="17.5">
      <c r="B328" s="185" t="s">
        <v>233</v>
      </c>
      <c r="C328" s="174">
        <v>1478471</v>
      </c>
      <c r="D328" s="175">
        <v>2902.02</v>
      </c>
      <c r="E328" s="178"/>
      <c r="F328" s="177">
        <v>1243.7228571428573</v>
      </c>
      <c r="G328" s="178"/>
      <c r="H328" s="179" t="s">
        <v>262</v>
      </c>
      <c r="I328" s="186"/>
    </row>
    <row r="329" spans="2:9" ht="17.5">
      <c r="B329" s="185" t="s">
        <v>234</v>
      </c>
      <c r="C329" s="174">
        <v>1478474</v>
      </c>
      <c r="D329" s="175">
        <v>3622.3013640000004</v>
      </c>
      <c r="E329" s="178"/>
      <c r="F329" s="177">
        <v>1552.4148702857151</v>
      </c>
      <c r="G329" s="178"/>
      <c r="H329" s="179" t="s">
        <v>262</v>
      </c>
      <c r="I329" s="186"/>
    </row>
    <row r="330" spans="2:9" ht="17.5">
      <c r="B330" s="185" t="s">
        <v>235</v>
      </c>
      <c r="C330" s="174">
        <v>1478477</v>
      </c>
      <c r="D330" s="175">
        <v>4585.1916000000001</v>
      </c>
      <c r="E330" s="178"/>
      <c r="F330" s="177">
        <v>1965.0821142857149</v>
      </c>
      <c r="G330" s="178"/>
      <c r="H330" s="179" t="s">
        <v>262</v>
      </c>
      <c r="I330" s="186"/>
    </row>
    <row r="331" spans="2:9" ht="17.5">
      <c r="B331" s="185" t="s">
        <v>236</v>
      </c>
      <c r="C331" s="174">
        <v>1478480</v>
      </c>
      <c r="D331" s="175">
        <v>3622.3013640000004</v>
      </c>
      <c r="E331" s="178"/>
      <c r="F331" s="177">
        <v>1552.4148702857151</v>
      </c>
      <c r="G331" s="178"/>
      <c r="H331" s="179" t="s">
        <v>262</v>
      </c>
      <c r="I331" s="186"/>
    </row>
    <row r="332" spans="2:9" ht="17.5">
      <c r="B332" s="185" t="s">
        <v>237</v>
      </c>
      <c r="C332" s="174">
        <v>1478483</v>
      </c>
      <c r="D332" s="175">
        <v>4643.232</v>
      </c>
      <c r="E332" s="178"/>
      <c r="F332" s="177">
        <v>1989.9565714285718</v>
      </c>
      <c r="G332" s="178"/>
      <c r="H332" s="179" t="s">
        <v>262</v>
      </c>
      <c r="I332" s="186"/>
    </row>
    <row r="333" spans="2:9" ht="17.5">
      <c r="B333" s="185" t="s">
        <v>238</v>
      </c>
      <c r="C333" s="174">
        <v>1457023</v>
      </c>
      <c r="D333" s="175">
        <v>2178.08</v>
      </c>
      <c r="E333" s="178"/>
      <c r="F333" s="177">
        <v>933.4628571428575</v>
      </c>
      <c r="G333" s="178"/>
      <c r="H333" s="179" t="s">
        <v>262</v>
      </c>
      <c r="I333" s="186"/>
    </row>
    <row r="334" spans="2:9" ht="17.5">
      <c r="B334" s="185" t="s">
        <v>239</v>
      </c>
      <c r="C334" s="174">
        <v>1457026</v>
      </c>
      <c r="D334" s="175">
        <v>10789.64</v>
      </c>
      <c r="E334" s="178"/>
      <c r="F334" s="177">
        <v>4624.1314285714288</v>
      </c>
      <c r="G334" s="178"/>
      <c r="H334" s="179" t="s">
        <v>262</v>
      </c>
      <c r="I334" s="186"/>
    </row>
    <row r="335" spans="2:9" ht="17.5">
      <c r="B335" s="185" t="s">
        <v>240</v>
      </c>
      <c r="C335" s="174">
        <v>1457029</v>
      </c>
      <c r="D335" s="175">
        <v>5489.1</v>
      </c>
      <c r="E335" s="178"/>
      <c r="F335" s="177">
        <v>2352.471428571429</v>
      </c>
      <c r="G335" s="178"/>
      <c r="H335" s="179" t="s">
        <v>262</v>
      </c>
      <c r="I335" s="186"/>
    </row>
    <row r="336" spans="2:9" ht="17.5">
      <c r="B336" s="185" t="s">
        <v>241</v>
      </c>
      <c r="C336" s="174">
        <v>1457032</v>
      </c>
      <c r="D336" s="175">
        <v>4564.1000000000004</v>
      </c>
      <c r="E336" s="178"/>
      <c r="F336" s="177">
        <v>1956.0428571428574</v>
      </c>
      <c r="G336" s="178"/>
      <c r="H336" s="179" t="s">
        <v>262</v>
      </c>
      <c r="I336" s="186"/>
    </row>
    <row r="337" spans="2:10" ht="17.5">
      <c r="B337" s="185" t="s">
        <v>242</v>
      </c>
      <c r="C337" s="174">
        <v>1457035</v>
      </c>
      <c r="D337" s="175">
        <v>7891.1</v>
      </c>
      <c r="E337" s="178"/>
      <c r="F337" s="177">
        <v>3381.9000000000015</v>
      </c>
      <c r="G337" s="178"/>
      <c r="H337" s="179" t="s">
        <v>262</v>
      </c>
      <c r="I337" s="186"/>
    </row>
    <row r="338" spans="2:10" ht="17.5">
      <c r="B338" s="185" t="s">
        <v>243</v>
      </c>
      <c r="C338" s="174">
        <v>1457038</v>
      </c>
      <c r="D338" s="175">
        <v>4567.1000000000004</v>
      </c>
      <c r="E338" s="178"/>
      <c r="F338" s="177">
        <v>1957.3285714285721</v>
      </c>
      <c r="G338" s="178"/>
      <c r="H338" s="179" t="s">
        <v>262</v>
      </c>
      <c r="I338" s="186"/>
    </row>
    <row r="339" spans="2:10" ht="17.5">
      <c r="B339" s="185" t="s">
        <v>244</v>
      </c>
      <c r="C339" s="174">
        <v>1457041</v>
      </c>
      <c r="D339" s="175">
        <v>4568.07</v>
      </c>
      <c r="E339" s="178"/>
      <c r="F339" s="177">
        <v>1957.744285714286</v>
      </c>
      <c r="G339" s="178"/>
      <c r="H339" s="179" t="s">
        <v>262</v>
      </c>
      <c r="I339" s="186"/>
    </row>
    <row r="340" spans="2:10" ht="17.5">
      <c r="B340" s="185" t="s">
        <v>245</v>
      </c>
      <c r="C340" s="174">
        <v>1457044</v>
      </c>
      <c r="D340" s="175">
        <v>2891.4</v>
      </c>
      <c r="E340" s="178"/>
      <c r="F340" s="177">
        <v>1239.1714285714293</v>
      </c>
      <c r="G340" s="178"/>
      <c r="H340" s="179" t="s">
        <v>262</v>
      </c>
      <c r="I340" s="186"/>
    </row>
    <row r="341" spans="2:10" ht="17.5">
      <c r="B341" s="185" t="s">
        <v>246</v>
      </c>
      <c r="C341" s="174">
        <v>1457047</v>
      </c>
      <c r="D341" s="175">
        <v>1890.1</v>
      </c>
      <c r="E341" s="178"/>
      <c r="F341" s="177">
        <v>810.04285714285743</v>
      </c>
      <c r="G341" s="178"/>
      <c r="H341" s="179" t="s">
        <v>262</v>
      </c>
      <c r="I341" s="186"/>
    </row>
    <row r="342" spans="2:10" ht="17.5">
      <c r="B342" s="185" t="s">
        <v>247</v>
      </c>
      <c r="C342" s="174">
        <v>1457050</v>
      </c>
      <c r="D342" s="175">
        <v>4396.1000000000004</v>
      </c>
      <c r="E342" s="178"/>
      <c r="F342" s="177">
        <v>1884.0428571428574</v>
      </c>
      <c r="G342" s="178"/>
      <c r="H342" s="179" t="s">
        <v>262</v>
      </c>
      <c r="I342" s="186"/>
    </row>
    <row r="343" spans="2:10" ht="17.5">
      <c r="B343" s="185" t="s">
        <v>248</v>
      </c>
      <c r="C343" s="174">
        <v>1457053</v>
      </c>
      <c r="D343" s="175">
        <v>8947.2999999999993</v>
      </c>
      <c r="E343" s="178"/>
      <c r="F343" s="177">
        <v>3834.5571428571438</v>
      </c>
      <c r="G343" s="178"/>
      <c r="H343" s="179" t="s">
        <v>262</v>
      </c>
      <c r="I343" s="186"/>
    </row>
    <row r="344" spans="2:10" ht="17.5">
      <c r="B344" s="185" t="s">
        <v>249</v>
      </c>
      <c r="C344" s="174">
        <v>1457056</v>
      </c>
      <c r="D344" s="175">
        <v>4643.232</v>
      </c>
      <c r="E344" s="178"/>
      <c r="F344" s="177">
        <v>1989.9565714285718</v>
      </c>
      <c r="G344" s="178"/>
      <c r="H344" s="179" t="s">
        <v>262</v>
      </c>
      <c r="I344" s="186"/>
    </row>
    <row r="345" spans="2:10" ht="17.5">
      <c r="B345" s="185" t="s">
        <v>250</v>
      </c>
      <c r="C345" s="174">
        <v>1457059</v>
      </c>
      <c r="D345" s="175">
        <v>3203.8300799999997</v>
      </c>
      <c r="E345" s="178"/>
      <c r="F345" s="177">
        <v>1373.0700342857144</v>
      </c>
      <c r="G345" s="178"/>
      <c r="H345" s="179" t="s">
        <v>262</v>
      </c>
      <c r="I345" s="186"/>
    </row>
    <row r="346" spans="2:10" ht="17.5">
      <c r="B346" s="185" t="s">
        <v>251</v>
      </c>
      <c r="C346" s="174">
        <v>1457062</v>
      </c>
      <c r="D346" s="175">
        <v>2902.02</v>
      </c>
      <c r="E346" s="178"/>
      <c r="F346" s="177">
        <v>1243.7228571428573</v>
      </c>
      <c r="G346" s="178"/>
      <c r="H346" s="179" t="s">
        <v>262</v>
      </c>
      <c r="I346" s="186"/>
      <c r="J346" s="196"/>
    </row>
    <row r="347" spans="2:10" ht="17.5">
      <c r="B347" s="185" t="s">
        <v>252</v>
      </c>
      <c r="C347" s="174">
        <v>1457065</v>
      </c>
      <c r="D347" s="175">
        <v>3622.3013640000004</v>
      </c>
      <c r="E347" s="178"/>
      <c r="F347" s="177">
        <v>1552.4148702857151</v>
      </c>
      <c r="G347" s="178"/>
      <c r="H347" s="179" t="s">
        <v>262</v>
      </c>
      <c r="I347" s="186"/>
    </row>
    <row r="348" spans="2:10" ht="17.5">
      <c r="B348" s="185" t="s">
        <v>253</v>
      </c>
      <c r="C348" s="174">
        <v>1457068</v>
      </c>
      <c r="D348" s="175">
        <v>4585.1916000000001</v>
      </c>
      <c r="E348" s="178"/>
      <c r="F348" s="177">
        <v>1965.0821142857149</v>
      </c>
      <c r="G348" s="178"/>
      <c r="H348" s="179" t="s">
        <v>262</v>
      </c>
      <c r="I348" s="186"/>
    </row>
    <row r="349" spans="2:10" ht="17.5">
      <c r="B349" s="185" t="s">
        <v>254</v>
      </c>
      <c r="C349" s="174">
        <v>1457071</v>
      </c>
      <c r="D349" s="175">
        <v>3622.3013640000004</v>
      </c>
      <c r="E349" s="178"/>
      <c r="F349" s="177">
        <v>1552.4148702857151</v>
      </c>
      <c r="G349" s="178"/>
      <c r="H349" s="179" t="s">
        <v>262</v>
      </c>
      <c r="I349" s="186"/>
    </row>
    <row r="350" spans="2:10" ht="17.5">
      <c r="B350" s="185" t="s">
        <v>255</v>
      </c>
      <c r="C350" s="174">
        <v>1457074</v>
      </c>
      <c r="D350" s="175">
        <v>4643.232</v>
      </c>
      <c r="E350" s="178"/>
      <c r="F350" s="177">
        <v>1989.9565714285718</v>
      </c>
      <c r="G350" s="178"/>
      <c r="H350" s="179" t="s">
        <v>262</v>
      </c>
      <c r="I350" s="186"/>
    </row>
    <row r="351" spans="2:10" ht="17.5">
      <c r="B351" s="185" t="s">
        <v>256</v>
      </c>
      <c r="C351" s="174">
        <v>1457077</v>
      </c>
      <c r="D351" s="175">
        <v>2178.08</v>
      </c>
      <c r="E351" s="178"/>
      <c r="F351" s="177">
        <v>933.4628571428575</v>
      </c>
      <c r="G351" s="178"/>
      <c r="H351" s="179" t="s">
        <v>262</v>
      </c>
      <c r="I351" s="186"/>
    </row>
    <row r="352" spans="2:10" ht="17.5">
      <c r="B352" s="185" t="s">
        <v>257</v>
      </c>
      <c r="C352" s="174">
        <v>1457080</v>
      </c>
      <c r="D352" s="175">
        <v>7891.1</v>
      </c>
      <c r="E352" s="178"/>
      <c r="F352" s="177">
        <v>3381.9000000000015</v>
      </c>
      <c r="G352" s="178"/>
      <c r="H352" s="179" t="s">
        <v>262</v>
      </c>
      <c r="I352" s="186"/>
    </row>
    <row r="353" spans="2:9" ht="17.5">
      <c r="B353" s="185" t="s">
        <v>258</v>
      </c>
      <c r="C353" s="174">
        <v>1457083</v>
      </c>
      <c r="D353" s="175">
        <v>4567.1000000000004</v>
      </c>
      <c r="E353" s="178"/>
      <c r="F353" s="177">
        <v>1957.3285714285721</v>
      </c>
      <c r="G353" s="178"/>
      <c r="H353" s="179" t="s">
        <v>262</v>
      </c>
      <c r="I353" s="186"/>
    </row>
    <row r="354" spans="2:9" ht="17.5">
      <c r="B354" s="185" t="s">
        <v>260</v>
      </c>
      <c r="C354" s="174">
        <v>1457095</v>
      </c>
      <c r="D354" s="175">
        <v>5009.8205682282796</v>
      </c>
      <c r="E354" s="178"/>
      <c r="F354" s="177">
        <v>2147.0659578121204</v>
      </c>
      <c r="G354" s="178"/>
      <c r="H354" s="179" t="s">
        <v>262</v>
      </c>
      <c r="I354" s="186"/>
    </row>
    <row r="355" spans="2:9" ht="18" thickBot="1">
      <c r="B355" s="187" t="s">
        <v>259</v>
      </c>
      <c r="C355" s="188">
        <v>1457086</v>
      </c>
      <c r="D355" s="189">
        <v>6161.5306301691198</v>
      </c>
      <c r="E355" s="190"/>
      <c r="F355" s="191">
        <v>1989.9565714285718</v>
      </c>
      <c r="G355" s="190"/>
      <c r="H355" s="190" t="s">
        <v>262</v>
      </c>
      <c r="I355" s="192"/>
    </row>
    <row r="356" spans="2:9" ht="13">
      <c r="C356" s="312" t="s">
        <v>302</v>
      </c>
      <c r="D356" s="3">
        <f>SUM(D9:D355)</f>
        <v>1501624</v>
      </c>
      <c r="E356" s="296"/>
      <c r="F356" s="69">
        <f>SUM(F9:F355)</f>
        <v>642902.44344421302</v>
      </c>
      <c r="G356" s="301" t="s">
        <v>324</v>
      </c>
    </row>
  </sheetData>
  <mergeCells count="4">
    <mergeCell ref="J188:L188"/>
    <mergeCell ref="J191:L191"/>
    <mergeCell ref="J182:L182"/>
    <mergeCell ref="J185:L185"/>
  </mergeCells>
  <printOptions horizontalCentered="1"/>
  <pageMargins left="0.7" right="0.7" top="0.75" bottom="0.75" header="0.3" footer="0.3"/>
  <pageSetup paperSize="5" scale="58" orientation="portrait" r:id="rId1"/>
  <headerFooter>
    <oddHeader>&amp;L&amp;"-,Bold"&amp;16HO 8.4.2B - Payroll Test of Control Support - Solution</oddHeader>
    <oddFooter>&amp;LThe Audit Academy
Expedition:Audit&amp;R© 2019 EYGM Limited</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view="pageLayout" zoomScaleNormal="100" workbookViewId="0">
      <selection activeCell="H46" sqref="H46"/>
    </sheetView>
  </sheetViews>
  <sheetFormatPr defaultRowHeight="14.5"/>
  <cols>
    <col min="13" max="13" width="13.26953125" customWidth="1"/>
  </cols>
  <sheetData>
    <row r="1" spans="1:16">
      <c r="A1" s="240"/>
    </row>
    <row r="4" spans="1:16">
      <c r="A4" s="240" t="s">
        <v>8</v>
      </c>
    </row>
    <row r="5" spans="1:16">
      <c r="A5" s="240" t="s">
        <v>309</v>
      </c>
    </row>
    <row r="15" spans="1:16">
      <c r="I15" s="239" t="s">
        <v>301</v>
      </c>
      <c r="P15" s="241" t="s">
        <v>301</v>
      </c>
    </row>
  </sheetData>
  <pageMargins left="0.7" right="0.7" top="0.75" bottom="0.75" header="0.3" footer="0.3"/>
  <pageSetup scale="59" orientation="portrait" r:id="rId1"/>
  <headerFooter>
    <oddHeader>&amp;L&amp;"-,Bold"&amp;16HO 8.4.2B - Payroll Test of Control Support - Solution</oddHeader>
    <oddFooter>&amp;LThe Audit Academy
Expedition: Audit&amp;R© 2019 EYGM Limited</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view="pageLayout" topLeftCell="A19" zoomScaleNormal="100" workbookViewId="0">
      <selection activeCell="G4" sqref="G4"/>
    </sheetView>
  </sheetViews>
  <sheetFormatPr defaultRowHeight="14.5"/>
  <cols>
    <col min="2" max="2" width="6.90625" customWidth="1"/>
    <col min="3" max="3" width="19.81640625" customWidth="1"/>
    <col min="4" max="4" width="25.81640625" customWidth="1"/>
    <col min="5" max="5" width="7.54296875" customWidth="1"/>
    <col min="6" max="6" width="23.26953125" customWidth="1"/>
    <col min="7" max="7" width="5.26953125" customWidth="1"/>
    <col min="8" max="8" width="17.08984375" customWidth="1"/>
    <col min="9" max="9" width="28.26953125" customWidth="1"/>
  </cols>
  <sheetData>
    <row r="1" spans="1:9">
      <c r="A1" s="240"/>
    </row>
    <row r="3" spans="1:9" ht="15" thickBot="1">
      <c r="B3" s="239" t="s">
        <v>8</v>
      </c>
    </row>
    <row r="4" spans="1:9">
      <c r="B4" s="302" t="s">
        <v>310</v>
      </c>
      <c r="C4" s="201"/>
      <c r="D4" s="201"/>
      <c r="E4" s="201"/>
      <c r="F4" s="201"/>
      <c r="G4" s="201"/>
      <c r="H4" s="201"/>
      <c r="I4" s="202"/>
    </row>
    <row r="5" spans="1:9" ht="24.5">
      <c r="B5" s="203"/>
      <c r="C5" s="73" t="s">
        <v>264</v>
      </c>
      <c r="D5" s="74"/>
      <c r="E5" s="74"/>
      <c r="F5" s="74"/>
      <c r="G5" s="74"/>
      <c r="H5" s="74"/>
      <c r="I5" s="204"/>
    </row>
    <row r="6" spans="1:9">
      <c r="B6" s="203"/>
      <c r="C6" s="74"/>
      <c r="D6" s="74"/>
      <c r="E6" s="74"/>
      <c r="F6" s="74"/>
      <c r="G6" s="74"/>
      <c r="H6" s="74"/>
      <c r="I6" s="204"/>
    </row>
    <row r="7" spans="1:9">
      <c r="B7" s="203"/>
      <c r="C7" s="78"/>
      <c r="D7" s="74"/>
      <c r="E7" s="74"/>
      <c r="F7" s="113"/>
      <c r="G7" s="113"/>
      <c r="H7" s="141"/>
      <c r="I7" s="223"/>
    </row>
    <row r="8" spans="1:9" ht="15" thickBot="1">
      <c r="B8" s="203"/>
      <c r="C8" s="78" t="s">
        <v>265</v>
      </c>
      <c r="D8" s="126"/>
      <c r="E8" s="74"/>
      <c r="F8" s="74" t="s">
        <v>3</v>
      </c>
      <c r="G8" s="74"/>
      <c r="H8" s="74"/>
      <c r="I8" s="225"/>
    </row>
    <row r="9" spans="1:9" ht="15" thickBot="1">
      <c r="B9" s="203"/>
      <c r="C9" s="74" t="s">
        <v>33</v>
      </c>
      <c r="D9" s="316" t="s">
        <v>323</v>
      </c>
      <c r="E9" s="74"/>
      <c r="F9" s="74" t="s">
        <v>267</v>
      </c>
      <c r="G9" s="74"/>
      <c r="H9" s="76" t="s">
        <v>268</v>
      </c>
      <c r="I9" s="225"/>
    </row>
    <row r="10" spans="1:9" ht="15" thickBot="1">
      <c r="B10" s="203"/>
      <c r="C10" s="113"/>
      <c r="D10" s="141"/>
      <c r="E10" s="74"/>
      <c r="F10" s="74" t="s">
        <v>269</v>
      </c>
      <c r="G10" s="74"/>
      <c r="H10" s="211">
        <v>43039</v>
      </c>
      <c r="I10" s="225"/>
    </row>
    <row r="11" spans="1:9" ht="15" thickBot="1">
      <c r="B11" s="203"/>
      <c r="C11" s="74" t="s">
        <v>34</v>
      </c>
      <c r="D11" s="233" t="s">
        <v>6</v>
      </c>
      <c r="E11" s="74"/>
      <c r="F11" s="74" t="s">
        <v>270</v>
      </c>
      <c r="G11" s="74"/>
      <c r="H11" s="76" t="s">
        <v>271</v>
      </c>
      <c r="I11" s="225"/>
    </row>
    <row r="12" spans="1:9" ht="15" thickBot="1">
      <c r="B12" s="203"/>
      <c r="C12" s="77"/>
      <c r="D12" s="126"/>
      <c r="E12" s="74"/>
      <c r="F12" s="74" t="s">
        <v>272</v>
      </c>
      <c r="G12" s="74"/>
      <c r="H12" s="76">
        <v>10</v>
      </c>
      <c r="I12" s="225"/>
    </row>
    <row r="13" spans="1:9" ht="15" thickBot="1">
      <c r="B13" s="203"/>
      <c r="C13" s="78"/>
      <c r="D13" s="74"/>
      <c r="E13" s="74"/>
      <c r="F13" s="74"/>
      <c r="G13" s="74"/>
      <c r="H13" s="74"/>
      <c r="I13" s="225"/>
    </row>
    <row r="14" spans="1:9" ht="15" thickBot="1">
      <c r="B14" s="203"/>
      <c r="C14" s="236" t="s">
        <v>273</v>
      </c>
      <c r="D14" s="237" t="s">
        <v>274</v>
      </c>
      <c r="E14" s="237"/>
      <c r="F14" s="237" t="s">
        <v>34</v>
      </c>
      <c r="G14" s="237"/>
      <c r="H14" s="237" t="s">
        <v>35</v>
      </c>
      <c r="I14" s="238"/>
    </row>
    <row r="15" spans="1:9">
      <c r="B15" s="203"/>
      <c r="C15" s="212" t="s">
        <v>13</v>
      </c>
      <c r="D15" s="213" t="s">
        <v>14</v>
      </c>
      <c r="E15" s="97" t="s">
        <v>275</v>
      </c>
      <c r="F15" s="97" t="s">
        <v>6</v>
      </c>
      <c r="G15" s="306" t="s">
        <v>301</v>
      </c>
      <c r="H15" s="214">
        <v>1501624</v>
      </c>
      <c r="I15" s="215"/>
    </row>
    <row r="16" spans="1:9" ht="15" thickBot="1">
      <c r="B16" s="203"/>
      <c r="C16" s="216" t="s">
        <v>276</v>
      </c>
      <c r="D16" s="217" t="s">
        <v>277</v>
      </c>
      <c r="E16" s="101" t="s">
        <v>275</v>
      </c>
      <c r="F16" s="101" t="s">
        <v>6</v>
      </c>
      <c r="G16" s="309"/>
      <c r="H16" s="218">
        <v>642902.43999999994</v>
      </c>
      <c r="I16" s="219"/>
    </row>
    <row r="17" spans="2:9">
      <c r="B17" s="203"/>
      <c r="C17" s="216" t="s">
        <v>278</v>
      </c>
      <c r="D17" s="217" t="s">
        <v>279</v>
      </c>
      <c r="E17" s="101" t="s">
        <v>280</v>
      </c>
      <c r="F17" s="101" t="s">
        <v>6</v>
      </c>
      <c r="G17" s="310"/>
      <c r="H17" s="214">
        <v>1501624</v>
      </c>
      <c r="I17" s="219"/>
    </row>
    <row r="18" spans="2:9" ht="15" thickBot="1">
      <c r="B18" s="203"/>
      <c r="C18" s="234" t="s">
        <v>281</v>
      </c>
      <c r="D18" s="235" t="s">
        <v>282</v>
      </c>
      <c r="E18" s="108" t="s">
        <v>280</v>
      </c>
      <c r="F18" s="108" t="s">
        <v>6</v>
      </c>
      <c r="G18" s="311"/>
      <c r="H18" s="218">
        <v>642902.43999999994</v>
      </c>
      <c r="I18" s="220"/>
    </row>
    <row r="19" spans="2:9" ht="15" thickBot="1">
      <c r="B19" s="203"/>
      <c r="C19" s="126"/>
      <c r="D19" s="126"/>
      <c r="E19" s="126"/>
      <c r="F19" s="126"/>
      <c r="G19" s="126"/>
      <c r="H19" s="126"/>
      <c r="I19" s="226"/>
    </row>
    <row r="20" spans="2:9" ht="15" thickBot="1">
      <c r="B20" s="203"/>
      <c r="C20" s="221" t="s">
        <v>283</v>
      </c>
      <c r="D20" s="222" t="s">
        <v>284</v>
      </c>
      <c r="E20" s="228"/>
      <c r="F20" s="228"/>
      <c r="G20" s="228"/>
      <c r="H20" s="228"/>
      <c r="I20" s="229"/>
    </row>
    <row r="21" spans="2:9">
      <c r="B21" s="203"/>
      <c r="C21" s="366" t="s">
        <v>332</v>
      </c>
      <c r="D21" s="367"/>
      <c r="E21" s="367"/>
      <c r="F21" s="367"/>
      <c r="G21" s="367"/>
      <c r="H21" s="367"/>
      <c r="I21" s="368"/>
    </row>
    <row r="22" spans="2:9">
      <c r="B22" s="203"/>
      <c r="C22" s="369"/>
      <c r="D22" s="370"/>
      <c r="E22" s="370"/>
      <c r="F22" s="370"/>
      <c r="G22" s="370"/>
      <c r="H22" s="370"/>
      <c r="I22" s="371"/>
    </row>
    <row r="23" spans="2:9" ht="26.25" customHeight="1" thickBot="1">
      <c r="B23" s="203"/>
      <c r="C23" s="372"/>
      <c r="D23" s="373"/>
      <c r="E23" s="373"/>
      <c r="F23" s="373"/>
      <c r="G23" s="373"/>
      <c r="H23" s="373"/>
      <c r="I23" s="374"/>
    </row>
    <row r="24" spans="2:9">
      <c r="B24" s="203"/>
      <c r="C24" s="126"/>
      <c r="D24" s="126"/>
      <c r="E24" s="126"/>
      <c r="F24" s="126"/>
      <c r="G24" s="126"/>
      <c r="H24" s="126"/>
      <c r="I24" s="226"/>
    </row>
    <row r="25" spans="2:9" ht="15" thickBot="1">
      <c r="B25" s="203"/>
      <c r="C25" s="126"/>
      <c r="D25" s="126"/>
      <c r="E25" s="126"/>
      <c r="F25" s="126"/>
      <c r="G25" s="126"/>
      <c r="H25" s="126"/>
      <c r="I25" s="226"/>
    </row>
    <row r="26" spans="2:9" ht="15" thickBot="1">
      <c r="B26" s="203"/>
      <c r="C26" s="227" t="s">
        <v>283</v>
      </c>
      <c r="D26" s="227" t="s">
        <v>284</v>
      </c>
      <c r="E26" s="228"/>
      <c r="F26" s="228"/>
      <c r="G26" s="228"/>
      <c r="H26" s="228"/>
      <c r="I26" s="229"/>
    </row>
    <row r="27" spans="2:9">
      <c r="B27" s="203"/>
      <c r="C27" s="230"/>
      <c r="D27" s="126"/>
      <c r="E27" s="126"/>
      <c r="F27" s="126"/>
      <c r="G27" s="126"/>
      <c r="H27" s="126"/>
      <c r="I27" s="226"/>
    </row>
    <row r="28" spans="2:9">
      <c r="B28" s="203"/>
      <c r="C28" s="230" t="s">
        <v>285</v>
      </c>
      <c r="D28" s="231" t="s">
        <v>243</v>
      </c>
      <c r="E28" s="126"/>
      <c r="F28" s="126"/>
      <c r="G28" s="126"/>
      <c r="H28" s="126"/>
      <c r="I28" s="226"/>
    </row>
    <row r="29" spans="2:9">
      <c r="B29" s="203"/>
      <c r="C29" s="230" t="s">
        <v>286</v>
      </c>
      <c r="D29" s="231" t="s">
        <v>287</v>
      </c>
      <c r="E29" s="126"/>
      <c r="F29" s="126"/>
      <c r="G29" s="126"/>
      <c r="H29" s="126"/>
      <c r="I29" s="226"/>
    </row>
    <row r="30" spans="2:9" ht="15" thickBot="1">
      <c r="B30" s="224"/>
      <c r="C30" s="194"/>
      <c r="D30" s="195"/>
      <c r="E30" s="195"/>
      <c r="F30" s="195"/>
      <c r="G30" s="195"/>
      <c r="H30" s="195"/>
      <c r="I30" s="232"/>
    </row>
  </sheetData>
  <mergeCells count="1">
    <mergeCell ref="C21:I23"/>
  </mergeCells>
  <pageMargins left="0.7" right="0.7" top="0.75" bottom="0.75" header="0.3" footer="0.3"/>
  <pageSetup scale="86" orientation="landscape" r:id="rId1"/>
  <headerFooter>
    <oddHeader>&amp;L&amp;"-,Bold"&amp;16HO 8.4.2B - Payroll Test of Control Support - Solution</oddHeader>
    <oddFooter>&amp;LThe Audit Academy
Expedition:Audit&amp;R© 2019 EYGM Limited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topLeftCell="A7" workbookViewId="0">
      <selection activeCell="G14" sqref="G14"/>
    </sheetView>
  </sheetViews>
  <sheetFormatPr defaultRowHeight="14.5"/>
  <cols>
    <col min="2" max="2" width="26.7265625" customWidth="1"/>
    <col min="3" max="3" width="15.1796875" customWidth="1"/>
    <col min="6" max="6" width="25.81640625" customWidth="1"/>
    <col min="8" max="8" width="23.7265625" customWidth="1"/>
  </cols>
  <sheetData>
    <row r="1" spans="1:9">
      <c r="A1" s="241" t="s">
        <v>289</v>
      </c>
    </row>
    <row r="2" spans="1:9">
      <c r="A2" s="241"/>
    </row>
    <row r="3" spans="1:9">
      <c r="A3" s="240" t="s">
        <v>8</v>
      </c>
    </row>
    <row r="4" spans="1:9" ht="15" thickBot="1">
      <c r="A4" s="240" t="s">
        <v>290</v>
      </c>
    </row>
    <row r="5" spans="1:9" ht="42.75" customHeight="1" thickTop="1">
      <c r="B5" s="71"/>
      <c r="C5" s="71"/>
      <c r="D5" s="71"/>
      <c r="E5" s="71"/>
      <c r="F5" s="71"/>
      <c r="G5" s="71"/>
      <c r="H5" s="71"/>
      <c r="I5" s="72"/>
    </row>
    <row r="6" spans="1:9" ht="25" thickBot="1">
      <c r="B6" s="73" t="s">
        <v>30</v>
      </c>
      <c r="C6" s="74"/>
      <c r="D6" s="74"/>
      <c r="E6" s="74"/>
      <c r="F6" s="74"/>
      <c r="G6" s="74"/>
      <c r="H6" s="74"/>
      <c r="I6" s="75"/>
    </row>
    <row r="7" spans="1:9" ht="15" thickBot="1">
      <c r="B7" s="74"/>
      <c r="C7" s="74" t="s">
        <v>3</v>
      </c>
      <c r="D7" s="74"/>
      <c r="E7" s="74"/>
      <c r="F7" s="74" t="s">
        <v>31</v>
      </c>
      <c r="G7" s="74"/>
      <c r="H7" s="76" t="s">
        <v>32</v>
      </c>
      <c r="I7" s="75"/>
    </row>
    <row r="8" spans="1:9">
      <c r="B8" s="74"/>
      <c r="C8" s="334"/>
      <c r="D8" s="334"/>
      <c r="E8" s="269"/>
      <c r="F8" s="74"/>
      <c r="G8" s="74"/>
      <c r="H8" s="74"/>
      <c r="I8" s="75"/>
    </row>
    <row r="9" spans="1:9" ht="15" thickBot="1">
      <c r="B9" s="77"/>
      <c r="C9" s="74"/>
      <c r="D9" s="74"/>
      <c r="E9" s="74"/>
      <c r="F9" s="74"/>
      <c r="G9" s="74"/>
      <c r="H9" s="78"/>
      <c r="I9" s="75"/>
    </row>
    <row r="10" spans="1:9" ht="28.5" thickBot="1">
      <c r="B10" s="79" t="s">
        <v>33</v>
      </c>
      <c r="C10" s="80" t="s">
        <v>31</v>
      </c>
      <c r="D10" s="81" t="s">
        <v>34</v>
      </c>
      <c r="E10" s="81"/>
      <c r="F10" s="81" t="s">
        <v>35</v>
      </c>
      <c r="G10" s="81"/>
      <c r="H10" s="82" t="s">
        <v>36</v>
      </c>
      <c r="I10" s="75"/>
    </row>
    <row r="11" spans="1:9" ht="15" thickBot="1">
      <c r="B11" s="83"/>
      <c r="C11" s="84"/>
      <c r="D11" s="85"/>
      <c r="E11" s="270"/>
      <c r="F11" s="86"/>
      <c r="G11" s="87"/>
      <c r="H11" s="88"/>
      <c r="I11" s="75"/>
    </row>
    <row r="12" spans="1:9" ht="15" thickBot="1">
      <c r="B12" s="89" t="s">
        <v>37</v>
      </c>
      <c r="C12" s="90" t="s">
        <v>38</v>
      </c>
      <c r="D12" s="91"/>
      <c r="E12" s="271"/>
      <c r="F12" s="92"/>
      <c r="G12" s="93"/>
      <c r="H12" s="94">
        <v>7508120.3200000003</v>
      </c>
      <c r="I12" s="75"/>
    </row>
    <row r="13" spans="1:9" ht="15" thickBot="1">
      <c r="B13" s="83"/>
      <c r="C13" s="84"/>
      <c r="D13" s="85"/>
      <c r="E13" s="270"/>
      <c r="F13" s="86"/>
      <c r="G13" s="87"/>
      <c r="H13" s="88"/>
      <c r="I13" s="75"/>
    </row>
    <row r="14" spans="1:9">
      <c r="B14" s="95" t="s">
        <v>39</v>
      </c>
      <c r="C14" s="96" t="s">
        <v>40</v>
      </c>
      <c r="D14" s="97" t="s">
        <v>6</v>
      </c>
      <c r="E14" s="274" t="s">
        <v>297</v>
      </c>
      <c r="F14" s="244">
        <f>742395.02+4589</f>
        <v>746984.02</v>
      </c>
      <c r="G14" s="283" t="s">
        <v>301</v>
      </c>
      <c r="H14" s="98">
        <f>H12+F14</f>
        <v>8255104.3399999999</v>
      </c>
      <c r="I14" s="75"/>
    </row>
    <row r="15" spans="1:9">
      <c r="B15" s="99" t="s">
        <v>41</v>
      </c>
      <c r="C15" s="100" t="s">
        <v>42</v>
      </c>
      <c r="D15" s="243" t="s">
        <v>6</v>
      </c>
      <c r="E15" s="275"/>
      <c r="F15" s="246">
        <v>742395.02</v>
      </c>
      <c r="G15" s="284"/>
      <c r="H15" s="102">
        <f>H14+F15</f>
        <v>8997499.3599999994</v>
      </c>
      <c r="I15" s="75"/>
    </row>
    <row r="16" spans="1:9">
      <c r="B16" s="99"/>
      <c r="C16" s="100"/>
      <c r="D16" s="101"/>
      <c r="E16" s="272"/>
      <c r="F16" s="245" t="s">
        <v>3</v>
      </c>
      <c r="G16" s="104"/>
      <c r="H16" s="105"/>
      <c r="I16" s="75"/>
    </row>
    <row r="17" spans="2:9" ht="15" thickBot="1">
      <c r="B17" s="106" t="s">
        <v>43</v>
      </c>
      <c r="C17" s="107" t="s">
        <v>42</v>
      </c>
      <c r="D17" s="108"/>
      <c r="E17" s="273"/>
      <c r="F17" s="109"/>
      <c r="G17" s="110"/>
      <c r="H17" s="111">
        <f>H15</f>
        <v>8997499.3599999994</v>
      </c>
      <c r="I17" s="75"/>
    </row>
    <row r="18" spans="2:9" ht="15" thickBot="1">
      <c r="B18" s="125"/>
      <c r="C18" s="125"/>
      <c r="D18" s="125"/>
      <c r="E18" s="125"/>
      <c r="F18" s="125"/>
      <c r="G18" s="125"/>
      <c r="H18" s="125"/>
      <c r="I18" s="242"/>
    </row>
    <row r="19" spans="2:9" ht="15" thickTop="1"/>
  </sheetData>
  <mergeCells count="1">
    <mergeCell ref="C8:D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47"/>
  <sheetViews>
    <sheetView view="pageLayout" topLeftCell="B1" zoomScaleNormal="100" workbookViewId="0">
      <selection activeCell="G4" sqref="G4"/>
    </sheetView>
  </sheetViews>
  <sheetFormatPr defaultRowHeight="14.5"/>
  <cols>
    <col min="1" max="1" width="12.7265625" bestFit="1" customWidth="1"/>
    <col min="3" max="3" width="20.1796875" customWidth="1"/>
    <col min="4" max="4" width="16.7265625" customWidth="1"/>
    <col min="6" max="6" width="4.1796875" customWidth="1"/>
    <col min="7" max="7" width="10" customWidth="1"/>
    <col min="8" max="8" width="12.7265625" bestFit="1" customWidth="1"/>
    <col min="9" max="9" width="12.7265625" customWidth="1"/>
    <col min="10" max="10" width="27.81640625" bestFit="1" customWidth="1"/>
    <col min="11" max="11" width="19.26953125" customWidth="1"/>
    <col min="12" max="12" width="17.54296875" customWidth="1"/>
  </cols>
  <sheetData>
    <row r="3" spans="1:12" ht="15" thickBot="1"/>
    <row r="4" spans="1:12" ht="15" thickTop="1">
      <c r="A4" s="250" t="s">
        <v>8</v>
      </c>
      <c r="B4" s="247"/>
      <c r="C4" s="247"/>
      <c r="D4" s="247"/>
      <c r="E4" s="247"/>
      <c r="F4" s="247"/>
      <c r="G4" s="247"/>
      <c r="H4" s="247"/>
      <c r="I4" s="247"/>
      <c r="J4" s="247"/>
      <c r="K4" s="247"/>
    </row>
    <row r="5" spans="1:12">
      <c r="A5" s="240" t="s">
        <v>290</v>
      </c>
      <c r="B5" s="126"/>
      <c r="C5" s="126"/>
      <c r="D5" s="126"/>
      <c r="E5" s="126"/>
      <c r="F5" s="126"/>
      <c r="G5" s="126"/>
      <c r="H5" s="126"/>
      <c r="I5" s="126"/>
      <c r="J5" s="126"/>
      <c r="K5" s="126"/>
    </row>
    <row r="6" spans="1:12">
      <c r="A6" s="248"/>
      <c r="B6" s="126"/>
      <c r="C6" s="126"/>
      <c r="D6" s="126"/>
      <c r="E6" s="126"/>
      <c r="F6" s="126"/>
      <c r="G6" s="126"/>
      <c r="H6" s="126"/>
      <c r="I6" s="126"/>
      <c r="J6" s="126"/>
      <c r="K6" s="126"/>
      <c r="L6" s="126"/>
    </row>
    <row r="7" spans="1:12">
      <c r="A7" s="248"/>
      <c r="B7" s="126"/>
      <c r="C7" s="126"/>
      <c r="D7" s="126"/>
      <c r="E7" s="126"/>
      <c r="F7" s="126"/>
      <c r="G7" s="126"/>
      <c r="H7" s="126"/>
      <c r="I7" s="126"/>
      <c r="J7" s="126"/>
      <c r="K7" s="126"/>
      <c r="L7" s="126"/>
    </row>
    <row r="8" spans="1:12" ht="15" thickBot="1">
      <c r="A8" s="248"/>
      <c r="B8" s="126"/>
      <c r="C8" s="126"/>
      <c r="D8" s="126"/>
      <c r="E8" s="126"/>
      <c r="F8" s="126"/>
      <c r="G8" s="126"/>
      <c r="H8" s="126"/>
      <c r="I8" s="126"/>
      <c r="J8" s="126"/>
      <c r="K8" s="126"/>
      <c r="L8" s="126"/>
    </row>
    <row r="9" spans="1:12" ht="20">
      <c r="A9" s="248"/>
      <c r="B9" s="126"/>
      <c r="C9" s="337" t="s">
        <v>48</v>
      </c>
      <c r="D9" s="338"/>
      <c r="E9" s="339"/>
      <c r="F9" s="276"/>
      <c r="G9" s="276"/>
      <c r="H9" s="127"/>
      <c r="I9" s="127"/>
      <c r="J9" s="128" t="s">
        <v>49</v>
      </c>
      <c r="K9" s="129"/>
      <c r="L9" s="130"/>
    </row>
    <row r="10" spans="1:12">
      <c r="A10" s="248"/>
      <c r="B10" s="126"/>
      <c r="C10" s="340"/>
      <c r="D10" s="341"/>
      <c r="E10" s="342"/>
      <c r="F10" s="276"/>
      <c r="G10" s="276"/>
      <c r="H10" s="126"/>
      <c r="I10" s="126"/>
      <c r="J10" s="126" t="s">
        <v>50</v>
      </c>
      <c r="K10" s="126"/>
      <c r="L10" s="126"/>
    </row>
    <row r="11" spans="1:12" ht="15" thickBot="1">
      <c r="A11" s="248"/>
      <c r="B11" s="126"/>
      <c r="C11" s="343"/>
      <c r="D11" s="344"/>
      <c r="E11" s="345"/>
      <c r="F11" s="276"/>
      <c r="G11" s="276"/>
      <c r="H11" s="126"/>
      <c r="I11" s="126"/>
      <c r="J11" s="126" t="s">
        <v>51</v>
      </c>
      <c r="K11" s="126"/>
      <c r="L11" s="126"/>
    </row>
    <row r="12" spans="1:12">
      <c r="A12" s="248"/>
      <c r="B12" s="126"/>
      <c r="C12" s="126"/>
      <c r="D12" s="126"/>
      <c r="E12" s="126"/>
      <c r="F12" s="126"/>
      <c r="G12" s="126"/>
      <c r="H12" s="126"/>
      <c r="I12" s="126"/>
      <c r="J12" s="126"/>
      <c r="K12" s="126"/>
      <c r="L12" s="126"/>
    </row>
    <row r="13" spans="1:12">
      <c r="A13" s="248"/>
      <c r="B13" s="126"/>
      <c r="C13" s="127" t="s">
        <v>52</v>
      </c>
      <c r="D13" s="126"/>
      <c r="E13" s="126"/>
      <c r="F13" s="126"/>
      <c r="G13" s="126"/>
      <c r="H13" s="126"/>
      <c r="I13" s="126"/>
      <c r="J13" s="126"/>
      <c r="K13" s="126"/>
      <c r="L13" s="126"/>
    </row>
    <row r="14" spans="1:12">
      <c r="A14" s="248"/>
      <c r="B14" s="126"/>
      <c r="C14" s="127"/>
      <c r="D14" s="127"/>
      <c r="E14" s="126"/>
      <c r="F14" s="126"/>
      <c r="G14" s="126"/>
      <c r="H14" s="126"/>
      <c r="I14" s="126"/>
      <c r="J14" s="126"/>
      <c r="K14" s="126"/>
      <c r="L14" s="126"/>
    </row>
    <row r="15" spans="1:12">
      <c r="A15" s="248"/>
      <c r="B15" s="126"/>
      <c r="C15" s="131" t="s">
        <v>53</v>
      </c>
      <c r="D15" s="132" t="s">
        <v>54</v>
      </c>
      <c r="E15" s="133"/>
      <c r="F15" s="277"/>
      <c r="G15" s="277"/>
      <c r="H15" s="126"/>
      <c r="I15" s="126"/>
      <c r="J15" s="134"/>
      <c r="K15" s="126"/>
      <c r="L15" s="126"/>
    </row>
    <row r="16" spans="1:12" ht="20">
      <c r="A16" s="248"/>
      <c r="B16" s="126"/>
      <c r="C16" s="131" t="s">
        <v>55</v>
      </c>
      <c r="D16" s="132" t="s">
        <v>56</v>
      </c>
      <c r="E16" s="133"/>
      <c r="F16" s="277"/>
      <c r="G16" s="277"/>
      <c r="H16" s="135"/>
      <c r="I16" s="135"/>
      <c r="J16" s="134"/>
      <c r="K16" s="135"/>
      <c r="L16" s="135"/>
    </row>
    <row r="17" spans="1:12">
      <c r="A17" s="248"/>
      <c r="B17" s="126"/>
      <c r="C17" s="126"/>
      <c r="D17" s="126"/>
      <c r="E17" s="126"/>
      <c r="F17" s="126"/>
      <c r="G17" s="126"/>
      <c r="H17" s="126"/>
      <c r="I17" s="126"/>
      <c r="J17" s="126"/>
      <c r="K17" s="126"/>
      <c r="L17" s="126"/>
    </row>
    <row r="18" spans="1:12">
      <c r="A18" s="248"/>
      <c r="B18" s="126"/>
      <c r="C18" s="126"/>
      <c r="D18" s="126"/>
      <c r="E18" s="126"/>
      <c r="F18" s="126"/>
      <c r="G18" s="126"/>
      <c r="H18" s="126"/>
      <c r="I18" s="126"/>
      <c r="J18" s="136" t="s">
        <v>37</v>
      </c>
      <c r="K18" s="137">
        <v>4567892</v>
      </c>
      <c r="L18" s="138"/>
    </row>
    <row r="19" spans="1:12">
      <c r="A19" s="248"/>
      <c r="B19" s="126"/>
      <c r="C19" s="126"/>
      <c r="D19" s="126"/>
      <c r="E19" s="126"/>
      <c r="F19" s="126"/>
      <c r="G19" s="126"/>
      <c r="H19" s="126"/>
      <c r="I19" s="126"/>
      <c r="J19" s="136" t="s">
        <v>57</v>
      </c>
      <c r="K19" s="137">
        <f>SUM(J34:J41)</f>
        <v>2400000</v>
      </c>
      <c r="L19" s="139"/>
    </row>
    <row r="20" spans="1:12">
      <c r="A20" s="248"/>
      <c r="B20" s="126"/>
      <c r="C20" s="126"/>
      <c r="D20" s="126"/>
      <c r="E20" s="126"/>
      <c r="F20" s="126"/>
      <c r="G20" s="126"/>
      <c r="H20" s="126"/>
      <c r="I20" s="126"/>
      <c r="J20" s="136" t="s">
        <v>58</v>
      </c>
      <c r="K20" s="137">
        <f>SUM(H34:H41)</f>
        <v>2125718.7000000002</v>
      </c>
      <c r="L20" s="126"/>
    </row>
    <row r="21" spans="1:12">
      <c r="A21" s="248"/>
      <c r="B21" s="126"/>
      <c r="C21" s="126"/>
      <c r="D21" s="126"/>
      <c r="E21" s="126"/>
      <c r="F21" s="126"/>
      <c r="G21" s="126"/>
      <c r="H21" s="126"/>
      <c r="I21" s="126"/>
      <c r="J21" s="136" t="s">
        <v>43</v>
      </c>
      <c r="K21" s="137">
        <f>SUM(K18+K19)-K20</f>
        <v>4842173.3</v>
      </c>
      <c r="L21" s="126"/>
    </row>
    <row r="22" spans="1:12">
      <c r="A22" s="248"/>
      <c r="B22" s="126"/>
      <c r="C22" s="126"/>
      <c r="D22" s="126"/>
      <c r="E22" s="126"/>
      <c r="F22" s="126"/>
      <c r="G22" s="126"/>
      <c r="H22" s="126"/>
      <c r="I22" s="126"/>
      <c r="J22" s="136" t="s">
        <v>59</v>
      </c>
      <c r="K22" s="140" t="s">
        <v>60</v>
      </c>
      <c r="L22" s="126"/>
    </row>
    <row r="23" spans="1:12">
      <c r="A23" s="248"/>
      <c r="B23" s="126"/>
      <c r="C23" s="126"/>
      <c r="D23" s="126"/>
      <c r="E23" s="126"/>
      <c r="F23" s="126"/>
      <c r="G23" s="126"/>
      <c r="H23" s="126"/>
      <c r="I23" s="126"/>
      <c r="J23" s="126"/>
      <c r="K23" s="141"/>
      <c r="L23" s="126"/>
    </row>
    <row r="24" spans="1:12">
      <c r="A24" s="248"/>
      <c r="B24" s="126"/>
      <c r="C24" s="127" t="s">
        <v>32</v>
      </c>
      <c r="D24" s="126"/>
      <c r="E24" s="126"/>
      <c r="F24" s="126"/>
      <c r="G24" s="126"/>
      <c r="H24" s="126"/>
      <c r="I24" s="126"/>
      <c r="J24" s="126"/>
      <c r="K24" s="141"/>
      <c r="L24" s="126"/>
    </row>
    <row r="25" spans="1:12">
      <c r="A25" s="248"/>
      <c r="B25" s="126"/>
      <c r="C25" s="126"/>
      <c r="D25" s="126"/>
      <c r="E25" s="126"/>
      <c r="F25" s="126"/>
      <c r="G25" s="126"/>
      <c r="H25" s="126"/>
      <c r="I25" s="126"/>
      <c r="J25" s="126"/>
      <c r="K25" s="141"/>
      <c r="L25" s="126"/>
    </row>
    <row r="26" spans="1:12">
      <c r="A26" s="248"/>
      <c r="B26" s="126"/>
      <c r="C26" s="126" t="s">
        <v>0</v>
      </c>
      <c r="D26" s="126"/>
      <c r="E26" s="126"/>
      <c r="F26" s="126"/>
      <c r="G26" s="126"/>
      <c r="H26" s="126"/>
      <c r="I26" s="126"/>
      <c r="J26" s="126"/>
      <c r="K26" s="141"/>
      <c r="L26" s="126"/>
    </row>
    <row r="27" spans="1:12">
      <c r="A27" s="248"/>
      <c r="B27" s="126"/>
      <c r="C27" s="126" t="s">
        <v>61</v>
      </c>
      <c r="D27" s="126"/>
      <c r="E27" s="126"/>
      <c r="F27" s="126"/>
      <c r="G27" s="126"/>
      <c r="H27" s="126"/>
      <c r="I27" s="126"/>
      <c r="J27" s="126"/>
      <c r="K27" s="141"/>
      <c r="L27" s="126"/>
    </row>
    <row r="28" spans="1:12">
      <c r="A28" s="248"/>
      <c r="B28" s="126"/>
      <c r="C28" s="126" t="s">
        <v>62</v>
      </c>
      <c r="D28" s="126"/>
      <c r="E28" s="126"/>
      <c r="F28" s="126"/>
      <c r="G28" s="126"/>
      <c r="H28" s="126"/>
      <c r="I28" s="126"/>
      <c r="J28" s="126"/>
      <c r="K28" s="141"/>
      <c r="L28" s="126"/>
    </row>
    <row r="29" spans="1:12">
      <c r="A29" s="248"/>
      <c r="B29" s="126"/>
      <c r="C29" s="126"/>
      <c r="D29" s="126"/>
      <c r="E29" s="126"/>
      <c r="F29" s="126"/>
      <c r="G29" s="126"/>
      <c r="H29" s="126"/>
      <c r="I29" s="126"/>
      <c r="J29" s="126"/>
      <c r="K29" s="141"/>
      <c r="L29" s="126"/>
    </row>
    <row r="30" spans="1:12" ht="15" thickBot="1">
      <c r="A30" s="248"/>
      <c r="B30" s="126"/>
      <c r="C30" s="126"/>
      <c r="D30" s="126"/>
      <c r="E30" s="126"/>
      <c r="F30" s="126"/>
      <c r="G30" s="126"/>
      <c r="H30" s="126"/>
      <c r="I30" s="126"/>
      <c r="J30" s="126"/>
      <c r="K30" s="141"/>
      <c r="L30" s="126"/>
    </row>
    <row r="31" spans="1:12" ht="20">
      <c r="A31" s="248"/>
      <c r="B31" s="126"/>
      <c r="C31" s="142" t="s">
        <v>63</v>
      </c>
      <c r="D31" s="143"/>
      <c r="E31" s="143"/>
      <c r="F31" s="143"/>
      <c r="G31" s="143"/>
      <c r="H31" s="143"/>
      <c r="I31" s="143"/>
      <c r="J31" s="143"/>
      <c r="K31" s="144"/>
      <c r="L31" s="126"/>
    </row>
    <row r="32" spans="1:12">
      <c r="A32" s="248"/>
      <c r="B32" s="126"/>
      <c r="C32" s="346" t="s">
        <v>31</v>
      </c>
      <c r="D32" s="348" t="s">
        <v>64</v>
      </c>
      <c r="E32" s="348" t="s">
        <v>65</v>
      </c>
      <c r="F32" s="278"/>
      <c r="G32" s="278"/>
      <c r="H32" s="348" t="s">
        <v>66</v>
      </c>
      <c r="I32" s="278"/>
      <c r="J32" s="348" t="s">
        <v>67</v>
      </c>
      <c r="K32" s="335" t="s">
        <v>68</v>
      </c>
      <c r="L32" s="145"/>
    </row>
    <row r="33" spans="1:12">
      <c r="A33" s="248"/>
      <c r="B33" s="126"/>
      <c r="C33" s="347"/>
      <c r="D33" s="349"/>
      <c r="E33" s="349"/>
      <c r="F33" s="279"/>
      <c r="G33" s="279"/>
      <c r="H33" s="349"/>
      <c r="I33" s="279"/>
      <c r="J33" s="349"/>
      <c r="K33" s="336"/>
      <c r="L33" s="145"/>
    </row>
    <row r="34" spans="1:12">
      <c r="A34" s="248"/>
      <c r="B34" s="126"/>
      <c r="C34" s="146"/>
      <c r="D34" s="114" t="s">
        <v>69</v>
      </c>
      <c r="E34" s="115"/>
      <c r="F34" s="115"/>
      <c r="G34" s="115"/>
      <c r="H34" s="116"/>
      <c r="I34" s="116"/>
      <c r="J34" s="117"/>
      <c r="K34" s="147">
        <f>K18</f>
        <v>4567892</v>
      </c>
      <c r="L34" s="148"/>
    </row>
    <row r="35" spans="1:12">
      <c r="A35" s="248"/>
      <c r="B35" s="126"/>
      <c r="C35" s="149" t="s">
        <v>70</v>
      </c>
      <c r="D35" s="118" t="s">
        <v>71</v>
      </c>
      <c r="E35" s="119" t="s">
        <v>72</v>
      </c>
      <c r="F35" s="119"/>
      <c r="G35" s="119"/>
      <c r="H35" s="120"/>
      <c r="I35" s="120"/>
      <c r="J35" s="120">
        <v>1200000</v>
      </c>
      <c r="K35" s="121">
        <f>K34-H35+J35</f>
        <v>5767892</v>
      </c>
      <c r="L35" s="145"/>
    </row>
    <row r="36" spans="1:12">
      <c r="A36" s="248"/>
      <c r="B36" s="126"/>
      <c r="C36" s="149" t="s">
        <v>40</v>
      </c>
      <c r="D36" s="118" t="s">
        <v>73</v>
      </c>
      <c r="E36" s="119" t="s">
        <v>74</v>
      </c>
      <c r="F36" s="119"/>
      <c r="G36" s="317" t="s">
        <v>299</v>
      </c>
      <c r="H36" s="120">
        <v>742395.6</v>
      </c>
      <c r="I36" s="288" t="s">
        <v>301</v>
      </c>
      <c r="K36" s="121">
        <f>K35-H36</f>
        <v>5025496.4000000004</v>
      </c>
      <c r="L36" s="145"/>
    </row>
    <row r="37" spans="1:12">
      <c r="A37" s="248"/>
      <c r="B37" s="126"/>
      <c r="C37" s="149" t="s">
        <v>40</v>
      </c>
      <c r="D37" s="118" t="s">
        <v>75</v>
      </c>
      <c r="E37" s="119" t="s">
        <v>76</v>
      </c>
      <c r="F37" s="119"/>
      <c r="G37" s="318"/>
      <c r="H37" s="120">
        <v>4588.42</v>
      </c>
      <c r="I37" s="313"/>
      <c r="K37" s="121">
        <f>K36-H37+G37</f>
        <v>5020907.9800000004</v>
      </c>
      <c r="L37" s="145"/>
    </row>
    <row r="38" spans="1:12">
      <c r="A38" s="248"/>
      <c r="B38" s="126"/>
      <c r="C38" s="149" t="s">
        <v>77</v>
      </c>
      <c r="D38" s="118" t="s">
        <v>78</v>
      </c>
      <c r="E38" s="119" t="s">
        <v>74</v>
      </c>
      <c r="F38" s="119"/>
      <c r="G38" s="119"/>
      <c r="H38" s="120">
        <v>318169.53999999998</v>
      </c>
      <c r="I38" s="285" t="s">
        <v>301</v>
      </c>
      <c r="J38" s="120"/>
      <c r="K38" s="121">
        <f t="shared" ref="K38:K41" si="0">K37-H38+J38</f>
        <v>4702738.4400000004</v>
      </c>
      <c r="L38" s="145"/>
    </row>
    <row r="39" spans="1:12">
      <c r="A39" s="248"/>
      <c r="B39" s="126"/>
      <c r="C39" s="149" t="s">
        <v>79</v>
      </c>
      <c r="D39" s="118" t="s">
        <v>71</v>
      </c>
      <c r="E39" s="119" t="s">
        <v>72</v>
      </c>
      <c r="F39" s="119"/>
      <c r="G39" s="119"/>
      <c r="H39" s="120"/>
      <c r="I39" s="120"/>
      <c r="J39" s="120">
        <v>1200000</v>
      </c>
      <c r="K39" s="121">
        <f t="shared" si="0"/>
        <v>5902738.4400000004</v>
      </c>
      <c r="L39" s="145"/>
    </row>
    <row r="40" spans="1:12">
      <c r="A40" s="248"/>
      <c r="B40" s="126"/>
      <c r="C40" s="149" t="s">
        <v>42</v>
      </c>
      <c r="D40" s="118" t="s">
        <v>73</v>
      </c>
      <c r="E40" s="119" t="s">
        <v>74</v>
      </c>
      <c r="F40" s="119"/>
      <c r="G40" s="319" t="s">
        <v>297</v>
      </c>
      <c r="H40" s="120">
        <v>742395.6</v>
      </c>
      <c r="I40" s="285" t="s">
        <v>301</v>
      </c>
      <c r="K40" s="121">
        <f>K39-H40</f>
        <v>5160342.8400000008</v>
      </c>
      <c r="L40" s="145"/>
    </row>
    <row r="41" spans="1:12">
      <c r="A41" s="248"/>
      <c r="B41" s="126"/>
      <c r="C41" s="149" t="s">
        <v>42</v>
      </c>
      <c r="D41" s="118" t="s">
        <v>78</v>
      </c>
      <c r="E41" s="119" t="s">
        <v>74</v>
      </c>
      <c r="F41" s="119"/>
      <c r="G41" s="119"/>
      <c r="H41" s="120">
        <v>318169.53999999998</v>
      </c>
      <c r="I41" s="313"/>
      <c r="J41" s="120"/>
      <c r="K41" s="121">
        <f t="shared" si="0"/>
        <v>4842173.3000000007</v>
      </c>
      <c r="L41" s="145"/>
    </row>
    <row r="42" spans="1:12">
      <c r="A42" s="248"/>
      <c r="B42" s="126"/>
      <c r="C42" s="146"/>
      <c r="D42" s="114" t="s">
        <v>43</v>
      </c>
      <c r="E42" s="115"/>
      <c r="F42" s="115"/>
      <c r="G42" s="115"/>
      <c r="H42" s="116"/>
      <c r="I42" s="116"/>
      <c r="J42" s="123"/>
      <c r="K42" s="124">
        <f>K41</f>
        <v>4842173.3000000007</v>
      </c>
      <c r="L42" s="145"/>
    </row>
    <row r="43" spans="1:12">
      <c r="A43" s="248"/>
      <c r="B43" s="126"/>
      <c r="C43" s="150"/>
      <c r="D43" s="150"/>
      <c r="E43" s="151"/>
      <c r="F43" s="151"/>
      <c r="G43" s="151"/>
      <c r="H43" s="126"/>
      <c r="I43" s="126"/>
      <c r="J43" s="152"/>
      <c r="K43" s="153"/>
      <c r="L43" s="145"/>
    </row>
    <row r="44" spans="1:12">
      <c r="A44" s="248"/>
      <c r="B44" s="126"/>
      <c r="C44" s="150"/>
      <c r="D44" s="150"/>
      <c r="E44" s="151"/>
      <c r="F44" s="151"/>
      <c r="G44" s="151"/>
      <c r="H44" s="126"/>
      <c r="I44" s="126"/>
      <c r="J44" s="154"/>
      <c r="K44" s="155" t="s">
        <v>80</v>
      </c>
      <c r="L44" s="145"/>
    </row>
    <row r="45" spans="1:12" ht="15" thickBot="1">
      <c r="A45" s="249"/>
      <c r="B45" s="156"/>
      <c r="C45" s="156"/>
      <c r="D45" s="156"/>
      <c r="E45" s="156"/>
      <c r="F45" s="156"/>
      <c r="G45" s="156"/>
      <c r="H45" s="156"/>
      <c r="I45" s="156"/>
      <c r="J45" s="157"/>
      <c r="K45" s="156"/>
      <c r="L45" s="158"/>
    </row>
    <row r="46" spans="1:12" ht="15" thickTop="1"/>
    <row r="47" spans="1:12">
      <c r="F47" s="281" t="s">
        <v>300</v>
      </c>
      <c r="G47" s="241" t="s">
        <v>297</v>
      </c>
      <c r="H47" s="280">
        <f>SUM(H36:H37)</f>
        <v>746984.02</v>
      </c>
    </row>
  </sheetData>
  <mergeCells count="7">
    <mergeCell ref="K32:K33"/>
    <mergeCell ref="C9:E11"/>
    <mergeCell ref="C32:C33"/>
    <mergeCell ref="D32:D33"/>
    <mergeCell ref="E32:E33"/>
    <mergeCell ref="H32:H33"/>
    <mergeCell ref="J32:J33"/>
  </mergeCells>
  <pageMargins left="0.7" right="0.7" top="0.75" bottom="0.75" header="0.3" footer="0.3"/>
  <pageSetup scale="52" orientation="portrait" r:id="rId1"/>
  <headerFooter>
    <oddHeader>&amp;L&amp;"-,Bold"&amp;16HO 8.4.2B - Payroll Test of Control Support - Solution</oddHeader>
    <oddFooter>&amp;LThe Audit Academy
Expedition: Audit&amp;R© 2019 EYGM Limited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3"/>
  <sheetViews>
    <sheetView view="pageLayout" topLeftCell="A142" zoomScaleNormal="100" workbookViewId="0">
      <selection activeCell="G4" sqref="G4"/>
    </sheetView>
  </sheetViews>
  <sheetFormatPr defaultRowHeight="14.5"/>
  <cols>
    <col min="1" max="1" width="3.26953125" customWidth="1"/>
    <col min="2" max="2" width="31.54296875" customWidth="1"/>
    <col min="3" max="3" width="15.54296875" customWidth="1"/>
    <col min="4" max="4" width="19.54296875" bestFit="1" customWidth="1"/>
    <col min="6" max="6" width="15.54296875" bestFit="1" customWidth="1"/>
    <col min="8" max="8" width="14.81640625" bestFit="1" customWidth="1"/>
    <col min="9" max="9" width="3.08984375" customWidth="1"/>
    <col min="11" max="11" width="11.54296875" bestFit="1" customWidth="1"/>
  </cols>
  <sheetData>
    <row r="1" spans="1:8">
      <c r="A1" s="241"/>
    </row>
    <row r="4" spans="1:8">
      <c r="B4" s="239" t="s">
        <v>8</v>
      </c>
    </row>
    <row r="5" spans="1:8" ht="15" thickBot="1">
      <c r="B5" s="240" t="s">
        <v>291</v>
      </c>
    </row>
    <row r="6" spans="1:8" ht="24.5">
      <c r="B6" s="160" t="s">
        <v>81</v>
      </c>
      <c r="C6" s="161"/>
      <c r="D6" s="161"/>
      <c r="E6" s="161"/>
      <c r="F6" s="161"/>
      <c r="G6" s="161"/>
      <c r="H6" s="161"/>
    </row>
    <row r="7" spans="1:8">
      <c r="B7" s="77"/>
      <c r="C7" s="77"/>
      <c r="D7" s="295" t="s">
        <v>304</v>
      </c>
      <c r="E7" s="77"/>
      <c r="F7" s="295" t="s">
        <v>303</v>
      </c>
      <c r="G7" s="77"/>
      <c r="H7" s="77"/>
    </row>
    <row r="8" spans="1:8" ht="16.5">
      <c r="B8" s="162" t="s">
        <v>82</v>
      </c>
      <c r="C8" s="162" t="s">
        <v>83</v>
      </c>
      <c r="D8" s="163" t="s">
        <v>84</v>
      </c>
      <c r="E8" s="163"/>
      <c r="F8" s="163" t="s">
        <v>85</v>
      </c>
      <c r="G8" s="162"/>
      <c r="H8" s="162" t="s">
        <v>86</v>
      </c>
    </row>
    <row r="9" spans="1:8" ht="17.5">
      <c r="B9" s="164" t="s">
        <v>87</v>
      </c>
      <c r="C9" s="164">
        <v>1478036</v>
      </c>
      <c r="D9" s="165">
        <v>7609</v>
      </c>
      <c r="E9" s="166"/>
      <c r="F9" s="167">
        <v>3261</v>
      </c>
      <c r="G9" s="168"/>
      <c r="H9" s="169" t="s">
        <v>88</v>
      </c>
    </row>
    <row r="10" spans="1:8" ht="17.5">
      <c r="B10" s="164" t="s">
        <v>89</v>
      </c>
      <c r="C10" s="164">
        <v>1478039</v>
      </c>
      <c r="D10" s="165">
        <v>4585.1916000000001</v>
      </c>
      <c r="E10" s="166"/>
      <c r="F10" s="167">
        <v>1965.0821142857149</v>
      </c>
      <c r="G10" s="168"/>
      <c r="H10" s="169" t="s">
        <v>88</v>
      </c>
    </row>
    <row r="11" spans="1:8" ht="17.5">
      <c r="B11" s="164" t="s">
        <v>90</v>
      </c>
      <c r="C11" s="164">
        <v>1478042</v>
      </c>
      <c r="D11" s="165">
        <v>3622.3013640000004</v>
      </c>
      <c r="E11" s="166"/>
      <c r="F11" s="167">
        <v>1552.4148702857151</v>
      </c>
      <c r="G11" s="168"/>
      <c r="H11" s="169" t="s">
        <v>88</v>
      </c>
    </row>
    <row r="12" spans="1:8" ht="17.5">
      <c r="B12" s="164" t="s">
        <v>91</v>
      </c>
      <c r="C12" s="164">
        <v>1478045</v>
      </c>
      <c r="D12" s="165">
        <v>4643.232</v>
      </c>
      <c r="E12" s="166"/>
      <c r="F12" s="167">
        <v>1989.9565714285718</v>
      </c>
      <c r="G12" s="170"/>
      <c r="H12" s="169" t="s">
        <v>88</v>
      </c>
    </row>
    <row r="13" spans="1:8" ht="17.5">
      <c r="B13" s="164" t="s">
        <v>92</v>
      </c>
      <c r="C13" s="164">
        <v>1478048</v>
      </c>
      <c r="D13" s="165">
        <v>3203.8300799999997</v>
      </c>
      <c r="E13" s="166"/>
      <c r="F13" s="167">
        <v>1373.0700342857144</v>
      </c>
      <c r="G13" s="170"/>
      <c r="H13" s="169" t="s">
        <v>88</v>
      </c>
    </row>
    <row r="14" spans="1:8" ht="17.5">
      <c r="B14" s="164" t="s">
        <v>93</v>
      </c>
      <c r="C14" s="164">
        <v>1478051</v>
      </c>
      <c r="D14" s="165">
        <v>2902.02</v>
      </c>
      <c r="E14" s="166"/>
      <c r="F14" s="167">
        <v>1243.7228571428573</v>
      </c>
      <c r="G14" s="170"/>
      <c r="H14" s="169" t="s">
        <v>88</v>
      </c>
    </row>
    <row r="15" spans="1:8" ht="17.5">
      <c r="B15" s="164" t="s">
        <v>94</v>
      </c>
      <c r="C15" s="164">
        <v>1478054</v>
      </c>
      <c r="D15" s="165">
        <v>3622.3013640000004</v>
      </c>
      <c r="E15" s="166"/>
      <c r="F15" s="167">
        <v>1552.4148702857151</v>
      </c>
      <c r="G15" s="170"/>
      <c r="H15" s="169" t="s">
        <v>88</v>
      </c>
    </row>
    <row r="16" spans="1:8" ht="17.5">
      <c r="B16" s="164" t="s">
        <v>95</v>
      </c>
      <c r="C16" s="164">
        <v>1478057</v>
      </c>
      <c r="D16" s="165">
        <v>4585.1916000000001</v>
      </c>
      <c r="E16" s="166"/>
      <c r="F16" s="167">
        <v>1965.0821142857149</v>
      </c>
      <c r="G16" s="170"/>
      <c r="H16" s="169" t="s">
        <v>88</v>
      </c>
    </row>
    <row r="17" spans="2:8" ht="17.5">
      <c r="B17" s="164" t="s">
        <v>96</v>
      </c>
      <c r="C17" s="164">
        <v>1478060</v>
      </c>
      <c r="D17" s="165">
        <v>3622.3013640000004</v>
      </c>
      <c r="E17" s="166"/>
      <c r="F17" s="167">
        <v>1552.4148702857151</v>
      </c>
      <c r="G17" s="170"/>
      <c r="H17" s="169" t="s">
        <v>88</v>
      </c>
    </row>
    <row r="18" spans="2:8" ht="17.5">
      <c r="B18" s="164" t="s">
        <v>97</v>
      </c>
      <c r="C18" s="164">
        <v>1478063</v>
      </c>
      <c r="D18" s="165">
        <v>4643.232</v>
      </c>
      <c r="E18" s="166"/>
      <c r="F18" s="167">
        <v>1989.9565714285718</v>
      </c>
      <c r="G18" s="170"/>
      <c r="H18" s="169" t="s">
        <v>88</v>
      </c>
    </row>
    <row r="19" spans="2:8" ht="17.5">
      <c r="B19" s="164" t="s">
        <v>98</v>
      </c>
      <c r="C19" s="164">
        <v>1478066</v>
      </c>
      <c r="D19" s="165">
        <v>3203.8300799999997</v>
      </c>
      <c r="E19" s="166"/>
      <c r="F19" s="167">
        <v>1373.0700342857144</v>
      </c>
      <c r="G19" s="170"/>
      <c r="H19" s="169" t="s">
        <v>88</v>
      </c>
    </row>
    <row r="20" spans="2:8" ht="17.5">
      <c r="B20" s="164" t="s">
        <v>99</v>
      </c>
      <c r="C20" s="164">
        <v>1478069</v>
      </c>
      <c r="D20" s="165">
        <v>2902.02</v>
      </c>
      <c r="E20" s="166"/>
      <c r="F20" s="167">
        <v>1243.7228571428573</v>
      </c>
      <c r="G20" s="170"/>
      <c r="H20" s="169" t="s">
        <v>88</v>
      </c>
    </row>
    <row r="21" spans="2:8" ht="17.5">
      <c r="B21" s="164" t="s">
        <v>100</v>
      </c>
      <c r="C21" s="164">
        <v>1478072</v>
      </c>
      <c r="D21" s="165">
        <v>3622.3013640000004</v>
      </c>
      <c r="E21" s="166"/>
      <c r="F21" s="167">
        <v>1552.4148702857151</v>
      </c>
      <c r="G21" s="170"/>
      <c r="H21" s="169" t="s">
        <v>88</v>
      </c>
    </row>
    <row r="22" spans="2:8" ht="17.5">
      <c r="B22" s="164" t="s">
        <v>101</v>
      </c>
      <c r="C22" s="164">
        <v>1478075</v>
      </c>
      <c r="D22" s="165">
        <v>4585.1916000000001</v>
      </c>
      <c r="E22" s="166"/>
      <c r="F22" s="167">
        <v>1965.0821142857149</v>
      </c>
      <c r="G22" s="168"/>
      <c r="H22" s="169" t="s">
        <v>88</v>
      </c>
    </row>
    <row r="23" spans="2:8" ht="17.5">
      <c r="B23" s="164" t="s">
        <v>102</v>
      </c>
      <c r="C23" s="164">
        <v>1478078</v>
      </c>
      <c r="D23" s="165">
        <v>3622.3013640000004</v>
      </c>
      <c r="E23" s="166"/>
      <c r="F23" s="167">
        <v>1552.4148702857151</v>
      </c>
      <c r="G23" s="170"/>
      <c r="H23" s="169" t="s">
        <v>88</v>
      </c>
    </row>
    <row r="24" spans="2:8" ht="17.5">
      <c r="B24" s="164" t="s">
        <v>103</v>
      </c>
      <c r="C24" s="164">
        <v>1478081</v>
      </c>
      <c r="D24" s="165">
        <v>4643.232</v>
      </c>
      <c r="E24" s="166"/>
      <c r="F24" s="167">
        <v>1989.9565714285718</v>
      </c>
      <c r="G24" s="170"/>
      <c r="H24" s="169" t="s">
        <v>88</v>
      </c>
    </row>
    <row r="25" spans="2:8" ht="17.5">
      <c r="B25" s="164" t="s">
        <v>104</v>
      </c>
      <c r="C25" s="164">
        <v>1478084</v>
      </c>
      <c r="D25" s="165">
        <v>3203.8300799999997</v>
      </c>
      <c r="E25" s="166"/>
      <c r="F25" s="167">
        <v>1373.0700342857144</v>
      </c>
      <c r="G25" s="170"/>
      <c r="H25" s="169" t="s">
        <v>88</v>
      </c>
    </row>
    <row r="26" spans="2:8" ht="17.5">
      <c r="B26" s="164" t="s">
        <v>105</v>
      </c>
      <c r="C26" s="164">
        <v>1478087</v>
      </c>
      <c r="D26" s="165">
        <v>2902.02</v>
      </c>
      <c r="E26" s="166"/>
      <c r="F26" s="167">
        <v>1243.7228571428573</v>
      </c>
      <c r="G26" s="170"/>
      <c r="H26" s="169" t="s">
        <v>88</v>
      </c>
    </row>
    <row r="27" spans="2:8" ht="17.5">
      <c r="B27" s="164" t="s">
        <v>106</v>
      </c>
      <c r="C27" s="164">
        <v>1478090</v>
      </c>
      <c r="D27" s="165">
        <v>3622.3013640000004</v>
      </c>
      <c r="E27" s="170"/>
      <c r="F27" s="167">
        <v>1552.4148702857151</v>
      </c>
      <c r="G27" s="170"/>
      <c r="H27" s="169" t="s">
        <v>88</v>
      </c>
    </row>
    <row r="28" spans="2:8" ht="17.5">
      <c r="B28" s="164" t="s">
        <v>107</v>
      </c>
      <c r="C28" s="164">
        <v>1478093</v>
      </c>
      <c r="D28" s="165">
        <v>4585.1916000000001</v>
      </c>
      <c r="E28" s="170"/>
      <c r="F28" s="167">
        <v>1965.0821142857149</v>
      </c>
      <c r="G28" s="170"/>
      <c r="H28" s="169" t="s">
        <v>88</v>
      </c>
    </row>
    <row r="29" spans="2:8" ht="17.5">
      <c r="B29" s="164" t="s">
        <v>108</v>
      </c>
      <c r="C29" s="164">
        <v>1478096</v>
      </c>
      <c r="D29" s="165">
        <v>3622.3013640000004</v>
      </c>
      <c r="E29" s="170"/>
      <c r="F29" s="167">
        <v>1552.4148702857151</v>
      </c>
      <c r="G29" s="170"/>
      <c r="H29" s="169" t="s">
        <v>88</v>
      </c>
    </row>
    <row r="30" spans="2:8" ht="17.5">
      <c r="B30" s="164" t="s">
        <v>109</v>
      </c>
      <c r="C30" s="164">
        <v>1478099</v>
      </c>
      <c r="D30" s="165">
        <v>4643.232</v>
      </c>
      <c r="E30" s="170"/>
      <c r="F30" s="167">
        <v>1989.9565714285718</v>
      </c>
      <c r="G30" s="170"/>
      <c r="H30" s="169" t="s">
        <v>88</v>
      </c>
    </row>
    <row r="31" spans="2:8" ht="17.5">
      <c r="B31" s="164" t="s">
        <v>110</v>
      </c>
      <c r="C31" s="164">
        <v>1478102</v>
      </c>
      <c r="D31" s="165">
        <v>3203.8300799999997</v>
      </c>
      <c r="E31" s="170"/>
      <c r="F31" s="167">
        <v>1373.0700342857144</v>
      </c>
      <c r="G31" s="170"/>
      <c r="H31" s="169" t="s">
        <v>88</v>
      </c>
    </row>
    <row r="32" spans="2:8" ht="17.5">
      <c r="B32" s="164" t="s">
        <v>111</v>
      </c>
      <c r="C32" s="164">
        <v>1478105</v>
      </c>
      <c r="D32" s="165">
        <v>2902.02</v>
      </c>
      <c r="E32" s="170"/>
      <c r="F32" s="167">
        <v>1243.7228571428573</v>
      </c>
      <c r="G32" s="170"/>
      <c r="H32" s="169" t="s">
        <v>88</v>
      </c>
    </row>
    <row r="33" spans="2:8" ht="17.5">
      <c r="B33" s="164" t="s">
        <v>112</v>
      </c>
      <c r="C33" s="164">
        <v>1478108</v>
      </c>
      <c r="D33" s="165">
        <v>3622.3013640000004</v>
      </c>
      <c r="E33" s="170"/>
      <c r="F33" s="167">
        <v>1552.4148702857151</v>
      </c>
      <c r="G33" s="170"/>
      <c r="H33" s="169" t="s">
        <v>88</v>
      </c>
    </row>
    <row r="34" spans="2:8" ht="17.5">
      <c r="B34" s="164" t="s">
        <v>113</v>
      </c>
      <c r="C34" s="164">
        <v>1478111</v>
      </c>
      <c r="D34" s="165">
        <v>4585.1916000000001</v>
      </c>
      <c r="E34" s="170"/>
      <c r="F34" s="167">
        <v>1965.0821142857149</v>
      </c>
      <c r="G34" s="170"/>
      <c r="H34" s="169" t="s">
        <v>88</v>
      </c>
    </row>
    <row r="35" spans="2:8" ht="17.5">
      <c r="B35" s="164" t="s">
        <v>114</v>
      </c>
      <c r="C35" s="164">
        <v>1478114</v>
      </c>
      <c r="D35" s="165">
        <v>3622.3013640000004</v>
      </c>
      <c r="E35" s="170"/>
      <c r="F35" s="167">
        <v>1552.4148702857151</v>
      </c>
      <c r="G35" s="170"/>
      <c r="H35" s="169" t="s">
        <v>88</v>
      </c>
    </row>
    <row r="36" spans="2:8" ht="17.5">
      <c r="B36" s="164" t="s">
        <v>115</v>
      </c>
      <c r="C36" s="164">
        <v>1478117</v>
      </c>
      <c r="D36" s="165">
        <v>4643.232</v>
      </c>
      <c r="E36" s="170"/>
      <c r="F36" s="167">
        <v>1989.9565714285718</v>
      </c>
      <c r="G36" s="170"/>
      <c r="H36" s="169" t="s">
        <v>88</v>
      </c>
    </row>
    <row r="37" spans="2:8" ht="17.5">
      <c r="B37" s="164" t="s">
        <v>116</v>
      </c>
      <c r="C37" s="164">
        <v>1478120</v>
      </c>
      <c r="D37" s="165">
        <v>3203.8300799999997</v>
      </c>
      <c r="E37" s="170"/>
      <c r="F37" s="167">
        <v>1373.0700342857144</v>
      </c>
      <c r="G37" s="170"/>
      <c r="H37" s="169" t="s">
        <v>88</v>
      </c>
    </row>
    <row r="38" spans="2:8" ht="17.5">
      <c r="B38" s="164" t="s">
        <v>117</v>
      </c>
      <c r="C38" s="164">
        <v>1478123</v>
      </c>
      <c r="D38" s="165">
        <v>2902.02</v>
      </c>
      <c r="E38" s="170"/>
      <c r="F38" s="167">
        <v>1243.7228571428573</v>
      </c>
      <c r="G38" s="170"/>
      <c r="H38" s="169" t="s">
        <v>88</v>
      </c>
    </row>
    <row r="39" spans="2:8" ht="17.5">
      <c r="B39" s="164" t="s">
        <v>118</v>
      </c>
      <c r="C39" s="164">
        <v>1478126</v>
      </c>
      <c r="D39" s="165">
        <v>3622.3013640000004</v>
      </c>
      <c r="E39" s="170"/>
      <c r="F39" s="167">
        <v>1552.4148702857151</v>
      </c>
      <c r="G39" s="170"/>
      <c r="H39" s="169" t="s">
        <v>88</v>
      </c>
    </row>
    <row r="40" spans="2:8" ht="17.5">
      <c r="B40" s="164" t="s">
        <v>119</v>
      </c>
      <c r="C40" s="164">
        <v>1478129</v>
      </c>
      <c r="D40" s="165">
        <v>4585.1916000000001</v>
      </c>
      <c r="E40" s="170"/>
      <c r="F40" s="167">
        <v>1965.0821142857149</v>
      </c>
      <c r="G40" s="170"/>
      <c r="H40" s="169" t="s">
        <v>88</v>
      </c>
    </row>
    <row r="41" spans="2:8" ht="17.5">
      <c r="B41" s="164" t="s">
        <v>120</v>
      </c>
      <c r="C41" s="164">
        <v>1478132</v>
      </c>
      <c r="D41" s="165">
        <v>3622.3013640000004</v>
      </c>
      <c r="E41" s="170"/>
      <c r="F41" s="167">
        <v>1552.4148702857151</v>
      </c>
      <c r="G41" s="170"/>
      <c r="H41" s="169" t="s">
        <v>88</v>
      </c>
    </row>
    <row r="42" spans="2:8" ht="17.5">
      <c r="B42" s="164" t="s">
        <v>121</v>
      </c>
      <c r="C42" s="164">
        <v>1478135</v>
      </c>
      <c r="D42" s="165">
        <v>4643.232</v>
      </c>
      <c r="E42" s="170"/>
      <c r="F42" s="167">
        <v>1989.9565714285718</v>
      </c>
      <c r="G42" s="170"/>
      <c r="H42" s="169" t="s">
        <v>88</v>
      </c>
    </row>
    <row r="43" spans="2:8" ht="17.5">
      <c r="B43" s="164" t="s">
        <v>122</v>
      </c>
      <c r="C43" s="164">
        <v>1478138</v>
      </c>
      <c r="D43" s="165">
        <v>3203.8300799999997</v>
      </c>
      <c r="E43" s="170"/>
      <c r="F43" s="167">
        <v>1373.0700342857144</v>
      </c>
      <c r="G43" s="170"/>
      <c r="H43" s="169" t="s">
        <v>88</v>
      </c>
    </row>
    <row r="44" spans="2:8" ht="17.5">
      <c r="B44" s="164" t="s">
        <v>123</v>
      </c>
      <c r="C44" s="164">
        <v>1478141</v>
      </c>
      <c r="D44" s="165">
        <v>2902.02</v>
      </c>
      <c r="E44" s="170"/>
      <c r="F44" s="167">
        <v>1243.7228571428573</v>
      </c>
      <c r="G44" s="170"/>
      <c r="H44" s="169" t="s">
        <v>88</v>
      </c>
    </row>
    <row r="45" spans="2:8" ht="17.5">
      <c r="B45" s="164" t="s">
        <v>124</v>
      </c>
      <c r="C45" s="164">
        <v>1478144</v>
      </c>
      <c r="D45" s="165">
        <v>3622.3013640000004</v>
      </c>
      <c r="E45" s="170"/>
      <c r="F45" s="167">
        <v>1552.4148702857151</v>
      </c>
      <c r="G45" s="170"/>
      <c r="H45" s="169" t="s">
        <v>88</v>
      </c>
    </row>
    <row r="46" spans="2:8" ht="17.5">
      <c r="B46" s="164" t="s">
        <v>125</v>
      </c>
      <c r="C46" s="164">
        <v>1478147</v>
      </c>
      <c r="D46" s="165">
        <v>4585.1916000000001</v>
      </c>
      <c r="E46" s="170"/>
      <c r="F46" s="167">
        <v>1965.0821142857149</v>
      </c>
      <c r="G46" s="170"/>
      <c r="H46" s="169" t="s">
        <v>88</v>
      </c>
    </row>
    <row r="47" spans="2:8" ht="17.5">
      <c r="B47" s="164" t="s">
        <v>126</v>
      </c>
      <c r="C47" s="164">
        <v>1478150</v>
      </c>
      <c r="D47" s="165">
        <v>3622.3013640000004</v>
      </c>
      <c r="E47" s="170"/>
      <c r="F47" s="167">
        <v>1552.4148702857151</v>
      </c>
      <c r="G47" s="170"/>
      <c r="H47" s="169" t="s">
        <v>88</v>
      </c>
    </row>
    <row r="48" spans="2:8" ht="17.5">
      <c r="B48" s="164" t="s">
        <v>127</v>
      </c>
      <c r="C48" s="164">
        <v>1478153</v>
      </c>
      <c r="D48" s="165">
        <v>4643.232</v>
      </c>
      <c r="E48" s="170"/>
      <c r="F48" s="167">
        <v>1989.9565714285718</v>
      </c>
      <c r="G48" s="170"/>
      <c r="H48" s="169" t="s">
        <v>88</v>
      </c>
    </row>
    <row r="49" spans="2:8" ht="17.5">
      <c r="B49" s="164" t="s">
        <v>128</v>
      </c>
      <c r="C49" s="164">
        <v>1478156</v>
      </c>
      <c r="D49" s="165">
        <v>3203.8300799999997</v>
      </c>
      <c r="E49" s="170"/>
      <c r="F49" s="167">
        <v>1373.0700342857144</v>
      </c>
      <c r="G49" s="170"/>
      <c r="H49" s="169" t="s">
        <v>88</v>
      </c>
    </row>
    <row r="50" spans="2:8" ht="17.5">
      <c r="B50" s="164" t="s">
        <v>129</v>
      </c>
      <c r="C50" s="164">
        <v>1478159</v>
      </c>
      <c r="D50" s="165">
        <v>2902.02</v>
      </c>
      <c r="E50" s="170"/>
      <c r="F50" s="167">
        <v>1243.7228571428573</v>
      </c>
      <c r="G50" s="170"/>
      <c r="H50" s="169" t="s">
        <v>88</v>
      </c>
    </row>
    <row r="51" spans="2:8" ht="17.5">
      <c r="B51" s="164" t="s">
        <v>130</v>
      </c>
      <c r="C51" s="164">
        <v>1478162</v>
      </c>
      <c r="D51" s="165">
        <v>3622.3013640000004</v>
      </c>
      <c r="E51" s="170"/>
      <c r="F51" s="167">
        <v>1552.4148702857151</v>
      </c>
      <c r="G51" s="170"/>
      <c r="H51" s="169" t="s">
        <v>88</v>
      </c>
    </row>
    <row r="52" spans="2:8" ht="17.5">
      <c r="B52" s="164" t="s">
        <v>131</v>
      </c>
      <c r="C52" s="164">
        <v>1478165</v>
      </c>
      <c r="D52" s="165">
        <v>4585.1916000000001</v>
      </c>
      <c r="E52" s="170"/>
      <c r="F52" s="167">
        <v>1965.0821142857149</v>
      </c>
      <c r="G52" s="170"/>
      <c r="H52" s="169" t="s">
        <v>88</v>
      </c>
    </row>
    <row r="53" spans="2:8" ht="17.5">
      <c r="B53" s="164" t="s">
        <v>132</v>
      </c>
      <c r="C53" s="164">
        <v>1478168</v>
      </c>
      <c r="D53" s="165">
        <v>3622.3013640000004</v>
      </c>
      <c r="E53" s="170"/>
      <c r="F53" s="167">
        <v>1552.4148702857151</v>
      </c>
      <c r="G53" s="170"/>
      <c r="H53" s="169" t="s">
        <v>88</v>
      </c>
    </row>
    <row r="54" spans="2:8" ht="17.5">
      <c r="B54" s="164" t="s">
        <v>133</v>
      </c>
      <c r="C54" s="164">
        <v>1478171</v>
      </c>
      <c r="D54" s="165">
        <v>4643.232</v>
      </c>
      <c r="E54" s="170"/>
      <c r="F54" s="167">
        <v>1989.9565714285718</v>
      </c>
      <c r="G54" s="170"/>
      <c r="H54" s="169" t="s">
        <v>88</v>
      </c>
    </row>
    <row r="55" spans="2:8" ht="17.5">
      <c r="B55" s="164" t="s">
        <v>134</v>
      </c>
      <c r="C55" s="164">
        <v>1478174</v>
      </c>
      <c r="D55" s="165">
        <v>3203.8300799999997</v>
      </c>
      <c r="E55" s="170"/>
      <c r="F55" s="167">
        <v>1373.0700342857144</v>
      </c>
      <c r="G55" s="170"/>
      <c r="H55" s="169" t="s">
        <v>88</v>
      </c>
    </row>
    <row r="56" spans="2:8" ht="17.5">
      <c r="B56" s="164" t="s">
        <v>135</v>
      </c>
      <c r="C56" s="164">
        <v>1478177</v>
      </c>
      <c r="D56" s="165">
        <v>2902.02</v>
      </c>
      <c r="E56" s="170"/>
      <c r="F56" s="167">
        <v>1243.7228571428573</v>
      </c>
      <c r="G56" s="170"/>
      <c r="H56" s="169" t="s">
        <v>88</v>
      </c>
    </row>
    <row r="57" spans="2:8" ht="17.5">
      <c r="B57" s="164" t="s">
        <v>136</v>
      </c>
      <c r="C57" s="164">
        <v>1478180</v>
      </c>
      <c r="D57" s="165">
        <v>3622.3013640000004</v>
      </c>
      <c r="E57" s="170"/>
      <c r="F57" s="167">
        <v>1552.4148702857151</v>
      </c>
      <c r="G57" s="170"/>
      <c r="H57" s="169" t="s">
        <v>88</v>
      </c>
    </row>
    <row r="58" spans="2:8" ht="17.5">
      <c r="B58" s="164" t="s">
        <v>137</v>
      </c>
      <c r="C58" s="164">
        <v>1478183</v>
      </c>
      <c r="D58" s="165">
        <v>4585.1916000000001</v>
      </c>
      <c r="E58" s="170"/>
      <c r="F58" s="167">
        <v>1965.0821142857149</v>
      </c>
      <c r="G58" s="170"/>
      <c r="H58" s="169" t="s">
        <v>88</v>
      </c>
    </row>
    <row r="59" spans="2:8" ht="17.5">
      <c r="B59" s="164" t="s">
        <v>138</v>
      </c>
      <c r="C59" s="164">
        <v>1478186</v>
      </c>
      <c r="D59" s="171">
        <v>5690</v>
      </c>
      <c r="E59" s="170"/>
      <c r="F59" s="167">
        <v>2438.5714285714294</v>
      </c>
      <c r="G59" s="170"/>
      <c r="H59" s="169" t="s">
        <v>88</v>
      </c>
    </row>
    <row r="60" spans="2:8" ht="17.5">
      <c r="B60" s="164" t="s">
        <v>139</v>
      </c>
      <c r="C60" s="164">
        <v>1478189</v>
      </c>
      <c r="D60" s="172">
        <v>5121</v>
      </c>
      <c r="E60" s="170"/>
      <c r="F60" s="167">
        <v>2194.7142857142862</v>
      </c>
      <c r="G60" s="170"/>
      <c r="H60" s="169" t="s">
        <v>88</v>
      </c>
    </row>
    <row r="61" spans="2:8" ht="17.5">
      <c r="B61" s="164" t="s">
        <v>140</v>
      </c>
      <c r="C61" s="164">
        <v>1478192</v>
      </c>
      <c r="D61" s="172">
        <v>4438.2</v>
      </c>
      <c r="E61" s="170"/>
      <c r="F61" s="167">
        <v>1902.0857142857149</v>
      </c>
      <c r="G61" s="170"/>
      <c r="H61" s="169" t="s">
        <v>88</v>
      </c>
    </row>
    <row r="62" spans="2:8" ht="17.5">
      <c r="B62" s="164" t="s">
        <v>141</v>
      </c>
      <c r="C62" s="164">
        <v>1478195</v>
      </c>
      <c r="D62" s="172">
        <v>5633.1</v>
      </c>
      <c r="E62" s="170"/>
      <c r="F62" s="167">
        <v>2414.1857142857152</v>
      </c>
      <c r="G62" s="170"/>
      <c r="H62" s="169" t="s">
        <v>88</v>
      </c>
    </row>
    <row r="63" spans="2:8" ht="17.5">
      <c r="B63" s="164" t="s">
        <v>142</v>
      </c>
      <c r="C63" s="164">
        <v>1478198</v>
      </c>
      <c r="D63" s="172">
        <v>5069.7900000000009</v>
      </c>
      <c r="E63" s="170"/>
      <c r="F63" s="167">
        <v>2172.7671428571439</v>
      </c>
      <c r="G63" s="170"/>
      <c r="H63" s="169" t="s">
        <v>88</v>
      </c>
    </row>
    <row r="64" spans="2:8" ht="17.5">
      <c r="B64" s="164" t="s">
        <v>143</v>
      </c>
      <c r="C64" s="164">
        <v>1478201</v>
      </c>
      <c r="D64" s="172">
        <v>4393.8180000000002</v>
      </c>
      <c r="E64" s="170"/>
      <c r="F64" s="167">
        <v>1883.0648571428574</v>
      </c>
      <c r="G64" s="170"/>
      <c r="H64" s="169" t="s">
        <v>88</v>
      </c>
    </row>
    <row r="65" spans="2:8" ht="17.5">
      <c r="B65" s="164" t="s">
        <v>144</v>
      </c>
      <c r="C65" s="164">
        <v>1478204</v>
      </c>
      <c r="D65" s="172">
        <v>5576.7690000000002</v>
      </c>
      <c r="E65" s="170"/>
      <c r="F65" s="167">
        <v>2390.0438571428576</v>
      </c>
      <c r="G65" s="170"/>
      <c r="H65" s="169" t="s">
        <v>88</v>
      </c>
    </row>
    <row r="66" spans="2:8" ht="17.5">
      <c r="B66" s="164" t="s">
        <v>145</v>
      </c>
      <c r="C66" s="164">
        <v>1478207</v>
      </c>
      <c r="D66" s="172">
        <v>5019.0921000000008</v>
      </c>
      <c r="E66" s="170"/>
      <c r="F66" s="167">
        <v>2151.0394714285721</v>
      </c>
      <c r="G66" s="170"/>
      <c r="H66" s="169" t="s">
        <v>88</v>
      </c>
    </row>
    <row r="67" spans="2:8" ht="17.5">
      <c r="B67" s="164" t="s">
        <v>146</v>
      </c>
      <c r="C67" s="164">
        <v>1478210</v>
      </c>
      <c r="D67" s="172">
        <v>4349.8798200000001</v>
      </c>
      <c r="E67" s="170"/>
      <c r="F67" s="167">
        <v>1864.234208571429</v>
      </c>
      <c r="G67" s="170"/>
      <c r="H67" s="169" t="s">
        <v>88</v>
      </c>
    </row>
    <row r="68" spans="2:8" ht="17.5">
      <c r="B68" s="164" t="s">
        <v>147</v>
      </c>
      <c r="C68" s="164">
        <v>1478213</v>
      </c>
      <c r="D68" s="172">
        <v>5521.0013100000006</v>
      </c>
      <c r="E68" s="170"/>
      <c r="F68" s="167">
        <v>2366.1434185714297</v>
      </c>
      <c r="G68" s="170"/>
      <c r="H68" s="169" t="s">
        <v>88</v>
      </c>
    </row>
    <row r="69" spans="2:8" ht="17.5">
      <c r="B69" s="164" t="s">
        <v>148</v>
      </c>
      <c r="C69" s="164">
        <v>1478216</v>
      </c>
      <c r="D69" s="172">
        <v>4968.9011790000004</v>
      </c>
      <c r="E69" s="170"/>
      <c r="F69" s="167">
        <v>2129.529076714286</v>
      </c>
      <c r="G69" s="170"/>
      <c r="H69" s="169" t="s">
        <v>88</v>
      </c>
    </row>
    <row r="70" spans="2:8" ht="17.5">
      <c r="B70" s="164" t="s">
        <v>149</v>
      </c>
      <c r="C70" s="164">
        <v>1478219</v>
      </c>
      <c r="D70" s="172">
        <v>4306.3810218000008</v>
      </c>
      <c r="E70" s="170"/>
      <c r="F70" s="167">
        <v>1845.5918664857154</v>
      </c>
      <c r="G70" s="170"/>
      <c r="H70" s="169" t="s">
        <v>88</v>
      </c>
    </row>
    <row r="71" spans="2:8" ht="17.5">
      <c r="B71" s="164" t="s">
        <v>150</v>
      </c>
      <c r="C71" s="164">
        <v>1478222</v>
      </c>
      <c r="D71" s="172">
        <v>5465.7912969000008</v>
      </c>
      <c r="E71" s="170"/>
      <c r="F71" s="167">
        <v>2342.4819843857149</v>
      </c>
      <c r="G71" s="170"/>
      <c r="H71" s="169" t="s">
        <v>88</v>
      </c>
    </row>
    <row r="72" spans="2:8" ht="17.5">
      <c r="B72" s="164" t="s">
        <v>151</v>
      </c>
      <c r="C72" s="164">
        <v>1478225</v>
      </c>
      <c r="D72" s="172">
        <v>4919.2121672100011</v>
      </c>
      <c r="E72" s="170"/>
      <c r="F72" s="167">
        <v>2108.2337859471436</v>
      </c>
      <c r="G72" s="170"/>
      <c r="H72" s="169" t="s">
        <v>88</v>
      </c>
    </row>
    <row r="73" spans="2:8" ht="17.5">
      <c r="B73" s="164" t="s">
        <v>152</v>
      </c>
      <c r="C73" s="164">
        <v>1478228</v>
      </c>
      <c r="D73" s="172">
        <v>4263.3172115820007</v>
      </c>
      <c r="E73" s="170"/>
      <c r="F73" s="167">
        <v>1827.1359478208578</v>
      </c>
      <c r="G73" s="170"/>
      <c r="H73" s="169" t="s">
        <v>88</v>
      </c>
    </row>
    <row r="74" spans="2:8" ht="17.5">
      <c r="B74" s="164" t="s">
        <v>153</v>
      </c>
      <c r="C74" s="164">
        <v>1478231</v>
      </c>
      <c r="D74" s="172">
        <v>5411.1333839310009</v>
      </c>
      <c r="E74" s="170"/>
      <c r="F74" s="167">
        <v>2319.0571645418577</v>
      </c>
      <c r="G74" s="170"/>
      <c r="H74" s="169" t="s">
        <v>88</v>
      </c>
    </row>
    <row r="75" spans="2:8" ht="17.5">
      <c r="B75" s="164" t="s">
        <v>154</v>
      </c>
      <c r="C75" s="164">
        <v>1478234</v>
      </c>
      <c r="D75" s="172">
        <v>4870.0200455379008</v>
      </c>
      <c r="E75" s="170"/>
      <c r="F75" s="167">
        <v>2087.1514480876722</v>
      </c>
      <c r="G75" s="170"/>
      <c r="H75" s="169" t="s">
        <v>88</v>
      </c>
    </row>
    <row r="76" spans="2:8" ht="17.5">
      <c r="B76" s="164" t="s">
        <v>155</v>
      </c>
      <c r="C76" s="164">
        <v>1478237</v>
      </c>
      <c r="D76" s="172">
        <v>4220.6840394661813</v>
      </c>
      <c r="E76" s="170"/>
      <c r="F76" s="167">
        <v>1808.8645883426498</v>
      </c>
      <c r="G76" s="170"/>
      <c r="H76" s="169" t="s">
        <v>88</v>
      </c>
    </row>
    <row r="77" spans="2:8" ht="17.5">
      <c r="B77" s="164" t="s">
        <v>156</v>
      </c>
      <c r="C77" s="164">
        <v>1478240</v>
      </c>
      <c r="D77" s="172">
        <v>5357.0220500916912</v>
      </c>
      <c r="E77" s="170"/>
      <c r="F77" s="167">
        <v>2295.8665928964392</v>
      </c>
      <c r="G77" s="170"/>
      <c r="H77" s="169" t="s">
        <v>88</v>
      </c>
    </row>
    <row r="78" spans="2:8" ht="17.5">
      <c r="B78" s="164" t="s">
        <v>157</v>
      </c>
      <c r="C78" s="164">
        <v>1478243</v>
      </c>
      <c r="D78" s="172">
        <v>4821.3198450825221</v>
      </c>
      <c r="E78" s="170"/>
      <c r="F78" s="167">
        <v>2066.2799336067956</v>
      </c>
      <c r="G78" s="170"/>
      <c r="H78" s="169" t="s">
        <v>88</v>
      </c>
    </row>
    <row r="79" spans="2:8" ht="17.5">
      <c r="B79" s="164" t="s">
        <v>158</v>
      </c>
      <c r="C79" s="164">
        <v>1478246</v>
      </c>
      <c r="D79" s="172">
        <v>4178.477199071519</v>
      </c>
      <c r="E79" s="170"/>
      <c r="F79" s="167">
        <v>1790.7759424592232</v>
      </c>
      <c r="G79" s="170"/>
      <c r="H79" s="169" t="s">
        <v>88</v>
      </c>
    </row>
    <row r="80" spans="2:8" ht="17.5">
      <c r="B80" s="164" t="s">
        <v>159</v>
      </c>
      <c r="C80" s="164">
        <v>1478249</v>
      </c>
      <c r="D80" s="172">
        <v>5303.4518295907747</v>
      </c>
      <c r="E80" s="170"/>
      <c r="F80" s="167">
        <v>2272.9079269674758</v>
      </c>
      <c r="G80" s="170"/>
      <c r="H80" s="169" t="s">
        <v>88</v>
      </c>
    </row>
    <row r="81" spans="2:12" ht="17.5">
      <c r="B81" s="164" t="s">
        <v>160</v>
      </c>
      <c r="C81" s="164">
        <v>1478252</v>
      </c>
      <c r="D81" s="172">
        <v>4773.106646631697</v>
      </c>
      <c r="E81" s="170"/>
      <c r="F81" s="167">
        <v>2045.6171342707275</v>
      </c>
      <c r="G81" s="170"/>
      <c r="H81" s="169" t="s">
        <v>88</v>
      </c>
    </row>
    <row r="82" spans="2:12" ht="17.5">
      <c r="B82" s="164" t="s">
        <v>161</v>
      </c>
      <c r="C82" s="164">
        <v>1478255</v>
      </c>
      <c r="D82" s="172">
        <v>4136.692427080804</v>
      </c>
      <c r="E82" s="170"/>
      <c r="F82" s="167">
        <v>1772.8681830346304</v>
      </c>
      <c r="G82" s="170"/>
      <c r="H82" s="169" t="s">
        <v>88</v>
      </c>
    </row>
    <row r="83" spans="2:12" ht="17.5">
      <c r="B83" s="164" t="s">
        <v>162</v>
      </c>
      <c r="C83" s="164">
        <v>1478258</v>
      </c>
      <c r="D83" s="172">
        <v>5250.4173112948665</v>
      </c>
      <c r="E83" s="170"/>
      <c r="F83" s="167">
        <v>2250.1788476978008</v>
      </c>
      <c r="G83" s="170"/>
      <c r="H83" s="169" t="s">
        <v>88</v>
      </c>
    </row>
    <row r="84" spans="2:12" ht="17.5">
      <c r="B84" s="164" t="s">
        <v>163</v>
      </c>
      <c r="C84" s="164">
        <v>1478261</v>
      </c>
      <c r="D84" s="172">
        <v>4725.3755801653797</v>
      </c>
      <c r="E84" s="170"/>
      <c r="F84" s="167">
        <v>2025.1609629280201</v>
      </c>
      <c r="G84" s="170"/>
      <c r="H84" s="169" t="s">
        <v>88</v>
      </c>
    </row>
    <row r="85" spans="2:12" ht="17.5">
      <c r="B85" s="164" t="s">
        <v>164</v>
      </c>
      <c r="C85" s="164">
        <v>1478264</v>
      </c>
      <c r="D85" s="172">
        <v>4095.3255028099961</v>
      </c>
      <c r="E85" s="170"/>
      <c r="F85" s="167">
        <v>1755.1395012042844</v>
      </c>
      <c r="G85" s="170"/>
      <c r="H85" s="169" t="s">
        <v>88</v>
      </c>
    </row>
    <row r="86" spans="2:12" ht="17.5">
      <c r="B86" s="164" t="s">
        <v>165</v>
      </c>
      <c r="C86" s="164">
        <v>1478267</v>
      </c>
      <c r="D86" s="172">
        <v>5197.9131381819179</v>
      </c>
      <c r="E86" s="170"/>
      <c r="F86" s="167">
        <v>2227.6770592208222</v>
      </c>
      <c r="G86" s="170"/>
      <c r="H86" s="169" t="s">
        <v>88</v>
      </c>
    </row>
    <row r="87" spans="2:12" ht="17.5">
      <c r="B87" s="164" t="s">
        <v>166</v>
      </c>
      <c r="C87" s="164">
        <v>1478270</v>
      </c>
      <c r="D87" s="172">
        <v>4678.1218243637259</v>
      </c>
      <c r="E87" s="170"/>
      <c r="F87" s="167">
        <v>2004.9093532987399</v>
      </c>
      <c r="G87" s="170"/>
      <c r="H87" s="169" t="s">
        <v>88</v>
      </c>
    </row>
    <row r="88" spans="2:12" ht="17.5">
      <c r="B88" s="164" t="s">
        <v>167</v>
      </c>
      <c r="C88" s="164">
        <v>1478273</v>
      </c>
      <c r="D88" s="172">
        <v>4054.372247781896</v>
      </c>
      <c r="E88" s="170"/>
      <c r="F88" s="167">
        <v>1737.5881061922414</v>
      </c>
      <c r="G88" s="170"/>
      <c r="H88" s="169" t="s">
        <v>88</v>
      </c>
    </row>
    <row r="89" spans="2:12" ht="18" thickBot="1">
      <c r="B89" s="164" t="s">
        <v>168</v>
      </c>
      <c r="C89" s="164">
        <v>1478276</v>
      </c>
      <c r="D89" s="172">
        <v>5145.9340068000984</v>
      </c>
      <c r="E89" s="170"/>
      <c r="F89" s="167">
        <v>2205.4002886286144</v>
      </c>
      <c r="G89" s="170"/>
      <c r="H89" s="169" t="s">
        <v>88</v>
      </c>
    </row>
    <row r="90" spans="2:12" ht="18" thickBot="1">
      <c r="B90" s="164" t="s">
        <v>169</v>
      </c>
      <c r="C90" s="164">
        <v>1478279</v>
      </c>
      <c r="D90" s="172">
        <v>4631.3406061200885</v>
      </c>
      <c r="E90" s="170"/>
      <c r="F90" s="167">
        <v>1984.8602597657527</v>
      </c>
      <c r="G90" s="170"/>
      <c r="H90" s="169" t="s">
        <v>88</v>
      </c>
      <c r="J90" s="350" t="s">
        <v>294</v>
      </c>
      <c r="K90" s="351"/>
      <c r="L90" s="352"/>
    </row>
    <row r="91" spans="2:12" ht="17.5">
      <c r="B91" s="164" t="s">
        <v>170</v>
      </c>
      <c r="C91" s="164">
        <v>1478282</v>
      </c>
      <c r="D91" s="172">
        <v>4013.8285253040767</v>
      </c>
      <c r="E91" s="170"/>
      <c r="F91" s="167">
        <v>1720.212225130319</v>
      </c>
      <c r="G91" s="170"/>
      <c r="H91" s="169" t="s">
        <v>88</v>
      </c>
      <c r="J91" s="241" t="s">
        <v>298</v>
      </c>
      <c r="K91" s="268">
        <f>SUM(D9:D180)</f>
        <v>742395.59584057168</v>
      </c>
      <c r="L91" s="240" t="s">
        <v>322</v>
      </c>
    </row>
    <row r="92" spans="2:12" ht="18" thickBot="1">
      <c r="B92" s="164" t="s">
        <v>171</v>
      </c>
      <c r="C92" s="164">
        <v>1478285</v>
      </c>
      <c r="D92" s="172">
        <v>5094.4746667320969</v>
      </c>
      <c r="E92" s="170"/>
      <c r="F92" s="167">
        <v>2183.3462857423274</v>
      </c>
      <c r="G92" s="170"/>
      <c r="H92" s="169" t="s">
        <v>88</v>
      </c>
    </row>
    <row r="93" spans="2:12" ht="18" thickBot="1">
      <c r="B93" s="164" t="s">
        <v>172</v>
      </c>
      <c r="C93" s="164">
        <v>1478288</v>
      </c>
      <c r="D93" s="172">
        <v>4585.0272000588875</v>
      </c>
      <c r="E93" s="170"/>
      <c r="F93" s="167">
        <v>1965.0116571680946</v>
      </c>
      <c r="G93" s="170"/>
      <c r="H93" s="169" t="s">
        <v>88</v>
      </c>
      <c r="J93" s="350" t="s">
        <v>295</v>
      </c>
      <c r="K93" s="351"/>
      <c r="L93" s="352"/>
    </row>
    <row r="94" spans="2:12" ht="17.5">
      <c r="B94" s="164" t="s">
        <v>173</v>
      </c>
      <c r="C94" s="164">
        <v>1478291</v>
      </c>
      <c r="D94" s="172">
        <v>3973.6902400510357</v>
      </c>
      <c r="E94" s="170"/>
      <c r="F94" s="167">
        <v>1703.0101028790154</v>
      </c>
      <c r="G94" s="170"/>
      <c r="H94" s="169" t="s">
        <v>88</v>
      </c>
      <c r="J94" s="241" t="s">
        <v>298</v>
      </c>
      <c r="K94" s="268">
        <f>SUM(D181:D352)</f>
        <v>742395.59584057168</v>
      </c>
      <c r="L94" s="240" t="s">
        <v>322</v>
      </c>
    </row>
    <row r="95" spans="2:12" ht="18" thickBot="1">
      <c r="B95" s="164" t="s">
        <v>174</v>
      </c>
      <c r="C95" s="164">
        <v>1478294</v>
      </c>
      <c r="D95" s="172">
        <v>5043.529920064776</v>
      </c>
      <c r="E95" s="170"/>
      <c r="F95" s="167">
        <v>2161.5128228849044</v>
      </c>
      <c r="G95" s="170"/>
      <c r="H95" s="169" t="s">
        <v>88</v>
      </c>
    </row>
    <row r="96" spans="2:12" ht="18" thickBot="1">
      <c r="B96" s="164" t="s">
        <v>175</v>
      </c>
      <c r="C96" s="164">
        <v>1478297</v>
      </c>
      <c r="D96" s="172">
        <v>4539.1769280582985</v>
      </c>
      <c r="E96" s="170"/>
      <c r="F96" s="167">
        <v>1945.3615405964138</v>
      </c>
      <c r="G96" s="170"/>
      <c r="H96" s="169" t="s">
        <v>88</v>
      </c>
      <c r="J96" s="350" t="s">
        <v>296</v>
      </c>
      <c r="K96" s="351"/>
      <c r="L96" s="352"/>
    </row>
    <row r="97" spans="2:12" ht="18" thickBot="1">
      <c r="B97" s="164" t="s">
        <v>176</v>
      </c>
      <c r="C97" s="164">
        <v>1478300</v>
      </c>
      <c r="D97" s="172">
        <v>3933.9533376505256</v>
      </c>
      <c r="E97" s="170"/>
      <c r="F97" s="167">
        <v>1685.980001850226</v>
      </c>
      <c r="G97" s="170"/>
      <c r="H97" s="169" t="s">
        <v>88</v>
      </c>
      <c r="J97" s="314" t="s">
        <v>298</v>
      </c>
      <c r="K97" s="289">
        <f>SUM(F9:F180)</f>
        <v>318169.5406459599</v>
      </c>
      <c r="L97" s="290"/>
    </row>
    <row r="98" spans="2:12" ht="18" thickBot="1">
      <c r="B98" s="164" t="s">
        <v>177</v>
      </c>
      <c r="C98" s="164">
        <v>1478303</v>
      </c>
      <c r="D98" s="172">
        <v>4993.094620864128</v>
      </c>
      <c r="E98" s="170"/>
      <c r="F98" s="167">
        <v>2139.8976946560551</v>
      </c>
      <c r="G98" s="170"/>
      <c r="H98" s="169" t="s">
        <v>88</v>
      </c>
      <c r="J98" s="350" t="s">
        <v>321</v>
      </c>
      <c r="K98" s="351"/>
      <c r="L98" s="352"/>
    </row>
    <row r="99" spans="2:12" ht="17.5">
      <c r="B99" s="164" t="s">
        <v>178</v>
      </c>
      <c r="C99" s="164">
        <v>1478306</v>
      </c>
      <c r="D99" s="172">
        <v>4493.785158777715</v>
      </c>
      <c r="E99" s="170"/>
      <c r="F99" s="167">
        <v>1925.9079251904495</v>
      </c>
      <c r="G99" s="170"/>
      <c r="H99" s="169" t="s">
        <v>88</v>
      </c>
      <c r="J99" s="314" t="s">
        <v>298</v>
      </c>
      <c r="K99" s="289">
        <f>SUM(F181:F352)</f>
        <v>318169.5406459599</v>
      </c>
      <c r="L99" s="290"/>
    </row>
    <row r="100" spans="2:12" ht="17.5">
      <c r="B100" s="164" t="s">
        <v>179</v>
      </c>
      <c r="C100" s="164">
        <v>1478309</v>
      </c>
      <c r="D100" s="172">
        <v>3894.6138042740199</v>
      </c>
      <c r="E100" s="170"/>
      <c r="F100" s="167">
        <v>1669.1202018317231</v>
      </c>
      <c r="G100" s="170"/>
      <c r="H100" s="169" t="s">
        <v>88</v>
      </c>
    </row>
    <row r="101" spans="2:12" ht="17.5">
      <c r="B101" s="164" t="s">
        <v>180</v>
      </c>
      <c r="C101" s="164">
        <v>1478312</v>
      </c>
      <c r="D101" s="172">
        <v>4943.1636746554868</v>
      </c>
      <c r="E101" s="170"/>
      <c r="F101" s="167">
        <v>2118.4987177094945</v>
      </c>
      <c r="G101" s="170"/>
      <c r="H101" s="169" t="s">
        <v>88</v>
      </c>
    </row>
    <row r="102" spans="2:12" ht="17.5">
      <c r="B102" s="164" t="s">
        <v>181</v>
      </c>
      <c r="C102" s="164">
        <v>1478315</v>
      </c>
      <c r="D102" s="172">
        <v>4448.847307189938</v>
      </c>
      <c r="E102" s="170"/>
      <c r="F102" s="167">
        <v>1906.6488459385455</v>
      </c>
      <c r="G102" s="170"/>
      <c r="H102" s="169" t="s">
        <v>88</v>
      </c>
    </row>
    <row r="103" spans="2:12" ht="17.5">
      <c r="B103" s="164" t="s">
        <v>182</v>
      </c>
      <c r="C103" s="164">
        <v>1478318</v>
      </c>
      <c r="D103" s="172">
        <v>3855.6676662312798</v>
      </c>
      <c r="E103" s="170"/>
      <c r="F103" s="167">
        <v>1652.4289998134059</v>
      </c>
      <c r="G103" s="170"/>
      <c r="H103" s="169" t="s">
        <v>88</v>
      </c>
    </row>
    <row r="104" spans="2:12" ht="17.5">
      <c r="B104" s="164" t="s">
        <v>183</v>
      </c>
      <c r="C104" s="164">
        <v>1478321</v>
      </c>
      <c r="D104" s="172">
        <v>4893.7320379089315</v>
      </c>
      <c r="E104" s="170"/>
      <c r="F104" s="167">
        <v>2097.3137305323999</v>
      </c>
      <c r="G104" s="170"/>
      <c r="H104" s="169" t="s">
        <v>88</v>
      </c>
    </row>
    <row r="105" spans="2:12" ht="17.5">
      <c r="B105" s="164" t="s">
        <v>184</v>
      </c>
      <c r="C105" s="164">
        <v>1478324</v>
      </c>
      <c r="D105" s="172">
        <v>4404.3588341180384</v>
      </c>
      <c r="E105" s="170"/>
      <c r="F105" s="167">
        <v>1887.5823574791593</v>
      </c>
      <c r="G105" s="170"/>
      <c r="H105" s="169" t="s">
        <v>88</v>
      </c>
    </row>
    <row r="106" spans="2:12" ht="17.5">
      <c r="B106" s="164" t="s">
        <v>185</v>
      </c>
      <c r="C106" s="164">
        <v>1478327</v>
      </c>
      <c r="D106" s="172">
        <v>3817.1109895689665</v>
      </c>
      <c r="E106" s="170"/>
      <c r="F106" s="167">
        <v>1635.9047098152719</v>
      </c>
      <c r="G106" s="170"/>
      <c r="H106" s="169" t="s">
        <v>88</v>
      </c>
    </row>
    <row r="107" spans="2:12" ht="17.5">
      <c r="B107" s="164" t="s">
        <v>186</v>
      </c>
      <c r="C107" s="164">
        <v>1478330</v>
      </c>
      <c r="D107" s="172">
        <v>4844.7947175298423</v>
      </c>
      <c r="E107" s="170"/>
      <c r="F107" s="167">
        <v>2076.3405932270753</v>
      </c>
      <c r="G107" s="170"/>
      <c r="H107" s="169" t="s">
        <v>88</v>
      </c>
    </row>
    <row r="108" spans="2:12" ht="17.5">
      <c r="B108" s="164" t="s">
        <v>187</v>
      </c>
      <c r="C108" s="164">
        <v>1478333</v>
      </c>
      <c r="D108" s="172">
        <v>4360.3152457768583</v>
      </c>
      <c r="E108" s="170"/>
      <c r="F108" s="167">
        <v>1868.7065339043684</v>
      </c>
      <c r="G108" s="170"/>
      <c r="H108" s="169" t="s">
        <v>88</v>
      </c>
    </row>
    <row r="109" spans="2:12" ht="17.5">
      <c r="B109" s="164" t="s">
        <v>188</v>
      </c>
      <c r="C109" s="164">
        <v>1478336</v>
      </c>
      <c r="D109" s="172">
        <v>5069.7900000000009</v>
      </c>
      <c r="E109" s="170"/>
      <c r="F109" s="167">
        <v>2172.7671428571439</v>
      </c>
      <c r="G109" s="170"/>
      <c r="H109" s="169" t="s">
        <v>88</v>
      </c>
    </row>
    <row r="110" spans="2:12" ht="17.5">
      <c r="B110" s="164" t="s">
        <v>189</v>
      </c>
      <c r="C110" s="164">
        <v>1478339</v>
      </c>
      <c r="D110" s="172">
        <v>4393.8180000000002</v>
      </c>
      <c r="E110" s="170"/>
      <c r="F110" s="167">
        <v>1883.0648571428574</v>
      </c>
      <c r="G110" s="170"/>
      <c r="H110" s="169" t="s">
        <v>88</v>
      </c>
    </row>
    <row r="111" spans="2:12" ht="17.5">
      <c r="B111" s="164" t="s">
        <v>190</v>
      </c>
      <c r="C111" s="164">
        <v>1478342</v>
      </c>
      <c r="D111" s="172">
        <v>5576.7690000000002</v>
      </c>
      <c r="E111" s="170"/>
      <c r="F111" s="167">
        <v>2390.0438571428576</v>
      </c>
      <c r="G111" s="170"/>
      <c r="H111" s="169" t="s">
        <v>88</v>
      </c>
    </row>
    <row r="112" spans="2:12" ht="17.5">
      <c r="B112" s="164" t="s">
        <v>191</v>
      </c>
      <c r="C112" s="164">
        <v>1478345</v>
      </c>
      <c r="D112" s="172">
        <v>5019.0921000000008</v>
      </c>
      <c r="E112" s="170"/>
      <c r="F112" s="167">
        <v>2151.0394714285721</v>
      </c>
      <c r="G112" s="170"/>
      <c r="H112" s="169" t="s">
        <v>88</v>
      </c>
    </row>
    <row r="113" spans="2:8" ht="17.5">
      <c r="B113" s="164" t="s">
        <v>192</v>
      </c>
      <c r="C113" s="164">
        <v>1478348</v>
      </c>
      <c r="D113" s="172">
        <v>4349.8798200000001</v>
      </c>
      <c r="E113" s="170"/>
      <c r="F113" s="167">
        <v>1864.234208571429</v>
      </c>
      <c r="G113" s="170"/>
      <c r="H113" s="169" t="s">
        <v>88</v>
      </c>
    </row>
    <row r="114" spans="2:8" ht="17.5">
      <c r="B114" s="164" t="s">
        <v>193</v>
      </c>
      <c r="C114" s="164">
        <v>1478351</v>
      </c>
      <c r="D114" s="172">
        <v>5521.0013100000006</v>
      </c>
      <c r="E114" s="170"/>
      <c r="F114" s="167">
        <v>2366.1434185714297</v>
      </c>
      <c r="G114" s="170"/>
      <c r="H114" s="169" t="s">
        <v>88</v>
      </c>
    </row>
    <row r="115" spans="2:8" ht="17.5">
      <c r="B115" s="164" t="s">
        <v>194</v>
      </c>
      <c r="C115" s="164">
        <v>1478354</v>
      </c>
      <c r="D115" s="172">
        <v>4968.9011790000004</v>
      </c>
      <c r="E115" s="170"/>
      <c r="F115" s="167">
        <v>2129.529076714286</v>
      </c>
      <c r="G115" s="170"/>
      <c r="H115" s="169" t="s">
        <v>88</v>
      </c>
    </row>
    <row r="116" spans="2:8" ht="17.5">
      <c r="B116" s="164" t="s">
        <v>195</v>
      </c>
      <c r="C116" s="164">
        <v>1478357</v>
      </c>
      <c r="D116" s="172">
        <v>4306.3810218000008</v>
      </c>
      <c r="E116" s="170"/>
      <c r="F116" s="167">
        <v>1845.5918664857154</v>
      </c>
      <c r="G116" s="170"/>
      <c r="H116" s="169" t="s">
        <v>88</v>
      </c>
    </row>
    <row r="117" spans="2:8" ht="17.5">
      <c r="B117" s="164" t="s">
        <v>196</v>
      </c>
      <c r="C117" s="164">
        <v>1478360</v>
      </c>
      <c r="D117" s="172">
        <v>5465.7912969000008</v>
      </c>
      <c r="E117" s="170"/>
      <c r="F117" s="167">
        <v>2342.4819843857149</v>
      </c>
      <c r="G117" s="170"/>
      <c r="H117" s="169" t="s">
        <v>88</v>
      </c>
    </row>
    <row r="118" spans="2:8" ht="17.5">
      <c r="B118" s="164" t="s">
        <v>197</v>
      </c>
      <c r="C118" s="164">
        <v>1478363</v>
      </c>
      <c r="D118" s="172">
        <v>4919.2121672100011</v>
      </c>
      <c r="E118" s="170"/>
      <c r="F118" s="167">
        <v>2108.2337859471436</v>
      </c>
      <c r="G118" s="170"/>
      <c r="H118" s="169" t="s">
        <v>88</v>
      </c>
    </row>
    <row r="119" spans="2:8" ht="17.5">
      <c r="B119" s="164" t="s">
        <v>198</v>
      </c>
      <c r="C119" s="164">
        <v>1478366</v>
      </c>
      <c r="D119" s="172">
        <v>4263.3172115820007</v>
      </c>
      <c r="E119" s="170"/>
      <c r="F119" s="167">
        <v>1827.1359478208578</v>
      </c>
      <c r="G119" s="170"/>
      <c r="H119" s="169" t="s">
        <v>88</v>
      </c>
    </row>
    <row r="120" spans="2:8" ht="17.5">
      <c r="B120" s="164" t="s">
        <v>199</v>
      </c>
      <c r="C120" s="164">
        <v>1478369</v>
      </c>
      <c r="D120" s="172">
        <v>5411.1333839310009</v>
      </c>
      <c r="E120" s="170"/>
      <c r="F120" s="167">
        <v>2319.0571645418577</v>
      </c>
      <c r="G120" s="170"/>
      <c r="H120" s="169" t="s">
        <v>88</v>
      </c>
    </row>
    <row r="121" spans="2:8" ht="17.5">
      <c r="B121" s="164" t="s">
        <v>200</v>
      </c>
      <c r="C121" s="164">
        <v>1478372</v>
      </c>
      <c r="D121" s="172">
        <v>4870.0200455379008</v>
      </c>
      <c r="E121" s="170"/>
      <c r="F121" s="167">
        <v>2087.1514480876722</v>
      </c>
      <c r="G121" s="170"/>
      <c r="H121" s="169" t="s">
        <v>88</v>
      </c>
    </row>
    <row r="122" spans="2:8" ht="17.5">
      <c r="B122" s="164" t="s">
        <v>201</v>
      </c>
      <c r="C122" s="164">
        <v>1478375</v>
      </c>
      <c r="D122" s="172">
        <v>4220.6840394661813</v>
      </c>
      <c r="E122" s="170"/>
      <c r="F122" s="167">
        <v>1808.8645883426498</v>
      </c>
      <c r="G122" s="170"/>
      <c r="H122" s="169" t="s">
        <v>88</v>
      </c>
    </row>
    <row r="123" spans="2:8" ht="17.5">
      <c r="B123" s="164" t="s">
        <v>202</v>
      </c>
      <c r="C123" s="164">
        <v>1478378</v>
      </c>
      <c r="D123" s="172">
        <v>5357.0220500916912</v>
      </c>
      <c r="E123" s="170"/>
      <c r="F123" s="167">
        <v>2295.8665928964392</v>
      </c>
      <c r="G123" s="170"/>
      <c r="H123" s="169" t="s">
        <v>88</v>
      </c>
    </row>
    <row r="124" spans="2:8" ht="17.5">
      <c r="B124" s="164" t="s">
        <v>203</v>
      </c>
      <c r="C124" s="164">
        <v>1478381</v>
      </c>
      <c r="D124" s="172">
        <v>4821.3198450825221</v>
      </c>
      <c r="E124" s="170"/>
      <c r="F124" s="167">
        <v>2066.2799336067956</v>
      </c>
      <c r="G124" s="170"/>
      <c r="H124" s="169" t="s">
        <v>88</v>
      </c>
    </row>
    <row r="125" spans="2:8" ht="17.5">
      <c r="B125" s="164" t="s">
        <v>204</v>
      </c>
      <c r="C125" s="164">
        <v>1478384</v>
      </c>
      <c r="D125" s="172">
        <v>4178.477199071519</v>
      </c>
      <c r="E125" s="170"/>
      <c r="F125" s="167">
        <v>1790.7759424592232</v>
      </c>
      <c r="G125" s="170"/>
      <c r="H125" s="169" t="s">
        <v>88</v>
      </c>
    </row>
    <row r="126" spans="2:8" ht="17.5">
      <c r="B126" s="164" t="s">
        <v>205</v>
      </c>
      <c r="C126" s="164">
        <v>1478387</v>
      </c>
      <c r="D126" s="172">
        <v>5303.4518295907747</v>
      </c>
      <c r="E126" s="170"/>
      <c r="F126" s="167">
        <v>2272.9079269674758</v>
      </c>
      <c r="G126" s="170"/>
      <c r="H126" s="169" t="s">
        <v>88</v>
      </c>
    </row>
    <row r="127" spans="2:8" ht="17.5">
      <c r="B127" s="164" t="s">
        <v>206</v>
      </c>
      <c r="C127" s="164">
        <v>1478390</v>
      </c>
      <c r="D127" s="165">
        <v>3622.3013640000004</v>
      </c>
      <c r="E127" s="170"/>
      <c r="F127" s="167">
        <v>1552.4148702857151</v>
      </c>
      <c r="G127" s="170"/>
      <c r="H127" s="169" t="s">
        <v>88</v>
      </c>
    </row>
    <row r="128" spans="2:8" ht="17.5">
      <c r="B128" s="164" t="s">
        <v>207</v>
      </c>
      <c r="C128" s="164">
        <v>1478393</v>
      </c>
      <c r="D128" s="165">
        <v>4643.232</v>
      </c>
      <c r="E128" s="170"/>
      <c r="F128" s="167">
        <v>1989.9565714285718</v>
      </c>
      <c r="G128" s="170"/>
      <c r="H128" s="169" t="s">
        <v>88</v>
      </c>
    </row>
    <row r="129" spans="2:8" ht="17.5">
      <c r="B129" s="164" t="s">
        <v>208</v>
      </c>
      <c r="C129" s="164">
        <v>1478396</v>
      </c>
      <c r="D129" s="165">
        <v>3203.8300799999997</v>
      </c>
      <c r="E129" s="170"/>
      <c r="F129" s="167">
        <v>1373.0700342857144</v>
      </c>
      <c r="G129" s="170"/>
      <c r="H129" s="169" t="s">
        <v>88</v>
      </c>
    </row>
    <row r="130" spans="2:8" ht="17.5">
      <c r="B130" s="164" t="s">
        <v>209</v>
      </c>
      <c r="C130" s="164">
        <v>1478399</v>
      </c>
      <c r="D130" s="165">
        <v>2902.02</v>
      </c>
      <c r="E130" s="170"/>
      <c r="F130" s="167">
        <v>1243.7228571428573</v>
      </c>
      <c r="G130" s="170"/>
      <c r="H130" s="169" t="s">
        <v>88</v>
      </c>
    </row>
    <row r="131" spans="2:8" ht="17.5">
      <c r="B131" s="164" t="s">
        <v>210</v>
      </c>
      <c r="C131" s="164">
        <v>1478402</v>
      </c>
      <c r="D131" s="165">
        <v>3622.3013640000004</v>
      </c>
      <c r="E131" s="170"/>
      <c r="F131" s="167">
        <v>1552.4148702857151</v>
      </c>
      <c r="G131" s="170"/>
      <c r="H131" s="169" t="s">
        <v>88</v>
      </c>
    </row>
    <row r="132" spans="2:8" ht="17.5">
      <c r="B132" s="164" t="s">
        <v>211</v>
      </c>
      <c r="C132" s="164">
        <v>1478405</v>
      </c>
      <c r="D132" s="165">
        <v>4585.1916000000001</v>
      </c>
      <c r="E132" s="170"/>
      <c r="F132" s="167">
        <v>1965.0821142857149</v>
      </c>
      <c r="G132" s="170"/>
      <c r="H132" s="169" t="s">
        <v>88</v>
      </c>
    </row>
    <row r="133" spans="2:8" ht="17.5">
      <c r="B133" s="164" t="s">
        <v>212</v>
      </c>
      <c r="C133" s="164">
        <v>1478408</v>
      </c>
      <c r="D133" s="165">
        <v>3622.3013640000004</v>
      </c>
      <c r="E133" s="170"/>
      <c r="F133" s="167">
        <v>1552.4148702857151</v>
      </c>
      <c r="G133" s="170"/>
      <c r="H133" s="169" t="s">
        <v>88</v>
      </c>
    </row>
    <row r="134" spans="2:8" ht="17.5">
      <c r="B134" s="164" t="s">
        <v>213</v>
      </c>
      <c r="C134" s="164">
        <v>1478411</v>
      </c>
      <c r="D134" s="165">
        <v>4643.232</v>
      </c>
      <c r="E134" s="170"/>
      <c r="F134" s="167">
        <v>1989.9565714285718</v>
      </c>
      <c r="G134" s="170"/>
      <c r="H134" s="169" t="s">
        <v>88</v>
      </c>
    </row>
    <row r="135" spans="2:8" ht="17.5">
      <c r="B135" s="164" t="s">
        <v>214</v>
      </c>
      <c r="C135" s="164">
        <v>1478414</v>
      </c>
      <c r="D135" s="165">
        <v>3203.8300799999997</v>
      </c>
      <c r="E135" s="170"/>
      <c r="F135" s="167">
        <v>1373.0700342857144</v>
      </c>
      <c r="G135" s="170"/>
      <c r="H135" s="169" t="s">
        <v>88</v>
      </c>
    </row>
    <row r="136" spans="2:8" ht="17.5">
      <c r="B136" s="164" t="s">
        <v>215</v>
      </c>
      <c r="C136" s="164">
        <v>1478417</v>
      </c>
      <c r="D136" s="165">
        <v>2902.02</v>
      </c>
      <c r="E136" s="170"/>
      <c r="F136" s="167">
        <v>1243.7228571428573</v>
      </c>
      <c r="G136" s="170"/>
      <c r="H136" s="169" t="s">
        <v>88</v>
      </c>
    </row>
    <row r="137" spans="2:8" ht="17.5">
      <c r="B137" s="164" t="s">
        <v>216</v>
      </c>
      <c r="C137" s="164">
        <v>1478420</v>
      </c>
      <c r="D137" s="165">
        <v>3622.3013640000004</v>
      </c>
      <c r="E137" s="170"/>
      <c r="F137" s="167">
        <v>1552.4148702857151</v>
      </c>
      <c r="G137" s="170"/>
      <c r="H137" s="169" t="s">
        <v>88</v>
      </c>
    </row>
    <row r="138" spans="2:8" ht="17.5">
      <c r="B138" s="164" t="s">
        <v>217</v>
      </c>
      <c r="C138" s="164">
        <v>1478423</v>
      </c>
      <c r="D138" s="165">
        <v>4585.1916000000001</v>
      </c>
      <c r="E138" s="170"/>
      <c r="F138" s="167">
        <v>1965.0821142857149</v>
      </c>
      <c r="G138" s="170"/>
      <c r="H138" s="169" t="s">
        <v>88</v>
      </c>
    </row>
    <row r="139" spans="2:8" ht="17.5">
      <c r="B139" s="164" t="s">
        <v>218</v>
      </c>
      <c r="C139" s="164">
        <v>1478426</v>
      </c>
      <c r="D139" s="165">
        <v>3622.3013640000004</v>
      </c>
      <c r="E139" s="170"/>
      <c r="F139" s="167">
        <v>1552.4148702857151</v>
      </c>
      <c r="G139" s="170"/>
      <c r="H139" s="169" t="s">
        <v>88</v>
      </c>
    </row>
    <row r="140" spans="2:8" ht="17.5">
      <c r="B140" s="164" t="s">
        <v>219</v>
      </c>
      <c r="C140" s="164">
        <v>1478429</v>
      </c>
      <c r="D140" s="165">
        <v>4643.232</v>
      </c>
      <c r="E140" s="170"/>
      <c r="F140" s="167">
        <v>1989.9565714285718</v>
      </c>
      <c r="G140" s="170"/>
      <c r="H140" s="169" t="s">
        <v>88</v>
      </c>
    </row>
    <row r="141" spans="2:8" ht="17.5">
      <c r="B141" s="164" t="s">
        <v>220</v>
      </c>
      <c r="C141" s="164">
        <v>1478432</v>
      </c>
      <c r="D141" s="165">
        <v>3203.8300799999997</v>
      </c>
      <c r="E141" s="170"/>
      <c r="F141" s="167">
        <v>1373.0700342857144</v>
      </c>
      <c r="G141" s="170"/>
      <c r="H141" s="169" t="s">
        <v>88</v>
      </c>
    </row>
    <row r="142" spans="2:8" ht="17.5">
      <c r="B142" s="164" t="s">
        <v>221</v>
      </c>
      <c r="C142" s="164">
        <v>1478435</v>
      </c>
      <c r="D142" s="165">
        <v>2902.02</v>
      </c>
      <c r="E142" s="170"/>
      <c r="F142" s="167">
        <v>1243.7228571428573</v>
      </c>
      <c r="G142" s="170"/>
      <c r="H142" s="169" t="s">
        <v>88</v>
      </c>
    </row>
    <row r="143" spans="2:8" ht="17.5">
      <c r="B143" s="164" t="s">
        <v>222</v>
      </c>
      <c r="C143" s="164">
        <v>1478438</v>
      </c>
      <c r="D143" s="165">
        <v>3622.3013640000004</v>
      </c>
      <c r="E143" s="170"/>
      <c r="F143" s="167">
        <v>1552.4148702857151</v>
      </c>
      <c r="G143" s="170"/>
      <c r="H143" s="169" t="s">
        <v>88</v>
      </c>
    </row>
    <row r="144" spans="2:8" ht="17.5">
      <c r="B144" s="164" t="s">
        <v>223</v>
      </c>
      <c r="C144" s="164">
        <v>1478441</v>
      </c>
      <c r="D144" s="165">
        <v>4585.1916000000001</v>
      </c>
      <c r="E144" s="170"/>
      <c r="F144" s="167">
        <v>1965.0821142857149</v>
      </c>
      <c r="G144" s="170"/>
      <c r="H144" s="169" t="s">
        <v>88</v>
      </c>
    </row>
    <row r="145" spans="2:8" ht="17.5">
      <c r="B145" s="164" t="s">
        <v>224</v>
      </c>
      <c r="C145" s="164">
        <v>1478444</v>
      </c>
      <c r="D145" s="165">
        <v>3622.3013640000004</v>
      </c>
      <c r="E145" s="170"/>
      <c r="F145" s="167">
        <v>1552.4148702857151</v>
      </c>
      <c r="G145" s="170"/>
      <c r="H145" s="169" t="s">
        <v>88</v>
      </c>
    </row>
    <row r="146" spans="2:8" ht="17.5">
      <c r="B146" s="164" t="s">
        <v>225</v>
      </c>
      <c r="C146" s="164">
        <v>1478447</v>
      </c>
      <c r="D146" s="165">
        <v>4643.232</v>
      </c>
      <c r="E146" s="170"/>
      <c r="F146" s="167">
        <v>1989.9565714285718</v>
      </c>
      <c r="G146" s="170"/>
      <c r="H146" s="169" t="s">
        <v>88</v>
      </c>
    </row>
    <row r="147" spans="2:8" ht="17.5">
      <c r="B147" s="164" t="s">
        <v>226</v>
      </c>
      <c r="C147" s="164">
        <v>1478450</v>
      </c>
      <c r="D147" s="165">
        <v>3203.8300799999997</v>
      </c>
      <c r="E147" s="170"/>
      <c r="F147" s="167">
        <v>1373.0700342857144</v>
      </c>
      <c r="G147" s="170"/>
      <c r="H147" s="169" t="s">
        <v>88</v>
      </c>
    </row>
    <row r="148" spans="2:8" ht="17.5">
      <c r="B148" s="164" t="s">
        <v>227</v>
      </c>
      <c r="C148" s="164">
        <v>1478453</v>
      </c>
      <c r="D148" s="165">
        <v>2902.02</v>
      </c>
      <c r="E148" s="170"/>
      <c r="F148" s="167">
        <v>1243.7228571428573</v>
      </c>
      <c r="G148" s="170"/>
      <c r="H148" s="169" t="s">
        <v>88</v>
      </c>
    </row>
    <row r="149" spans="2:8" ht="17.5">
      <c r="B149" s="164" t="s">
        <v>228</v>
      </c>
      <c r="C149" s="164">
        <v>1478456</v>
      </c>
      <c r="D149" s="165">
        <v>3622.3013640000004</v>
      </c>
      <c r="E149" s="170"/>
      <c r="F149" s="167">
        <v>1552.4148702857151</v>
      </c>
      <c r="G149" s="170"/>
      <c r="H149" s="169" t="s">
        <v>88</v>
      </c>
    </row>
    <row r="150" spans="2:8" ht="17.5">
      <c r="B150" s="164" t="s">
        <v>229</v>
      </c>
      <c r="C150" s="164">
        <v>1478459</v>
      </c>
      <c r="D150" s="165">
        <v>4585.1916000000001</v>
      </c>
      <c r="E150" s="170"/>
      <c r="F150" s="167">
        <v>1965.0821142857149</v>
      </c>
      <c r="G150" s="170"/>
      <c r="H150" s="169" t="s">
        <v>88</v>
      </c>
    </row>
    <row r="151" spans="2:8" ht="17.5">
      <c r="B151" s="164" t="s">
        <v>230</v>
      </c>
      <c r="C151" s="164">
        <v>1478462</v>
      </c>
      <c r="D151" s="165">
        <v>3622.3013640000004</v>
      </c>
      <c r="E151" s="170"/>
      <c r="F151" s="167">
        <v>1552.4148702857151</v>
      </c>
      <c r="G151" s="170"/>
      <c r="H151" s="169" t="s">
        <v>88</v>
      </c>
    </row>
    <row r="152" spans="2:8" ht="17.5">
      <c r="B152" s="164" t="s">
        <v>231</v>
      </c>
      <c r="C152" s="164">
        <v>1478465</v>
      </c>
      <c r="D152" s="165">
        <v>4643.232</v>
      </c>
      <c r="E152" s="170"/>
      <c r="F152" s="167">
        <v>1989.9565714285718</v>
      </c>
      <c r="G152" s="170"/>
      <c r="H152" s="169" t="s">
        <v>88</v>
      </c>
    </row>
    <row r="153" spans="2:8" ht="17.5">
      <c r="B153" s="164" t="s">
        <v>232</v>
      </c>
      <c r="C153" s="164">
        <v>1478468</v>
      </c>
      <c r="D153" s="165">
        <v>3203.8300799999997</v>
      </c>
      <c r="E153" s="170"/>
      <c r="F153" s="167">
        <v>1373.0700342857144</v>
      </c>
      <c r="G153" s="170"/>
      <c r="H153" s="169" t="s">
        <v>88</v>
      </c>
    </row>
    <row r="154" spans="2:8" ht="17.5">
      <c r="B154" s="164" t="s">
        <v>233</v>
      </c>
      <c r="C154" s="164">
        <v>1478471</v>
      </c>
      <c r="D154" s="165">
        <v>2902.02</v>
      </c>
      <c r="E154" s="170"/>
      <c r="F154" s="167">
        <v>1243.7228571428573</v>
      </c>
      <c r="G154" s="170"/>
      <c r="H154" s="169" t="s">
        <v>88</v>
      </c>
    </row>
    <row r="155" spans="2:8" ht="17.5">
      <c r="B155" s="164" t="s">
        <v>234</v>
      </c>
      <c r="C155" s="164">
        <v>1478474</v>
      </c>
      <c r="D155" s="165">
        <v>3622.3013640000004</v>
      </c>
      <c r="E155" s="170"/>
      <c r="F155" s="167">
        <v>1552.4148702857151</v>
      </c>
      <c r="G155" s="170"/>
      <c r="H155" s="169" t="s">
        <v>88</v>
      </c>
    </row>
    <row r="156" spans="2:8" ht="17.5">
      <c r="B156" s="164" t="s">
        <v>235</v>
      </c>
      <c r="C156" s="164">
        <v>1478477</v>
      </c>
      <c r="D156" s="165">
        <v>4585.1916000000001</v>
      </c>
      <c r="E156" s="170"/>
      <c r="F156" s="167">
        <v>1965.0821142857149</v>
      </c>
      <c r="G156" s="170"/>
      <c r="H156" s="169" t="s">
        <v>88</v>
      </c>
    </row>
    <row r="157" spans="2:8" ht="17.5">
      <c r="B157" s="164" t="s">
        <v>236</v>
      </c>
      <c r="C157" s="164">
        <v>1478480</v>
      </c>
      <c r="D157" s="165">
        <v>3622.3013640000004</v>
      </c>
      <c r="E157" s="170"/>
      <c r="F157" s="167">
        <v>1552.4148702857151</v>
      </c>
      <c r="G157" s="170"/>
      <c r="H157" s="169" t="s">
        <v>88</v>
      </c>
    </row>
    <row r="158" spans="2:8" ht="17.5">
      <c r="B158" s="164" t="s">
        <v>237</v>
      </c>
      <c r="C158" s="164">
        <v>1478483</v>
      </c>
      <c r="D158" s="165">
        <v>4643.232</v>
      </c>
      <c r="E158" s="170"/>
      <c r="F158" s="167">
        <v>1989.9565714285718</v>
      </c>
      <c r="G158" s="170"/>
      <c r="H158" s="169" t="s">
        <v>88</v>
      </c>
    </row>
    <row r="159" spans="2:8" ht="17.5">
      <c r="B159" s="164" t="s">
        <v>238</v>
      </c>
      <c r="C159" s="164">
        <v>1457023</v>
      </c>
      <c r="D159" s="165">
        <v>2178.66</v>
      </c>
      <c r="E159" s="170"/>
      <c r="F159" s="167">
        <v>933.71100000000001</v>
      </c>
      <c r="G159" s="170"/>
      <c r="H159" s="169" t="s">
        <v>88</v>
      </c>
    </row>
    <row r="160" spans="2:8" ht="17.5">
      <c r="B160" s="164" t="s">
        <v>239</v>
      </c>
      <c r="C160" s="164">
        <v>1457026</v>
      </c>
      <c r="D160" s="165">
        <v>10789.64</v>
      </c>
      <c r="E160" s="170"/>
      <c r="F160" s="167">
        <v>4624.1314285714288</v>
      </c>
      <c r="G160" s="170"/>
      <c r="H160" s="169" t="s">
        <v>88</v>
      </c>
    </row>
    <row r="161" spans="2:8" ht="17.5">
      <c r="B161" s="164" t="s">
        <v>240</v>
      </c>
      <c r="C161" s="164">
        <v>1457029</v>
      </c>
      <c r="D161" s="165">
        <v>5489.1</v>
      </c>
      <c r="E161" s="170"/>
      <c r="F161" s="167">
        <v>2352.471428571429</v>
      </c>
      <c r="G161" s="170"/>
      <c r="H161" s="169" t="s">
        <v>88</v>
      </c>
    </row>
    <row r="162" spans="2:8" ht="17.5">
      <c r="B162" s="164" t="s">
        <v>241</v>
      </c>
      <c r="C162" s="164">
        <v>1457032</v>
      </c>
      <c r="D162" s="165">
        <v>4564.1000000000004</v>
      </c>
      <c r="E162" s="170"/>
      <c r="F162" s="167">
        <v>1956.0428571428574</v>
      </c>
      <c r="G162" s="170"/>
      <c r="H162" s="169" t="s">
        <v>88</v>
      </c>
    </row>
    <row r="163" spans="2:8" ht="17.5">
      <c r="B163" s="164" t="s">
        <v>242</v>
      </c>
      <c r="C163" s="164">
        <v>1457035</v>
      </c>
      <c r="D163" s="165">
        <v>7891.1</v>
      </c>
      <c r="E163" s="170"/>
      <c r="F163" s="167">
        <v>3381.9000000000015</v>
      </c>
      <c r="G163" s="170"/>
      <c r="H163" s="169" t="s">
        <v>88</v>
      </c>
    </row>
    <row r="164" spans="2:8" ht="17.5">
      <c r="B164" s="164" t="s">
        <v>243</v>
      </c>
      <c r="C164" s="164">
        <v>1457038</v>
      </c>
      <c r="D164" s="165">
        <v>4567.1000000000004</v>
      </c>
      <c r="E164" s="170"/>
      <c r="F164" s="167">
        <v>1957.3285714285721</v>
      </c>
      <c r="G164" s="170"/>
      <c r="H164" s="169" t="s">
        <v>88</v>
      </c>
    </row>
    <row r="165" spans="2:8" ht="17.5">
      <c r="B165" s="164" t="s">
        <v>244</v>
      </c>
      <c r="C165" s="164">
        <v>1457041</v>
      </c>
      <c r="D165" s="165">
        <v>4568.07</v>
      </c>
      <c r="E165" s="170"/>
      <c r="F165" s="167">
        <v>1957.744285714286</v>
      </c>
      <c r="G165" s="170"/>
      <c r="H165" s="169" t="s">
        <v>88</v>
      </c>
    </row>
    <row r="166" spans="2:8" ht="17.5">
      <c r="B166" s="164" t="s">
        <v>245</v>
      </c>
      <c r="C166" s="164">
        <v>1457044</v>
      </c>
      <c r="D166" s="165">
        <v>2891.4</v>
      </c>
      <c r="E166" s="170"/>
      <c r="F166" s="167">
        <v>1239.1714285714293</v>
      </c>
      <c r="G166" s="170"/>
      <c r="H166" s="169" t="s">
        <v>88</v>
      </c>
    </row>
    <row r="167" spans="2:8" ht="17.5">
      <c r="B167" s="164" t="s">
        <v>246</v>
      </c>
      <c r="C167" s="164">
        <v>1457047</v>
      </c>
      <c r="D167" s="165">
        <v>1890.1</v>
      </c>
      <c r="E167" s="170"/>
      <c r="F167" s="167">
        <v>810.04285714285743</v>
      </c>
      <c r="G167" s="170"/>
      <c r="H167" s="169" t="s">
        <v>88</v>
      </c>
    </row>
    <row r="168" spans="2:8" ht="17.5">
      <c r="B168" s="164" t="s">
        <v>247</v>
      </c>
      <c r="C168" s="164">
        <v>1457050</v>
      </c>
      <c r="D168" s="165">
        <v>4396.1000000000004</v>
      </c>
      <c r="E168" s="170"/>
      <c r="F168" s="167">
        <v>1884.0428571428574</v>
      </c>
      <c r="G168" s="170"/>
      <c r="H168" s="169" t="s">
        <v>88</v>
      </c>
    </row>
    <row r="169" spans="2:8" ht="17.5">
      <c r="B169" s="164" t="s">
        <v>248</v>
      </c>
      <c r="C169" s="164">
        <v>1457053</v>
      </c>
      <c r="D169" s="165">
        <v>8947.2999999999993</v>
      </c>
      <c r="E169" s="170"/>
      <c r="F169" s="167">
        <v>3834.5571428571438</v>
      </c>
      <c r="G169" s="170"/>
      <c r="H169" s="169" t="s">
        <v>88</v>
      </c>
    </row>
    <row r="170" spans="2:8" ht="17.5">
      <c r="B170" s="164" t="s">
        <v>249</v>
      </c>
      <c r="C170" s="164">
        <v>1457056</v>
      </c>
      <c r="D170" s="165">
        <v>4643.232</v>
      </c>
      <c r="E170" s="170"/>
      <c r="F170" s="167">
        <v>1989.9565714285718</v>
      </c>
      <c r="G170" s="170"/>
      <c r="H170" s="169" t="s">
        <v>88</v>
      </c>
    </row>
    <row r="171" spans="2:8" ht="17.5">
      <c r="B171" s="164" t="s">
        <v>250</v>
      </c>
      <c r="C171" s="164">
        <v>1457059</v>
      </c>
      <c r="D171" s="165">
        <v>3203.8300799999997</v>
      </c>
      <c r="E171" s="170"/>
      <c r="F171" s="167">
        <v>1373.0700342857144</v>
      </c>
      <c r="G171" s="170"/>
      <c r="H171" s="169" t="s">
        <v>88</v>
      </c>
    </row>
    <row r="172" spans="2:8" ht="17.5">
      <c r="B172" s="164" t="s">
        <v>251</v>
      </c>
      <c r="C172" s="164">
        <v>1457062</v>
      </c>
      <c r="D172" s="165">
        <v>2902.02</v>
      </c>
      <c r="E172" s="170"/>
      <c r="F172" s="167">
        <v>1243.7228571428573</v>
      </c>
      <c r="G172" s="170"/>
      <c r="H172" s="169" t="s">
        <v>88</v>
      </c>
    </row>
    <row r="173" spans="2:8" ht="17.5">
      <c r="B173" s="164" t="s">
        <v>252</v>
      </c>
      <c r="C173" s="164">
        <v>1457065</v>
      </c>
      <c r="D173" s="165">
        <v>3622.3013640000004</v>
      </c>
      <c r="E173" s="170"/>
      <c r="F173" s="167">
        <v>1552.4148702857151</v>
      </c>
      <c r="G173" s="170"/>
      <c r="H173" s="169" t="s">
        <v>88</v>
      </c>
    </row>
    <row r="174" spans="2:8" ht="17.5">
      <c r="B174" s="164" t="s">
        <v>253</v>
      </c>
      <c r="C174" s="164">
        <v>1457068</v>
      </c>
      <c r="D174" s="165">
        <v>4585.1916000000001</v>
      </c>
      <c r="E174" s="170"/>
      <c r="F174" s="167">
        <v>1965.0821142857149</v>
      </c>
      <c r="G174" s="170"/>
      <c r="H174" s="169" t="s">
        <v>88</v>
      </c>
    </row>
    <row r="175" spans="2:8" ht="17.5">
      <c r="B175" s="164" t="s">
        <v>254</v>
      </c>
      <c r="C175" s="164">
        <v>1457071</v>
      </c>
      <c r="D175" s="165">
        <v>3622.3013640000004</v>
      </c>
      <c r="E175" s="170"/>
      <c r="F175" s="167">
        <v>1552.4148702857151</v>
      </c>
      <c r="G175" s="170"/>
      <c r="H175" s="169" t="s">
        <v>88</v>
      </c>
    </row>
    <row r="176" spans="2:8" ht="17.5">
      <c r="B176" s="164" t="s">
        <v>255</v>
      </c>
      <c r="C176" s="164">
        <v>1457074</v>
      </c>
      <c r="D176" s="165">
        <v>4643.232</v>
      </c>
      <c r="E176" s="170"/>
      <c r="F176" s="167">
        <v>1989.9565714285718</v>
      </c>
      <c r="G176" s="170"/>
      <c r="H176" s="169" t="s">
        <v>88</v>
      </c>
    </row>
    <row r="177" spans="2:8" ht="17.5">
      <c r="B177" s="164" t="s">
        <v>256</v>
      </c>
      <c r="C177" s="164">
        <v>1457077</v>
      </c>
      <c r="D177" s="165">
        <v>2178.08</v>
      </c>
      <c r="E177" s="170"/>
      <c r="F177" s="167">
        <v>933.4628571428575</v>
      </c>
      <c r="G177" s="170"/>
      <c r="H177" s="169" t="s">
        <v>88</v>
      </c>
    </row>
    <row r="178" spans="2:8" ht="17.5">
      <c r="B178" s="164" t="s">
        <v>257</v>
      </c>
      <c r="C178" s="164">
        <v>1457080</v>
      </c>
      <c r="D178" s="165">
        <v>7891.1</v>
      </c>
      <c r="E178" s="170"/>
      <c r="F178" s="167">
        <v>3381.9000000000015</v>
      </c>
      <c r="G178" s="170"/>
      <c r="H178" s="169" t="s">
        <v>88</v>
      </c>
    </row>
    <row r="179" spans="2:8" ht="17.5">
      <c r="B179" s="164" t="s">
        <v>258</v>
      </c>
      <c r="C179" s="164">
        <v>1457083</v>
      </c>
      <c r="D179" s="165">
        <v>4567.1000000000004</v>
      </c>
      <c r="E179" s="170"/>
      <c r="F179" s="167">
        <v>1957.3285714285721</v>
      </c>
      <c r="G179" s="170"/>
      <c r="H179" s="169" t="s">
        <v>88</v>
      </c>
    </row>
    <row r="180" spans="2:8" ht="17.5">
      <c r="B180" s="164" t="s">
        <v>259</v>
      </c>
      <c r="C180" s="164">
        <v>1457086</v>
      </c>
      <c r="D180" s="165">
        <v>4643.232</v>
      </c>
      <c r="E180" s="170"/>
      <c r="F180" s="167">
        <v>1989.9565714285718</v>
      </c>
      <c r="G180" s="170"/>
      <c r="H180" s="169" t="s">
        <v>88</v>
      </c>
    </row>
    <row r="181" spans="2:8" ht="17.5">
      <c r="B181" s="164" t="s">
        <v>87</v>
      </c>
      <c r="C181" s="164">
        <v>1478036</v>
      </c>
      <c r="D181" s="165">
        <v>7609</v>
      </c>
      <c r="E181" s="166"/>
      <c r="F181" s="167">
        <v>3261</v>
      </c>
      <c r="G181" s="170"/>
      <c r="H181" s="169" t="s">
        <v>32</v>
      </c>
    </row>
    <row r="182" spans="2:8" ht="17.5">
      <c r="B182" s="164" t="s">
        <v>89</v>
      </c>
      <c r="C182" s="164">
        <v>1478039</v>
      </c>
      <c r="D182" s="165">
        <v>4585.1916000000001</v>
      </c>
      <c r="E182" s="166"/>
      <c r="F182" s="167">
        <v>1965.0821142857149</v>
      </c>
      <c r="G182" s="170"/>
      <c r="H182" s="169" t="s">
        <v>32</v>
      </c>
    </row>
    <row r="183" spans="2:8" ht="17.5">
      <c r="B183" s="164" t="s">
        <v>90</v>
      </c>
      <c r="C183" s="164">
        <v>1478042</v>
      </c>
      <c r="D183" s="165">
        <v>3622.3013640000004</v>
      </c>
      <c r="E183" s="166"/>
      <c r="F183" s="167">
        <v>1552.4148702857151</v>
      </c>
      <c r="G183" s="170"/>
      <c r="H183" s="169" t="s">
        <v>32</v>
      </c>
    </row>
    <row r="184" spans="2:8" ht="17.5">
      <c r="B184" s="164" t="s">
        <v>91</v>
      </c>
      <c r="C184" s="164">
        <v>1478045</v>
      </c>
      <c r="D184" s="165">
        <v>4643.232</v>
      </c>
      <c r="E184" s="166"/>
      <c r="F184" s="167">
        <v>1989.9565714285718</v>
      </c>
      <c r="G184" s="170"/>
      <c r="H184" s="169" t="s">
        <v>32</v>
      </c>
    </row>
    <row r="185" spans="2:8" ht="17.5">
      <c r="B185" s="164" t="s">
        <v>92</v>
      </c>
      <c r="C185" s="164">
        <v>1478048</v>
      </c>
      <c r="D185" s="165">
        <v>3203.8300799999997</v>
      </c>
      <c r="E185" s="166"/>
      <c r="F185" s="167">
        <v>1373.0700342857144</v>
      </c>
      <c r="G185" s="170"/>
      <c r="H185" s="169" t="s">
        <v>32</v>
      </c>
    </row>
    <row r="186" spans="2:8" ht="17.5">
      <c r="B186" s="164" t="s">
        <v>93</v>
      </c>
      <c r="C186" s="164">
        <v>1478051</v>
      </c>
      <c r="D186" s="165">
        <v>2902.02</v>
      </c>
      <c r="E186" s="166"/>
      <c r="F186" s="167">
        <v>1243.7228571428573</v>
      </c>
      <c r="G186" s="170"/>
      <c r="H186" s="169" t="s">
        <v>32</v>
      </c>
    </row>
    <row r="187" spans="2:8" ht="17.5">
      <c r="B187" s="164" t="s">
        <v>94</v>
      </c>
      <c r="C187" s="164">
        <v>1478054</v>
      </c>
      <c r="D187" s="165">
        <v>3622.3013640000004</v>
      </c>
      <c r="E187" s="166"/>
      <c r="F187" s="167">
        <v>1552.4148702857151</v>
      </c>
      <c r="G187" s="170"/>
      <c r="H187" s="169" t="s">
        <v>32</v>
      </c>
    </row>
    <row r="188" spans="2:8" ht="17.5">
      <c r="B188" s="164" t="s">
        <v>95</v>
      </c>
      <c r="C188" s="164">
        <v>1478057</v>
      </c>
      <c r="D188" s="165">
        <v>4585.1916000000001</v>
      </c>
      <c r="E188" s="166"/>
      <c r="F188" s="167">
        <v>1965.0821142857149</v>
      </c>
      <c r="G188" s="170"/>
      <c r="H188" s="169" t="s">
        <v>32</v>
      </c>
    </row>
    <row r="189" spans="2:8" ht="17.5">
      <c r="B189" s="164" t="s">
        <v>96</v>
      </c>
      <c r="C189" s="164">
        <v>1478060</v>
      </c>
      <c r="D189" s="165">
        <v>3622.3013640000004</v>
      </c>
      <c r="E189" s="166"/>
      <c r="F189" s="167">
        <v>1552.4148702857151</v>
      </c>
      <c r="G189" s="170"/>
      <c r="H189" s="169" t="s">
        <v>32</v>
      </c>
    </row>
    <row r="190" spans="2:8" ht="17.5">
      <c r="B190" s="164" t="s">
        <v>97</v>
      </c>
      <c r="C190" s="164">
        <v>1478063</v>
      </c>
      <c r="D190" s="165">
        <v>4643.232</v>
      </c>
      <c r="E190" s="166"/>
      <c r="F190" s="167">
        <v>1989.9565714285718</v>
      </c>
      <c r="G190" s="170"/>
      <c r="H190" s="169" t="s">
        <v>32</v>
      </c>
    </row>
    <row r="191" spans="2:8" ht="17.5">
      <c r="B191" s="164" t="s">
        <v>98</v>
      </c>
      <c r="C191" s="164">
        <v>1478066</v>
      </c>
      <c r="D191" s="165">
        <v>3203.8300799999997</v>
      </c>
      <c r="E191" s="166"/>
      <c r="F191" s="167">
        <v>1373.0700342857144</v>
      </c>
      <c r="G191" s="170"/>
      <c r="H191" s="169" t="s">
        <v>32</v>
      </c>
    </row>
    <row r="192" spans="2:8" ht="17.5">
      <c r="B192" s="164" t="s">
        <v>99</v>
      </c>
      <c r="C192" s="164">
        <v>1478069</v>
      </c>
      <c r="D192" s="165">
        <v>2902.02</v>
      </c>
      <c r="E192" s="166"/>
      <c r="F192" s="167">
        <v>1243.7228571428573</v>
      </c>
      <c r="G192" s="170"/>
      <c r="H192" s="169" t="s">
        <v>32</v>
      </c>
    </row>
    <row r="193" spans="2:8" ht="17.5">
      <c r="B193" s="164" t="s">
        <v>100</v>
      </c>
      <c r="C193" s="164">
        <v>1478072</v>
      </c>
      <c r="D193" s="165">
        <v>3622.3013640000004</v>
      </c>
      <c r="E193" s="166"/>
      <c r="F193" s="167">
        <v>1552.4148702857151</v>
      </c>
      <c r="G193" s="170"/>
      <c r="H193" s="169" t="s">
        <v>32</v>
      </c>
    </row>
    <row r="194" spans="2:8" ht="17.5">
      <c r="B194" s="164" t="s">
        <v>101</v>
      </c>
      <c r="C194" s="164">
        <v>1478075</v>
      </c>
      <c r="D194" s="165">
        <v>4585.1916000000001</v>
      </c>
      <c r="E194" s="166"/>
      <c r="F194" s="167">
        <v>1965.0821142857149</v>
      </c>
      <c r="G194" s="170"/>
      <c r="H194" s="169" t="s">
        <v>32</v>
      </c>
    </row>
    <row r="195" spans="2:8" ht="17.5">
      <c r="B195" s="164" t="s">
        <v>102</v>
      </c>
      <c r="C195" s="164">
        <v>1478078</v>
      </c>
      <c r="D195" s="165">
        <v>3622.3013640000004</v>
      </c>
      <c r="E195" s="166"/>
      <c r="F195" s="167">
        <v>1552.4148702857151</v>
      </c>
      <c r="G195" s="170"/>
      <c r="H195" s="169" t="s">
        <v>32</v>
      </c>
    </row>
    <row r="196" spans="2:8" ht="17.5">
      <c r="B196" s="164" t="s">
        <v>103</v>
      </c>
      <c r="C196" s="164">
        <v>1478081</v>
      </c>
      <c r="D196" s="165">
        <v>4643.232</v>
      </c>
      <c r="E196" s="166"/>
      <c r="F196" s="167">
        <v>1989.9565714285718</v>
      </c>
      <c r="G196" s="170"/>
      <c r="H196" s="169" t="s">
        <v>32</v>
      </c>
    </row>
    <row r="197" spans="2:8" ht="17.5">
      <c r="B197" s="164" t="s">
        <v>104</v>
      </c>
      <c r="C197" s="164">
        <v>1478084</v>
      </c>
      <c r="D197" s="165">
        <v>3203.8300799999997</v>
      </c>
      <c r="E197" s="166"/>
      <c r="F197" s="167">
        <v>1373.0700342857144</v>
      </c>
      <c r="G197" s="170"/>
      <c r="H197" s="169" t="s">
        <v>32</v>
      </c>
    </row>
    <row r="198" spans="2:8" ht="17.5">
      <c r="B198" s="164" t="s">
        <v>105</v>
      </c>
      <c r="C198" s="164">
        <v>1478087</v>
      </c>
      <c r="D198" s="165">
        <v>2902.02</v>
      </c>
      <c r="E198" s="166"/>
      <c r="F198" s="167">
        <v>1243.7228571428573</v>
      </c>
      <c r="G198" s="170"/>
      <c r="H198" s="169" t="s">
        <v>32</v>
      </c>
    </row>
    <row r="199" spans="2:8" ht="17.5">
      <c r="B199" s="164" t="s">
        <v>106</v>
      </c>
      <c r="C199" s="164">
        <v>1478090</v>
      </c>
      <c r="D199" s="165">
        <v>3622.3013640000004</v>
      </c>
      <c r="E199" s="170"/>
      <c r="F199" s="167">
        <v>1552.4148702857151</v>
      </c>
      <c r="G199" s="170"/>
      <c r="H199" s="169" t="s">
        <v>32</v>
      </c>
    </row>
    <row r="200" spans="2:8" ht="17.5">
      <c r="B200" s="164" t="s">
        <v>107</v>
      </c>
      <c r="C200" s="164">
        <v>1478093</v>
      </c>
      <c r="D200" s="165">
        <v>4585.1916000000001</v>
      </c>
      <c r="E200" s="170"/>
      <c r="F200" s="167">
        <v>1965.0821142857149</v>
      </c>
      <c r="G200" s="170"/>
      <c r="H200" s="169" t="s">
        <v>32</v>
      </c>
    </row>
    <row r="201" spans="2:8" ht="17.5">
      <c r="B201" s="164" t="s">
        <v>108</v>
      </c>
      <c r="C201" s="164">
        <v>1478096</v>
      </c>
      <c r="D201" s="165">
        <v>3622.3013640000004</v>
      </c>
      <c r="E201" s="170"/>
      <c r="F201" s="167">
        <v>1552.4148702857151</v>
      </c>
      <c r="G201" s="170"/>
      <c r="H201" s="169" t="s">
        <v>32</v>
      </c>
    </row>
    <row r="202" spans="2:8" ht="17.5">
      <c r="B202" s="164" t="s">
        <v>109</v>
      </c>
      <c r="C202" s="164">
        <v>1478099</v>
      </c>
      <c r="D202" s="165">
        <v>4643.232</v>
      </c>
      <c r="E202" s="170"/>
      <c r="F202" s="167">
        <v>1989.9565714285718</v>
      </c>
      <c r="G202" s="170"/>
      <c r="H202" s="169" t="s">
        <v>32</v>
      </c>
    </row>
    <row r="203" spans="2:8" ht="17.5">
      <c r="B203" s="164" t="s">
        <v>110</v>
      </c>
      <c r="C203" s="164">
        <v>1478102</v>
      </c>
      <c r="D203" s="165">
        <v>3203.8300799999997</v>
      </c>
      <c r="E203" s="170"/>
      <c r="F203" s="167">
        <v>1373.0700342857144</v>
      </c>
      <c r="G203" s="170"/>
      <c r="H203" s="169" t="s">
        <v>32</v>
      </c>
    </row>
    <row r="204" spans="2:8" ht="17.5">
      <c r="B204" s="164" t="s">
        <v>111</v>
      </c>
      <c r="C204" s="164">
        <v>1478105</v>
      </c>
      <c r="D204" s="165">
        <v>2902.02</v>
      </c>
      <c r="E204" s="170"/>
      <c r="F204" s="167">
        <v>1243.7228571428573</v>
      </c>
      <c r="G204" s="170"/>
      <c r="H204" s="169" t="s">
        <v>32</v>
      </c>
    </row>
    <row r="205" spans="2:8" ht="17.5">
      <c r="B205" s="164" t="s">
        <v>112</v>
      </c>
      <c r="C205" s="164">
        <v>1478108</v>
      </c>
      <c r="D205" s="165">
        <v>3622.3013640000004</v>
      </c>
      <c r="E205" s="170"/>
      <c r="F205" s="167">
        <v>1552.4148702857151</v>
      </c>
      <c r="G205" s="170"/>
      <c r="H205" s="169" t="s">
        <v>32</v>
      </c>
    </row>
    <row r="206" spans="2:8" ht="17.5">
      <c r="B206" s="164" t="s">
        <v>113</v>
      </c>
      <c r="C206" s="164">
        <v>1478111</v>
      </c>
      <c r="D206" s="165">
        <v>4585.1916000000001</v>
      </c>
      <c r="E206" s="170"/>
      <c r="F206" s="167">
        <v>1965.0821142857149</v>
      </c>
      <c r="G206" s="170"/>
      <c r="H206" s="169" t="s">
        <v>32</v>
      </c>
    </row>
    <row r="207" spans="2:8" ht="17.5">
      <c r="B207" s="164" t="s">
        <v>114</v>
      </c>
      <c r="C207" s="164">
        <v>1478114</v>
      </c>
      <c r="D207" s="165">
        <v>3622.3013640000004</v>
      </c>
      <c r="E207" s="170"/>
      <c r="F207" s="167">
        <v>1552.4148702857151</v>
      </c>
      <c r="G207" s="170"/>
      <c r="H207" s="169" t="s">
        <v>32</v>
      </c>
    </row>
    <row r="208" spans="2:8" ht="17.5">
      <c r="B208" s="164" t="s">
        <v>115</v>
      </c>
      <c r="C208" s="164">
        <v>1478117</v>
      </c>
      <c r="D208" s="165">
        <v>4643.232</v>
      </c>
      <c r="E208" s="170"/>
      <c r="F208" s="167">
        <v>1989.9565714285718</v>
      </c>
      <c r="G208" s="170"/>
      <c r="H208" s="169" t="s">
        <v>32</v>
      </c>
    </row>
    <row r="209" spans="2:8" ht="17.5">
      <c r="B209" s="164" t="s">
        <v>116</v>
      </c>
      <c r="C209" s="164">
        <v>1478120</v>
      </c>
      <c r="D209" s="165">
        <v>3203.8300799999997</v>
      </c>
      <c r="E209" s="170"/>
      <c r="F209" s="167">
        <v>1373.0700342857144</v>
      </c>
      <c r="G209" s="170"/>
      <c r="H209" s="169" t="s">
        <v>32</v>
      </c>
    </row>
    <row r="210" spans="2:8" ht="17.5">
      <c r="B210" s="164" t="s">
        <v>117</v>
      </c>
      <c r="C210" s="164">
        <v>1478123</v>
      </c>
      <c r="D210" s="165">
        <v>2902.02</v>
      </c>
      <c r="E210" s="170"/>
      <c r="F210" s="167">
        <v>1243.7228571428573</v>
      </c>
      <c r="G210" s="170"/>
      <c r="H210" s="169" t="s">
        <v>32</v>
      </c>
    </row>
    <row r="211" spans="2:8" ht="17.5">
      <c r="B211" s="164" t="s">
        <v>118</v>
      </c>
      <c r="C211" s="164">
        <v>1478126</v>
      </c>
      <c r="D211" s="165">
        <v>3622.3013640000004</v>
      </c>
      <c r="E211" s="170"/>
      <c r="F211" s="167">
        <v>1552.4148702857151</v>
      </c>
      <c r="G211" s="170"/>
      <c r="H211" s="169" t="s">
        <v>32</v>
      </c>
    </row>
    <row r="212" spans="2:8" ht="17.5">
      <c r="B212" s="164" t="s">
        <v>119</v>
      </c>
      <c r="C212" s="164">
        <v>1478129</v>
      </c>
      <c r="D212" s="165">
        <v>4585.1916000000001</v>
      </c>
      <c r="E212" s="170"/>
      <c r="F212" s="167">
        <v>1965.0821142857149</v>
      </c>
      <c r="G212" s="170"/>
      <c r="H212" s="169" t="s">
        <v>32</v>
      </c>
    </row>
    <row r="213" spans="2:8" ht="17.5">
      <c r="B213" s="164" t="s">
        <v>120</v>
      </c>
      <c r="C213" s="164">
        <v>1478132</v>
      </c>
      <c r="D213" s="165">
        <v>3622.3013640000004</v>
      </c>
      <c r="E213" s="170"/>
      <c r="F213" s="167">
        <v>1552.4148702857151</v>
      </c>
      <c r="G213" s="170"/>
      <c r="H213" s="169" t="s">
        <v>32</v>
      </c>
    </row>
    <row r="214" spans="2:8" ht="17.5">
      <c r="B214" s="164" t="s">
        <v>121</v>
      </c>
      <c r="C214" s="164">
        <v>1478135</v>
      </c>
      <c r="D214" s="165">
        <v>4643.232</v>
      </c>
      <c r="E214" s="170"/>
      <c r="F214" s="167">
        <v>1989.9565714285718</v>
      </c>
      <c r="G214" s="170"/>
      <c r="H214" s="169" t="s">
        <v>32</v>
      </c>
    </row>
    <row r="215" spans="2:8" ht="17.5">
      <c r="B215" s="164" t="s">
        <v>122</v>
      </c>
      <c r="C215" s="164">
        <v>1478138</v>
      </c>
      <c r="D215" s="165">
        <v>3203.8300799999997</v>
      </c>
      <c r="E215" s="170"/>
      <c r="F215" s="167">
        <v>1373.0700342857144</v>
      </c>
      <c r="G215" s="170"/>
      <c r="H215" s="169" t="s">
        <v>32</v>
      </c>
    </row>
    <row r="216" spans="2:8" ht="17.5">
      <c r="B216" s="164" t="s">
        <v>123</v>
      </c>
      <c r="C216" s="164">
        <v>1478141</v>
      </c>
      <c r="D216" s="165">
        <v>2902.02</v>
      </c>
      <c r="E216" s="170"/>
      <c r="F216" s="167">
        <v>1243.7228571428573</v>
      </c>
      <c r="G216" s="170"/>
      <c r="H216" s="169" t="s">
        <v>32</v>
      </c>
    </row>
    <row r="217" spans="2:8" ht="17.5">
      <c r="B217" s="164" t="s">
        <v>124</v>
      </c>
      <c r="C217" s="164">
        <v>1478144</v>
      </c>
      <c r="D217" s="165">
        <v>3622.3013640000004</v>
      </c>
      <c r="E217" s="170"/>
      <c r="F217" s="167">
        <v>1552.4148702857151</v>
      </c>
      <c r="G217" s="170"/>
      <c r="H217" s="169" t="s">
        <v>32</v>
      </c>
    </row>
    <row r="218" spans="2:8" ht="17.5">
      <c r="B218" s="164" t="s">
        <v>125</v>
      </c>
      <c r="C218" s="164">
        <v>1478147</v>
      </c>
      <c r="D218" s="165">
        <v>4585.1916000000001</v>
      </c>
      <c r="E218" s="170"/>
      <c r="F218" s="167">
        <v>1965.0821142857149</v>
      </c>
      <c r="G218" s="170"/>
      <c r="H218" s="169" t="s">
        <v>32</v>
      </c>
    </row>
    <row r="219" spans="2:8" ht="17.5">
      <c r="B219" s="164" t="s">
        <v>126</v>
      </c>
      <c r="C219" s="164">
        <v>1478150</v>
      </c>
      <c r="D219" s="165">
        <v>3622.3013640000004</v>
      </c>
      <c r="E219" s="170"/>
      <c r="F219" s="167">
        <v>1552.4148702857151</v>
      </c>
      <c r="G219" s="170"/>
      <c r="H219" s="169" t="s">
        <v>32</v>
      </c>
    </row>
    <row r="220" spans="2:8" ht="17.5">
      <c r="B220" s="164" t="s">
        <v>127</v>
      </c>
      <c r="C220" s="164">
        <v>1478153</v>
      </c>
      <c r="D220" s="165">
        <v>4643.232</v>
      </c>
      <c r="E220" s="170"/>
      <c r="F220" s="167">
        <v>1989.9565714285718</v>
      </c>
      <c r="G220" s="170"/>
      <c r="H220" s="169" t="s">
        <v>32</v>
      </c>
    </row>
    <row r="221" spans="2:8" ht="17.5">
      <c r="B221" s="164" t="s">
        <v>128</v>
      </c>
      <c r="C221" s="164">
        <v>1478156</v>
      </c>
      <c r="D221" s="165">
        <v>3203.8300799999997</v>
      </c>
      <c r="E221" s="170"/>
      <c r="F221" s="167">
        <v>1373.0700342857144</v>
      </c>
      <c r="G221" s="170"/>
      <c r="H221" s="169" t="s">
        <v>32</v>
      </c>
    </row>
    <row r="222" spans="2:8" ht="17.5">
      <c r="B222" s="164" t="s">
        <v>129</v>
      </c>
      <c r="C222" s="164">
        <v>1478159</v>
      </c>
      <c r="D222" s="165">
        <v>2902.02</v>
      </c>
      <c r="E222" s="170"/>
      <c r="F222" s="167">
        <v>1243.7228571428573</v>
      </c>
      <c r="G222" s="170"/>
      <c r="H222" s="169" t="s">
        <v>32</v>
      </c>
    </row>
    <row r="223" spans="2:8" ht="17.5">
      <c r="B223" s="164" t="s">
        <v>130</v>
      </c>
      <c r="C223" s="164">
        <v>1478162</v>
      </c>
      <c r="D223" s="165">
        <v>3622.3013640000004</v>
      </c>
      <c r="E223" s="170"/>
      <c r="F223" s="167">
        <v>1552.4148702857151</v>
      </c>
      <c r="G223" s="170"/>
      <c r="H223" s="169" t="s">
        <v>32</v>
      </c>
    </row>
    <row r="224" spans="2:8" ht="17.5">
      <c r="B224" s="164" t="s">
        <v>131</v>
      </c>
      <c r="C224" s="164">
        <v>1478165</v>
      </c>
      <c r="D224" s="165">
        <v>4585.1916000000001</v>
      </c>
      <c r="E224" s="170"/>
      <c r="F224" s="167">
        <v>1965.0821142857149</v>
      </c>
      <c r="G224" s="170"/>
      <c r="H224" s="169" t="s">
        <v>32</v>
      </c>
    </row>
    <row r="225" spans="2:8" ht="17.5">
      <c r="B225" s="164" t="s">
        <v>132</v>
      </c>
      <c r="C225" s="164">
        <v>1478168</v>
      </c>
      <c r="D225" s="165">
        <v>3622.3013640000004</v>
      </c>
      <c r="E225" s="170"/>
      <c r="F225" s="167">
        <v>1552.4148702857151</v>
      </c>
      <c r="G225" s="170"/>
      <c r="H225" s="169" t="s">
        <v>32</v>
      </c>
    </row>
    <row r="226" spans="2:8" ht="17.5">
      <c r="B226" s="164" t="s">
        <v>133</v>
      </c>
      <c r="C226" s="164">
        <v>1478171</v>
      </c>
      <c r="D226" s="165">
        <v>4643.232</v>
      </c>
      <c r="E226" s="170"/>
      <c r="F226" s="167">
        <v>1989.9565714285718</v>
      </c>
      <c r="G226" s="170"/>
      <c r="H226" s="169" t="s">
        <v>32</v>
      </c>
    </row>
    <row r="227" spans="2:8" ht="17.5">
      <c r="B227" s="164" t="s">
        <v>134</v>
      </c>
      <c r="C227" s="164">
        <v>1478174</v>
      </c>
      <c r="D227" s="165">
        <v>3203.8300799999997</v>
      </c>
      <c r="E227" s="170"/>
      <c r="F227" s="167">
        <v>1373.0700342857144</v>
      </c>
      <c r="G227" s="170"/>
      <c r="H227" s="169" t="s">
        <v>32</v>
      </c>
    </row>
    <row r="228" spans="2:8" ht="17.5">
      <c r="B228" s="164" t="s">
        <v>135</v>
      </c>
      <c r="C228" s="164">
        <v>1478177</v>
      </c>
      <c r="D228" s="165">
        <v>2902.02</v>
      </c>
      <c r="E228" s="170"/>
      <c r="F228" s="167">
        <v>1243.7228571428573</v>
      </c>
      <c r="G228" s="170"/>
      <c r="H228" s="169" t="s">
        <v>32</v>
      </c>
    </row>
    <row r="229" spans="2:8" ht="17.5">
      <c r="B229" s="164" t="s">
        <v>136</v>
      </c>
      <c r="C229" s="164">
        <v>1478180</v>
      </c>
      <c r="D229" s="165">
        <v>3622.3013640000004</v>
      </c>
      <c r="E229" s="170"/>
      <c r="F229" s="167">
        <v>1552.4148702857151</v>
      </c>
      <c r="G229" s="170"/>
      <c r="H229" s="169" t="s">
        <v>32</v>
      </c>
    </row>
    <row r="230" spans="2:8" ht="17.5">
      <c r="B230" s="164" t="s">
        <v>137</v>
      </c>
      <c r="C230" s="164">
        <v>1478183</v>
      </c>
      <c r="D230" s="165">
        <v>4585.1916000000001</v>
      </c>
      <c r="E230" s="170"/>
      <c r="F230" s="167">
        <v>1965.0821142857149</v>
      </c>
      <c r="G230" s="170"/>
      <c r="H230" s="169" t="s">
        <v>32</v>
      </c>
    </row>
    <row r="231" spans="2:8" ht="17.5">
      <c r="B231" s="164" t="s">
        <v>138</v>
      </c>
      <c r="C231" s="164">
        <v>1478186</v>
      </c>
      <c r="D231" s="171">
        <v>5690</v>
      </c>
      <c r="E231" s="170"/>
      <c r="F231" s="167">
        <v>2438.5714285714294</v>
      </c>
      <c r="G231" s="170"/>
      <c r="H231" s="169" t="s">
        <v>32</v>
      </c>
    </row>
    <row r="232" spans="2:8" ht="17.5">
      <c r="B232" s="164" t="s">
        <v>139</v>
      </c>
      <c r="C232" s="164">
        <v>1478189</v>
      </c>
      <c r="D232" s="172">
        <v>5121</v>
      </c>
      <c r="E232" s="170"/>
      <c r="F232" s="167">
        <v>2194.7142857142862</v>
      </c>
      <c r="G232" s="170"/>
      <c r="H232" s="169" t="s">
        <v>32</v>
      </c>
    </row>
    <row r="233" spans="2:8" ht="17.5">
      <c r="B233" s="164" t="s">
        <v>140</v>
      </c>
      <c r="C233" s="164">
        <v>1478192</v>
      </c>
      <c r="D233" s="172">
        <v>4438.2</v>
      </c>
      <c r="E233" s="170"/>
      <c r="F233" s="167">
        <v>1902.0857142857149</v>
      </c>
      <c r="G233" s="170"/>
      <c r="H233" s="169" t="s">
        <v>32</v>
      </c>
    </row>
    <row r="234" spans="2:8" ht="17.5">
      <c r="B234" s="164" t="s">
        <v>141</v>
      </c>
      <c r="C234" s="164">
        <v>1478195</v>
      </c>
      <c r="D234" s="172">
        <v>5633.1</v>
      </c>
      <c r="E234" s="170"/>
      <c r="F234" s="167">
        <v>2414.1857142857152</v>
      </c>
      <c r="G234" s="170"/>
      <c r="H234" s="169" t="s">
        <v>32</v>
      </c>
    </row>
    <row r="235" spans="2:8" ht="17.5">
      <c r="B235" s="164" t="s">
        <v>142</v>
      </c>
      <c r="C235" s="164">
        <v>1478198</v>
      </c>
      <c r="D235" s="172">
        <v>5069.7900000000009</v>
      </c>
      <c r="E235" s="170"/>
      <c r="F235" s="167">
        <v>2172.7671428571439</v>
      </c>
      <c r="G235" s="170"/>
      <c r="H235" s="169" t="s">
        <v>32</v>
      </c>
    </row>
    <row r="236" spans="2:8" ht="17.5">
      <c r="B236" s="164" t="s">
        <v>143</v>
      </c>
      <c r="C236" s="164">
        <v>1478201</v>
      </c>
      <c r="D236" s="172">
        <v>4393.8180000000002</v>
      </c>
      <c r="E236" s="170"/>
      <c r="F236" s="167">
        <v>1883.0648571428574</v>
      </c>
      <c r="G236" s="170"/>
      <c r="H236" s="169" t="s">
        <v>32</v>
      </c>
    </row>
    <row r="237" spans="2:8" ht="17.5">
      <c r="B237" s="164" t="s">
        <v>144</v>
      </c>
      <c r="C237" s="164">
        <v>1478204</v>
      </c>
      <c r="D237" s="172">
        <v>5576.7690000000002</v>
      </c>
      <c r="E237" s="170"/>
      <c r="F237" s="167">
        <v>2390.0438571428576</v>
      </c>
      <c r="G237" s="170"/>
      <c r="H237" s="169" t="s">
        <v>32</v>
      </c>
    </row>
    <row r="238" spans="2:8" ht="17.5">
      <c r="B238" s="164" t="s">
        <v>145</v>
      </c>
      <c r="C238" s="164">
        <v>1478207</v>
      </c>
      <c r="D238" s="172">
        <v>5019.0921000000008</v>
      </c>
      <c r="E238" s="170"/>
      <c r="F238" s="167">
        <v>2151.0394714285721</v>
      </c>
      <c r="G238" s="170"/>
      <c r="H238" s="169" t="s">
        <v>32</v>
      </c>
    </row>
    <row r="239" spans="2:8" ht="17.5">
      <c r="B239" s="164" t="s">
        <v>146</v>
      </c>
      <c r="C239" s="164">
        <v>1478210</v>
      </c>
      <c r="D239" s="172">
        <v>4349.8798200000001</v>
      </c>
      <c r="E239" s="170"/>
      <c r="F239" s="167">
        <v>1864.234208571429</v>
      </c>
      <c r="G239" s="170"/>
      <c r="H239" s="169" t="s">
        <v>32</v>
      </c>
    </row>
    <row r="240" spans="2:8" ht="17.5">
      <c r="B240" s="164" t="s">
        <v>147</v>
      </c>
      <c r="C240" s="164">
        <v>1478213</v>
      </c>
      <c r="D240" s="172">
        <v>5521.0013100000006</v>
      </c>
      <c r="E240" s="170"/>
      <c r="F240" s="167">
        <v>2366.1434185714297</v>
      </c>
      <c r="G240" s="170"/>
      <c r="H240" s="169" t="s">
        <v>32</v>
      </c>
    </row>
    <row r="241" spans="2:8" ht="17.5">
      <c r="B241" s="164" t="s">
        <v>148</v>
      </c>
      <c r="C241" s="164">
        <v>1478216</v>
      </c>
      <c r="D241" s="172">
        <v>4968.9011790000004</v>
      </c>
      <c r="E241" s="170"/>
      <c r="F241" s="167">
        <v>2129.529076714286</v>
      </c>
      <c r="G241" s="170"/>
      <c r="H241" s="169" t="s">
        <v>32</v>
      </c>
    </row>
    <row r="242" spans="2:8" ht="17.5">
      <c r="B242" s="164" t="s">
        <v>149</v>
      </c>
      <c r="C242" s="164">
        <v>1478219</v>
      </c>
      <c r="D242" s="172">
        <v>4306.3810218000008</v>
      </c>
      <c r="E242" s="170"/>
      <c r="F242" s="167">
        <v>1845.5918664857154</v>
      </c>
      <c r="G242" s="170"/>
      <c r="H242" s="169" t="s">
        <v>32</v>
      </c>
    </row>
    <row r="243" spans="2:8" ht="17.5">
      <c r="B243" s="164" t="s">
        <v>150</v>
      </c>
      <c r="C243" s="164">
        <v>1478222</v>
      </c>
      <c r="D243" s="172">
        <v>5465.7912969000008</v>
      </c>
      <c r="E243" s="170"/>
      <c r="F243" s="167">
        <v>2342.4819843857149</v>
      </c>
      <c r="G243" s="170"/>
      <c r="H243" s="169" t="s">
        <v>32</v>
      </c>
    </row>
    <row r="244" spans="2:8" ht="17.5">
      <c r="B244" s="164" t="s">
        <v>151</v>
      </c>
      <c r="C244" s="164">
        <v>1478225</v>
      </c>
      <c r="D244" s="172">
        <v>4919.2121672100011</v>
      </c>
      <c r="E244" s="170"/>
      <c r="F244" s="167">
        <v>2108.2337859471436</v>
      </c>
      <c r="G244" s="170"/>
      <c r="H244" s="169" t="s">
        <v>32</v>
      </c>
    </row>
    <row r="245" spans="2:8" ht="17.5">
      <c r="B245" s="164" t="s">
        <v>152</v>
      </c>
      <c r="C245" s="164">
        <v>1478228</v>
      </c>
      <c r="D245" s="172">
        <v>4263.3172115820007</v>
      </c>
      <c r="E245" s="170"/>
      <c r="F245" s="167">
        <v>1827.1359478208578</v>
      </c>
      <c r="G245" s="170"/>
      <c r="H245" s="169" t="s">
        <v>32</v>
      </c>
    </row>
    <row r="246" spans="2:8" ht="17.5">
      <c r="B246" s="164" t="s">
        <v>153</v>
      </c>
      <c r="C246" s="164">
        <v>1478231</v>
      </c>
      <c r="D246" s="172">
        <v>5411.1333839310009</v>
      </c>
      <c r="E246" s="170"/>
      <c r="F246" s="167">
        <v>2319.0571645418577</v>
      </c>
      <c r="G246" s="170"/>
      <c r="H246" s="169" t="s">
        <v>32</v>
      </c>
    </row>
    <row r="247" spans="2:8" ht="17.5">
      <c r="B247" s="164" t="s">
        <v>154</v>
      </c>
      <c r="C247" s="164">
        <v>1478234</v>
      </c>
      <c r="D247" s="172">
        <v>4870.0200455379008</v>
      </c>
      <c r="E247" s="170"/>
      <c r="F247" s="167">
        <v>2087.1514480876722</v>
      </c>
      <c r="G247" s="170"/>
      <c r="H247" s="169" t="s">
        <v>32</v>
      </c>
    </row>
    <row r="248" spans="2:8" ht="17.5">
      <c r="B248" s="164" t="s">
        <v>155</v>
      </c>
      <c r="C248" s="164">
        <v>1478237</v>
      </c>
      <c r="D248" s="172">
        <v>4220.6840394661813</v>
      </c>
      <c r="E248" s="170"/>
      <c r="F248" s="167">
        <v>1808.8645883426498</v>
      </c>
      <c r="G248" s="170"/>
      <c r="H248" s="169" t="s">
        <v>32</v>
      </c>
    </row>
    <row r="249" spans="2:8" ht="17.5">
      <c r="B249" s="164" t="s">
        <v>156</v>
      </c>
      <c r="C249" s="164">
        <v>1478240</v>
      </c>
      <c r="D249" s="172">
        <v>5357.0220500916912</v>
      </c>
      <c r="E249" s="170"/>
      <c r="F249" s="167">
        <v>2295.8665928964392</v>
      </c>
      <c r="G249" s="170"/>
      <c r="H249" s="169" t="s">
        <v>32</v>
      </c>
    </row>
    <row r="250" spans="2:8" ht="17.5">
      <c r="B250" s="164" t="s">
        <v>157</v>
      </c>
      <c r="C250" s="164">
        <v>1478243</v>
      </c>
      <c r="D250" s="172">
        <v>4821.3198450825221</v>
      </c>
      <c r="E250" s="170"/>
      <c r="F250" s="167">
        <v>2066.2799336067956</v>
      </c>
      <c r="G250" s="170"/>
      <c r="H250" s="169" t="s">
        <v>32</v>
      </c>
    </row>
    <row r="251" spans="2:8" ht="17.5">
      <c r="B251" s="164" t="s">
        <v>158</v>
      </c>
      <c r="C251" s="164">
        <v>1478246</v>
      </c>
      <c r="D251" s="172">
        <v>4178.477199071519</v>
      </c>
      <c r="E251" s="170"/>
      <c r="F251" s="167">
        <v>1790.7759424592232</v>
      </c>
      <c r="G251" s="170"/>
      <c r="H251" s="169" t="s">
        <v>32</v>
      </c>
    </row>
    <row r="252" spans="2:8" ht="17.5">
      <c r="B252" s="164" t="s">
        <v>159</v>
      </c>
      <c r="C252" s="164">
        <v>1478249</v>
      </c>
      <c r="D252" s="172">
        <v>5303.4518295907747</v>
      </c>
      <c r="E252" s="170"/>
      <c r="F252" s="167">
        <v>2272.9079269674758</v>
      </c>
      <c r="G252" s="170"/>
      <c r="H252" s="169" t="s">
        <v>32</v>
      </c>
    </row>
    <row r="253" spans="2:8" ht="17.5">
      <c r="B253" s="164" t="s">
        <v>160</v>
      </c>
      <c r="C253" s="164">
        <v>1478252</v>
      </c>
      <c r="D253" s="172">
        <v>4773.106646631697</v>
      </c>
      <c r="E253" s="170"/>
      <c r="F253" s="167">
        <v>2045.6171342707275</v>
      </c>
      <c r="G253" s="170"/>
      <c r="H253" s="169" t="s">
        <v>32</v>
      </c>
    </row>
    <row r="254" spans="2:8" ht="17.5">
      <c r="B254" s="164" t="s">
        <v>161</v>
      </c>
      <c r="C254" s="164">
        <v>1478255</v>
      </c>
      <c r="D254" s="172">
        <v>4136.692427080804</v>
      </c>
      <c r="E254" s="170"/>
      <c r="F254" s="167">
        <v>1772.8681830346304</v>
      </c>
      <c r="G254" s="170"/>
      <c r="H254" s="169" t="s">
        <v>32</v>
      </c>
    </row>
    <row r="255" spans="2:8" ht="17.5">
      <c r="B255" s="164" t="s">
        <v>162</v>
      </c>
      <c r="C255" s="164">
        <v>1478258</v>
      </c>
      <c r="D255" s="172">
        <v>5250.4173112948665</v>
      </c>
      <c r="E255" s="170"/>
      <c r="F255" s="167">
        <v>2250.1788476978008</v>
      </c>
      <c r="G255" s="170"/>
      <c r="H255" s="169" t="s">
        <v>32</v>
      </c>
    </row>
    <row r="256" spans="2:8" ht="17.5">
      <c r="B256" s="164" t="s">
        <v>163</v>
      </c>
      <c r="C256" s="164">
        <v>1478261</v>
      </c>
      <c r="D256" s="172">
        <v>4725.3755801653797</v>
      </c>
      <c r="E256" s="170"/>
      <c r="F256" s="167">
        <v>2025.1609629280201</v>
      </c>
      <c r="G256" s="170"/>
      <c r="H256" s="169" t="s">
        <v>32</v>
      </c>
    </row>
    <row r="257" spans="2:8" ht="17.5">
      <c r="B257" s="164" t="s">
        <v>164</v>
      </c>
      <c r="C257" s="164">
        <v>1478264</v>
      </c>
      <c r="D257" s="172">
        <v>4095.3255028099961</v>
      </c>
      <c r="E257" s="170"/>
      <c r="F257" s="167">
        <v>1755.1395012042844</v>
      </c>
      <c r="G257" s="170"/>
      <c r="H257" s="169" t="s">
        <v>32</v>
      </c>
    </row>
    <row r="258" spans="2:8" ht="17.5">
      <c r="B258" s="164" t="s">
        <v>165</v>
      </c>
      <c r="C258" s="164">
        <v>1478267</v>
      </c>
      <c r="D258" s="172">
        <v>5197.9131381819179</v>
      </c>
      <c r="E258" s="170"/>
      <c r="F258" s="167">
        <v>2227.6770592208222</v>
      </c>
      <c r="G258" s="170"/>
      <c r="H258" s="169" t="s">
        <v>32</v>
      </c>
    </row>
    <row r="259" spans="2:8" ht="17.5">
      <c r="B259" s="164" t="s">
        <v>166</v>
      </c>
      <c r="C259" s="164">
        <v>1478270</v>
      </c>
      <c r="D259" s="172">
        <v>4678.1218243637259</v>
      </c>
      <c r="E259" s="170"/>
      <c r="F259" s="167">
        <v>2004.9093532987399</v>
      </c>
      <c r="G259" s="170"/>
      <c r="H259" s="169" t="s">
        <v>32</v>
      </c>
    </row>
    <row r="260" spans="2:8" ht="17.5">
      <c r="B260" s="164" t="s">
        <v>167</v>
      </c>
      <c r="C260" s="164">
        <v>1478273</v>
      </c>
      <c r="D260" s="172">
        <v>4054.372247781896</v>
      </c>
      <c r="E260" s="170"/>
      <c r="F260" s="167">
        <v>1737.5881061922414</v>
      </c>
      <c r="G260" s="170"/>
      <c r="H260" s="169" t="s">
        <v>32</v>
      </c>
    </row>
    <row r="261" spans="2:8" ht="17.5">
      <c r="B261" s="164" t="s">
        <v>168</v>
      </c>
      <c r="C261" s="164">
        <v>1478276</v>
      </c>
      <c r="D261" s="172">
        <v>5145.9340068000984</v>
      </c>
      <c r="E261" s="170"/>
      <c r="F261" s="167">
        <v>2205.4002886286144</v>
      </c>
      <c r="G261" s="170"/>
      <c r="H261" s="169" t="s">
        <v>32</v>
      </c>
    </row>
    <row r="262" spans="2:8" ht="17.5">
      <c r="B262" s="164" t="s">
        <v>169</v>
      </c>
      <c r="C262" s="164">
        <v>1478279</v>
      </c>
      <c r="D262" s="172">
        <v>4631.3406061200885</v>
      </c>
      <c r="E262" s="170"/>
      <c r="F262" s="167">
        <v>1984.8602597657527</v>
      </c>
      <c r="G262" s="170"/>
      <c r="H262" s="169" t="s">
        <v>32</v>
      </c>
    </row>
    <row r="263" spans="2:8" ht="17.5">
      <c r="B263" s="164" t="s">
        <v>170</v>
      </c>
      <c r="C263" s="164">
        <v>1478282</v>
      </c>
      <c r="D263" s="172">
        <v>4013.8285253040767</v>
      </c>
      <c r="E263" s="170"/>
      <c r="F263" s="167">
        <v>1720.212225130319</v>
      </c>
      <c r="G263" s="170"/>
      <c r="H263" s="169" t="s">
        <v>32</v>
      </c>
    </row>
    <row r="264" spans="2:8" ht="17.5">
      <c r="B264" s="164" t="s">
        <v>171</v>
      </c>
      <c r="C264" s="164">
        <v>1478285</v>
      </c>
      <c r="D264" s="172">
        <v>5094.4746667320969</v>
      </c>
      <c r="E264" s="170"/>
      <c r="F264" s="167">
        <v>2183.3462857423274</v>
      </c>
      <c r="G264" s="170"/>
      <c r="H264" s="169" t="s">
        <v>32</v>
      </c>
    </row>
    <row r="265" spans="2:8" ht="17.5">
      <c r="B265" s="164" t="s">
        <v>172</v>
      </c>
      <c r="C265" s="164">
        <v>1478288</v>
      </c>
      <c r="D265" s="172">
        <v>4585.0272000588875</v>
      </c>
      <c r="E265" s="170"/>
      <c r="F265" s="167">
        <v>1965.0116571680946</v>
      </c>
      <c r="G265" s="170"/>
      <c r="H265" s="169" t="s">
        <v>32</v>
      </c>
    </row>
    <row r="266" spans="2:8" ht="17.5">
      <c r="B266" s="164" t="s">
        <v>173</v>
      </c>
      <c r="C266" s="164">
        <v>1478291</v>
      </c>
      <c r="D266" s="172">
        <v>3973.6902400510357</v>
      </c>
      <c r="E266" s="170"/>
      <c r="F266" s="167">
        <v>1703.0101028790154</v>
      </c>
      <c r="G266" s="170"/>
      <c r="H266" s="169" t="s">
        <v>32</v>
      </c>
    </row>
    <row r="267" spans="2:8" ht="17.5">
      <c r="B267" s="164" t="s">
        <v>174</v>
      </c>
      <c r="C267" s="164">
        <v>1478294</v>
      </c>
      <c r="D267" s="172">
        <v>5043.529920064776</v>
      </c>
      <c r="E267" s="170"/>
      <c r="F267" s="167">
        <v>2161.5128228849044</v>
      </c>
      <c r="G267" s="170"/>
      <c r="H267" s="169" t="s">
        <v>32</v>
      </c>
    </row>
    <row r="268" spans="2:8" ht="17.5">
      <c r="B268" s="164" t="s">
        <v>175</v>
      </c>
      <c r="C268" s="164">
        <v>1478297</v>
      </c>
      <c r="D268" s="172">
        <v>4539.1769280582985</v>
      </c>
      <c r="E268" s="170"/>
      <c r="F268" s="167">
        <v>1945.3615405964138</v>
      </c>
      <c r="G268" s="170"/>
      <c r="H268" s="169" t="s">
        <v>32</v>
      </c>
    </row>
    <row r="269" spans="2:8" ht="17.5">
      <c r="B269" s="164" t="s">
        <v>176</v>
      </c>
      <c r="C269" s="164">
        <v>1478300</v>
      </c>
      <c r="D269" s="172">
        <v>3933.9533376505256</v>
      </c>
      <c r="E269" s="170"/>
      <c r="F269" s="167">
        <v>1685.980001850226</v>
      </c>
      <c r="G269" s="170"/>
      <c r="H269" s="169" t="s">
        <v>32</v>
      </c>
    </row>
    <row r="270" spans="2:8" ht="17.5">
      <c r="B270" s="164" t="s">
        <v>177</v>
      </c>
      <c r="C270" s="164">
        <v>1478303</v>
      </c>
      <c r="D270" s="172">
        <v>4993.094620864128</v>
      </c>
      <c r="E270" s="170"/>
      <c r="F270" s="167">
        <v>2139.8976946560551</v>
      </c>
      <c r="G270" s="170"/>
      <c r="H270" s="169" t="s">
        <v>32</v>
      </c>
    </row>
    <row r="271" spans="2:8" ht="17.5">
      <c r="B271" s="164" t="s">
        <v>178</v>
      </c>
      <c r="C271" s="164">
        <v>1478306</v>
      </c>
      <c r="D271" s="172">
        <v>4493.785158777715</v>
      </c>
      <c r="E271" s="170"/>
      <c r="F271" s="167">
        <v>1925.9079251904495</v>
      </c>
      <c r="G271" s="170"/>
      <c r="H271" s="169" t="s">
        <v>32</v>
      </c>
    </row>
    <row r="272" spans="2:8" ht="17.5">
      <c r="B272" s="164" t="s">
        <v>179</v>
      </c>
      <c r="C272" s="164">
        <v>1478309</v>
      </c>
      <c r="D272" s="172">
        <v>3894.6138042740199</v>
      </c>
      <c r="E272" s="170"/>
      <c r="F272" s="167">
        <v>1669.1202018317231</v>
      </c>
      <c r="G272" s="170"/>
      <c r="H272" s="169" t="s">
        <v>32</v>
      </c>
    </row>
    <row r="273" spans="2:8" ht="17.5">
      <c r="B273" s="164" t="s">
        <v>180</v>
      </c>
      <c r="C273" s="164">
        <v>1478312</v>
      </c>
      <c r="D273" s="172">
        <v>4943.1636746554868</v>
      </c>
      <c r="E273" s="170"/>
      <c r="F273" s="167">
        <v>2118.4987177094945</v>
      </c>
      <c r="G273" s="170"/>
      <c r="H273" s="169" t="s">
        <v>32</v>
      </c>
    </row>
    <row r="274" spans="2:8" ht="17.5">
      <c r="B274" s="164" t="s">
        <v>181</v>
      </c>
      <c r="C274" s="164">
        <v>1478315</v>
      </c>
      <c r="D274" s="172">
        <v>4448.847307189938</v>
      </c>
      <c r="E274" s="170"/>
      <c r="F274" s="167">
        <v>1906.6488459385455</v>
      </c>
      <c r="G274" s="170"/>
      <c r="H274" s="169" t="s">
        <v>32</v>
      </c>
    </row>
    <row r="275" spans="2:8" ht="17.5">
      <c r="B275" s="164" t="s">
        <v>182</v>
      </c>
      <c r="C275" s="164">
        <v>1478318</v>
      </c>
      <c r="D275" s="172">
        <v>3855.6676662312798</v>
      </c>
      <c r="E275" s="170"/>
      <c r="F275" s="167">
        <v>1652.4289998134059</v>
      </c>
      <c r="G275" s="170"/>
      <c r="H275" s="169" t="s">
        <v>32</v>
      </c>
    </row>
    <row r="276" spans="2:8" ht="17.5">
      <c r="B276" s="164" t="s">
        <v>183</v>
      </c>
      <c r="C276" s="164">
        <v>1478321</v>
      </c>
      <c r="D276" s="172">
        <v>4893.7320379089315</v>
      </c>
      <c r="E276" s="170"/>
      <c r="F276" s="167">
        <v>2097.3137305323999</v>
      </c>
      <c r="G276" s="170"/>
      <c r="H276" s="169" t="s">
        <v>32</v>
      </c>
    </row>
    <row r="277" spans="2:8" ht="17.5">
      <c r="B277" s="164" t="s">
        <v>184</v>
      </c>
      <c r="C277" s="164">
        <v>1478324</v>
      </c>
      <c r="D277" s="172">
        <v>4404.3588341180384</v>
      </c>
      <c r="E277" s="170"/>
      <c r="F277" s="167">
        <v>1887.5823574791593</v>
      </c>
      <c r="G277" s="170"/>
      <c r="H277" s="169" t="s">
        <v>32</v>
      </c>
    </row>
    <row r="278" spans="2:8" ht="17.5">
      <c r="B278" s="164" t="s">
        <v>185</v>
      </c>
      <c r="C278" s="164">
        <v>1478327</v>
      </c>
      <c r="D278" s="172">
        <v>3817.1109895689665</v>
      </c>
      <c r="E278" s="170"/>
      <c r="F278" s="167">
        <v>1635.9047098152719</v>
      </c>
      <c r="G278" s="170"/>
      <c r="H278" s="169" t="s">
        <v>32</v>
      </c>
    </row>
    <row r="279" spans="2:8" ht="17.5">
      <c r="B279" s="164" t="s">
        <v>186</v>
      </c>
      <c r="C279" s="164">
        <v>1478330</v>
      </c>
      <c r="D279" s="172">
        <v>4844.7947175298423</v>
      </c>
      <c r="E279" s="170"/>
      <c r="F279" s="167">
        <v>2076.3405932270753</v>
      </c>
      <c r="G279" s="170"/>
      <c r="H279" s="169" t="s">
        <v>32</v>
      </c>
    </row>
    <row r="280" spans="2:8" ht="17.5">
      <c r="B280" s="164" t="s">
        <v>187</v>
      </c>
      <c r="C280" s="164">
        <v>1478333</v>
      </c>
      <c r="D280" s="172">
        <v>4360.3152457768583</v>
      </c>
      <c r="E280" s="170"/>
      <c r="F280" s="167">
        <v>1868.7065339043684</v>
      </c>
      <c r="G280" s="170"/>
      <c r="H280" s="169" t="s">
        <v>32</v>
      </c>
    </row>
    <row r="281" spans="2:8" ht="17.5">
      <c r="B281" s="164" t="s">
        <v>188</v>
      </c>
      <c r="C281" s="164">
        <v>1478336</v>
      </c>
      <c r="D281" s="172">
        <v>5069.7900000000009</v>
      </c>
      <c r="E281" s="170"/>
      <c r="F281" s="167">
        <v>2172.7671428571439</v>
      </c>
      <c r="G281" s="170"/>
      <c r="H281" s="169" t="s">
        <v>32</v>
      </c>
    </row>
    <row r="282" spans="2:8" ht="17.5">
      <c r="B282" s="164" t="s">
        <v>189</v>
      </c>
      <c r="C282" s="164">
        <v>1478339</v>
      </c>
      <c r="D282" s="172">
        <v>4393.8180000000002</v>
      </c>
      <c r="E282" s="170"/>
      <c r="F282" s="167">
        <v>1883.0648571428574</v>
      </c>
      <c r="G282" s="170"/>
      <c r="H282" s="169" t="s">
        <v>32</v>
      </c>
    </row>
    <row r="283" spans="2:8" ht="17.5">
      <c r="B283" s="164" t="s">
        <v>190</v>
      </c>
      <c r="C283" s="164">
        <v>1478342</v>
      </c>
      <c r="D283" s="172">
        <v>5576.7690000000002</v>
      </c>
      <c r="E283" s="170"/>
      <c r="F283" s="167">
        <v>2390.0438571428576</v>
      </c>
      <c r="G283" s="170"/>
      <c r="H283" s="169" t="s">
        <v>32</v>
      </c>
    </row>
    <row r="284" spans="2:8" ht="17.5">
      <c r="B284" s="164" t="s">
        <v>191</v>
      </c>
      <c r="C284" s="164">
        <v>1478345</v>
      </c>
      <c r="D284" s="172">
        <v>5019.0921000000008</v>
      </c>
      <c r="E284" s="170"/>
      <c r="F284" s="167">
        <v>2151.0394714285721</v>
      </c>
      <c r="G284" s="170"/>
      <c r="H284" s="169" t="s">
        <v>32</v>
      </c>
    </row>
    <row r="285" spans="2:8" ht="17.5">
      <c r="B285" s="164" t="s">
        <v>192</v>
      </c>
      <c r="C285" s="164">
        <v>1478348</v>
      </c>
      <c r="D285" s="172">
        <v>4349.8798200000001</v>
      </c>
      <c r="E285" s="170"/>
      <c r="F285" s="167">
        <v>1864.234208571429</v>
      </c>
      <c r="G285" s="170"/>
      <c r="H285" s="169" t="s">
        <v>32</v>
      </c>
    </row>
    <row r="286" spans="2:8" ht="17.5">
      <c r="B286" s="164" t="s">
        <v>193</v>
      </c>
      <c r="C286" s="164">
        <v>1478351</v>
      </c>
      <c r="D286" s="172">
        <v>5521.0013100000006</v>
      </c>
      <c r="E286" s="170"/>
      <c r="F286" s="167">
        <v>2366.1434185714297</v>
      </c>
      <c r="G286" s="170"/>
      <c r="H286" s="169" t="s">
        <v>32</v>
      </c>
    </row>
    <row r="287" spans="2:8" ht="17.5">
      <c r="B287" s="164" t="s">
        <v>194</v>
      </c>
      <c r="C287" s="164">
        <v>1478354</v>
      </c>
      <c r="D287" s="172">
        <v>4968.9011790000004</v>
      </c>
      <c r="E287" s="170"/>
      <c r="F287" s="167">
        <v>2129.529076714286</v>
      </c>
      <c r="G287" s="170"/>
      <c r="H287" s="169" t="s">
        <v>32</v>
      </c>
    </row>
    <row r="288" spans="2:8" ht="17.5">
      <c r="B288" s="164" t="s">
        <v>195</v>
      </c>
      <c r="C288" s="164">
        <v>1478357</v>
      </c>
      <c r="D288" s="172">
        <v>4306.3810218000008</v>
      </c>
      <c r="E288" s="170"/>
      <c r="F288" s="167">
        <v>1845.5918664857154</v>
      </c>
      <c r="G288" s="170"/>
      <c r="H288" s="169" t="s">
        <v>32</v>
      </c>
    </row>
    <row r="289" spans="2:8" ht="17.5">
      <c r="B289" s="164" t="s">
        <v>196</v>
      </c>
      <c r="C289" s="164">
        <v>1478360</v>
      </c>
      <c r="D289" s="172">
        <v>5465.7912969000008</v>
      </c>
      <c r="E289" s="170"/>
      <c r="F289" s="167">
        <v>2342.4819843857149</v>
      </c>
      <c r="G289" s="170"/>
      <c r="H289" s="169" t="s">
        <v>32</v>
      </c>
    </row>
    <row r="290" spans="2:8" ht="17.5">
      <c r="B290" s="164" t="s">
        <v>197</v>
      </c>
      <c r="C290" s="164">
        <v>1478363</v>
      </c>
      <c r="D290" s="172">
        <v>4919.2121672100011</v>
      </c>
      <c r="E290" s="170"/>
      <c r="F290" s="167">
        <v>2108.2337859471436</v>
      </c>
      <c r="G290" s="170"/>
      <c r="H290" s="169" t="s">
        <v>32</v>
      </c>
    </row>
    <row r="291" spans="2:8" ht="17.5">
      <c r="B291" s="164" t="s">
        <v>198</v>
      </c>
      <c r="C291" s="164">
        <v>1478366</v>
      </c>
      <c r="D291" s="172">
        <v>4263.3172115820007</v>
      </c>
      <c r="E291" s="170"/>
      <c r="F291" s="167">
        <v>1827.1359478208578</v>
      </c>
      <c r="G291" s="170"/>
      <c r="H291" s="169" t="s">
        <v>32</v>
      </c>
    </row>
    <row r="292" spans="2:8" ht="17.5">
      <c r="B292" s="164" t="s">
        <v>199</v>
      </c>
      <c r="C292" s="164">
        <v>1478369</v>
      </c>
      <c r="D292" s="172">
        <v>5411.1333839310009</v>
      </c>
      <c r="E292" s="170"/>
      <c r="F292" s="167">
        <v>2319.0571645418577</v>
      </c>
      <c r="G292" s="170"/>
      <c r="H292" s="169" t="s">
        <v>32</v>
      </c>
    </row>
    <row r="293" spans="2:8" ht="17.5">
      <c r="B293" s="164" t="s">
        <v>200</v>
      </c>
      <c r="C293" s="164">
        <v>1478372</v>
      </c>
      <c r="D293" s="172">
        <v>4870.0200455379008</v>
      </c>
      <c r="E293" s="170"/>
      <c r="F293" s="167">
        <v>2087.1514480876722</v>
      </c>
      <c r="G293" s="170"/>
      <c r="H293" s="169" t="s">
        <v>32</v>
      </c>
    </row>
    <row r="294" spans="2:8" ht="17.5">
      <c r="B294" s="164" t="s">
        <v>201</v>
      </c>
      <c r="C294" s="164">
        <v>1478375</v>
      </c>
      <c r="D294" s="172">
        <v>4220.6840394661813</v>
      </c>
      <c r="E294" s="170"/>
      <c r="F294" s="167">
        <v>1808.8645883426498</v>
      </c>
      <c r="G294" s="170"/>
      <c r="H294" s="169" t="s">
        <v>32</v>
      </c>
    </row>
    <row r="295" spans="2:8" ht="17.5">
      <c r="B295" s="164" t="s">
        <v>202</v>
      </c>
      <c r="C295" s="164">
        <v>1478378</v>
      </c>
      <c r="D295" s="172">
        <v>5357.0220500916912</v>
      </c>
      <c r="E295" s="170"/>
      <c r="F295" s="167">
        <v>2295.8665928964392</v>
      </c>
      <c r="G295" s="170"/>
      <c r="H295" s="169" t="s">
        <v>32</v>
      </c>
    </row>
    <row r="296" spans="2:8" ht="17.5">
      <c r="B296" s="164" t="s">
        <v>203</v>
      </c>
      <c r="C296" s="164">
        <v>1478381</v>
      </c>
      <c r="D296" s="172">
        <v>4821.3198450825221</v>
      </c>
      <c r="E296" s="170"/>
      <c r="F296" s="167">
        <v>2066.2799336067956</v>
      </c>
      <c r="G296" s="170"/>
      <c r="H296" s="169" t="s">
        <v>32</v>
      </c>
    </row>
    <row r="297" spans="2:8" ht="17.5">
      <c r="B297" s="164" t="s">
        <v>204</v>
      </c>
      <c r="C297" s="164">
        <v>1478384</v>
      </c>
      <c r="D297" s="172">
        <v>4178.477199071519</v>
      </c>
      <c r="E297" s="170"/>
      <c r="F297" s="167">
        <v>1790.7759424592232</v>
      </c>
      <c r="G297" s="170"/>
      <c r="H297" s="169" t="s">
        <v>32</v>
      </c>
    </row>
    <row r="298" spans="2:8" ht="17.5">
      <c r="B298" s="164" t="s">
        <v>205</v>
      </c>
      <c r="C298" s="164">
        <v>1478387</v>
      </c>
      <c r="D298" s="172">
        <v>5303.4518295907747</v>
      </c>
      <c r="E298" s="170"/>
      <c r="F298" s="167">
        <v>2272.9079269674758</v>
      </c>
      <c r="G298" s="170"/>
      <c r="H298" s="169" t="s">
        <v>32</v>
      </c>
    </row>
    <row r="299" spans="2:8" ht="17.5">
      <c r="B299" s="164" t="s">
        <v>206</v>
      </c>
      <c r="C299" s="164">
        <v>1478390</v>
      </c>
      <c r="D299" s="165">
        <v>3622.3013640000004</v>
      </c>
      <c r="E299" s="170"/>
      <c r="F299" s="167">
        <v>1552.4148702857151</v>
      </c>
      <c r="G299" s="170"/>
      <c r="H299" s="169" t="s">
        <v>32</v>
      </c>
    </row>
    <row r="300" spans="2:8" ht="17.5">
      <c r="B300" s="164" t="s">
        <v>207</v>
      </c>
      <c r="C300" s="164">
        <v>1478393</v>
      </c>
      <c r="D300" s="165">
        <v>4643.232</v>
      </c>
      <c r="E300" s="170"/>
      <c r="F300" s="167">
        <v>1989.9565714285718</v>
      </c>
      <c r="G300" s="170"/>
      <c r="H300" s="169" t="s">
        <v>32</v>
      </c>
    </row>
    <row r="301" spans="2:8" ht="17.5">
      <c r="B301" s="164" t="s">
        <v>208</v>
      </c>
      <c r="C301" s="164">
        <v>1478396</v>
      </c>
      <c r="D301" s="165">
        <v>3203.8300799999997</v>
      </c>
      <c r="E301" s="170"/>
      <c r="F301" s="167">
        <v>1373.0700342857144</v>
      </c>
      <c r="G301" s="170"/>
      <c r="H301" s="169" t="s">
        <v>32</v>
      </c>
    </row>
    <row r="302" spans="2:8" ht="17.5">
      <c r="B302" s="164" t="s">
        <v>209</v>
      </c>
      <c r="C302" s="164">
        <v>1478399</v>
      </c>
      <c r="D302" s="165">
        <v>2902.02</v>
      </c>
      <c r="E302" s="170"/>
      <c r="F302" s="167">
        <v>1243.7228571428573</v>
      </c>
      <c r="G302" s="170"/>
      <c r="H302" s="169" t="s">
        <v>32</v>
      </c>
    </row>
    <row r="303" spans="2:8" ht="17.5">
      <c r="B303" s="164" t="s">
        <v>210</v>
      </c>
      <c r="C303" s="164">
        <v>1478402</v>
      </c>
      <c r="D303" s="165">
        <v>3622.3013640000004</v>
      </c>
      <c r="E303" s="170"/>
      <c r="F303" s="167">
        <v>1552.4148702857151</v>
      </c>
      <c r="G303" s="170"/>
      <c r="H303" s="169" t="s">
        <v>32</v>
      </c>
    </row>
    <row r="304" spans="2:8" ht="17.5">
      <c r="B304" s="164" t="s">
        <v>211</v>
      </c>
      <c r="C304" s="164">
        <v>1478405</v>
      </c>
      <c r="D304" s="165">
        <v>4585.1916000000001</v>
      </c>
      <c r="E304" s="170"/>
      <c r="F304" s="167">
        <v>1965.0821142857149</v>
      </c>
      <c r="G304" s="170"/>
      <c r="H304" s="169" t="s">
        <v>32</v>
      </c>
    </row>
    <row r="305" spans="2:8" ht="17.5">
      <c r="B305" s="164" t="s">
        <v>212</v>
      </c>
      <c r="C305" s="164">
        <v>1478408</v>
      </c>
      <c r="D305" s="165">
        <v>3622.3013640000004</v>
      </c>
      <c r="E305" s="170"/>
      <c r="F305" s="167">
        <v>1552.4148702857151</v>
      </c>
      <c r="G305" s="170"/>
      <c r="H305" s="169" t="s">
        <v>32</v>
      </c>
    </row>
    <row r="306" spans="2:8" ht="17.5">
      <c r="B306" s="164" t="s">
        <v>213</v>
      </c>
      <c r="C306" s="164">
        <v>1478411</v>
      </c>
      <c r="D306" s="165">
        <v>4643.232</v>
      </c>
      <c r="E306" s="170"/>
      <c r="F306" s="167">
        <v>1989.9565714285718</v>
      </c>
      <c r="G306" s="170"/>
      <c r="H306" s="169" t="s">
        <v>32</v>
      </c>
    </row>
    <row r="307" spans="2:8" ht="17.5">
      <c r="B307" s="164" t="s">
        <v>214</v>
      </c>
      <c r="C307" s="164">
        <v>1478414</v>
      </c>
      <c r="D307" s="165">
        <v>3203.8300799999997</v>
      </c>
      <c r="E307" s="170"/>
      <c r="F307" s="167">
        <v>1373.0700342857144</v>
      </c>
      <c r="G307" s="170"/>
      <c r="H307" s="169" t="s">
        <v>32</v>
      </c>
    </row>
    <row r="308" spans="2:8" ht="17.5">
      <c r="B308" s="164" t="s">
        <v>215</v>
      </c>
      <c r="C308" s="164">
        <v>1478417</v>
      </c>
      <c r="D308" s="165">
        <v>2902.02</v>
      </c>
      <c r="E308" s="170"/>
      <c r="F308" s="167">
        <v>1243.7228571428573</v>
      </c>
      <c r="G308" s="170"/>
      <c r="H308" s="169" t="s">
        <v>32</v>
      </c>
    </row>
    <row r="309" spans="2:8" ht="17.5">
      <c r="B309" s="164" t="s">
        <v>216</v>
      </c>
      <c r="C309" s="164">
        <v>1478420</v>
      </c>
      <c r="D309" s="165">
        <v>3622.3013640000004</v>
      </c>
      <c r="E309" s="170"/>
      <c r="F309" s="167">
        <v>1552.4148702857151</v>
      </c>
      <c r="G309" s="170"/>
      <c r="H309" s="169" t="s">
        <v>32</v>
      </c>
    </row>
    <row r="310" spans="2:8" ht="17.5">
      <c r="B310" s="164" t="s">
        <v>217</v>
      </c>
      <c r="C310" s="164">
        <v>1478423</v>
      </c>
      <c r="D310" s="165">
        <v>4585.1916000000001</v>
      </c>
      <c r="E310" s="170"/>
      <c r="F310" s="167">
        <v>1965.0821142857149</v>
      </c>
      <c r="G310" s="170"/>
      <c r="H310" s="169" t="s">
        <v>32</v>
      </c>
    </row>
    <row r="311" spans="2:8" ht="17.5">
      <c r="B311" s="164" t="s">
        <v>218</v>
      </c>
      <c r="C311" s="164">
        <v>1478426</v>
      </c>
      <c r="D311" s="165">
        <v>3622.3013640000004</v>
      </c>
      <c r="E311" s="170"/>
      <c r="F311" s="167">
        <v>1552.4148702857151</v>
      </c>
      <c r="G311" s="170"/>
      <c r="H311" s="169" t="s">
        <v>32</v>
      </c>
    </row>
    <row r="312" spans="2:8" ht="17.5">
      <c r="B312" s="164" t="s">
        <v>219</v>
      </c>
      <c r="C312" s="164">
        <v>1478429</v>
      </c>
      <c r="D312" s="165">
        <v>4643.232</v>
      </c>
      <c r="E312" s="170"/>
      <c r="F312" s="167">
        <v>1989.9565714285718</v>
      </c>
      <c r="G312" s="170"/>
      <c r="H312" s="169" t="s">
        <v>32</v>
      </c>
    </row>
    <row r="313" spans="2:8" ht="17.5">
      <c r="B313" s="164" t="s">
        <v>220</v>
      </c>
      <c r="C313" s="164">
        <v>1478432</v>
      </c>
      <c r="D313" s="165">
        <v>3203.8300799999997</v>
      </c>
      <c r="E313" s="170"/>
      <c r="F313" s="167">
        <v>1373.0700342857144</v>
      </c>
      <c r="G313" s="170"/>
      <c r="H313" s="169" t="s">
        <v>32</v>
      </c>
    </row>
    <row r="314" spans="2:8" ht="17.5">
      <c r="B314" s="164" t="s">
        <v>221</v>
      </c>
      <c r="C314" s="164">
        <v>1478435</v>
      </c>
      <c r="D314" s="165">
        <v>2902.02</v>
      </c>
      <c r="E314" s="170"/>
      <c r="F314" s="167">
        <v>1243.7228571428573</v>
      </c>
      <c r="G314" s="170"/>
      <c r="H314" s="169" t="s">
        <v>32</v>
      </c>
    </row>
    <row r="315" spans="2:8" ht="17.5">
      <c r="B315" s="164" t="s">
        <v>222</v>
      </c>
      <c r="C315" s="164">
        <v>1478438</v>
      </c>
      <c r="D315" s="165">
        <v>3622.3013640000004</v>
      </c>
      <c r="E315" s="170"/>
      <c r="F315" s="167">
        <v>1552.4148702857151</v>
      </c>
      <c r="G315" s="170"/>
      <c r="H315" s="169" t="s">
        <v>32</v>
      </c>
    </row>
    <row r="316" spans="2:8" ht="17.5">
      <c r="B316" s="164" t="s">
        <v>223</v>
      </c>
      <c r="C316" s="164">
        <v>1478441</v>
      </c>
      <c r="D316" s="165">
        <v>4585.1916000000001</v>
      </c>
      <c r="E316" s="170"/>
      <c r="F316" s="167">
        <v>1965.0821142857149</v>
      </c>
      <c r="G316" s="170"/>
      <c r="H316" s="169" t="s">
        <v>32</v>
      </c>
    </row>
    <row r="317" spans="2:8" ht="17.5">
      <c r="B317" s="164" t="s">
        <v>224</v>
      </c>
      <c r="C317" s="164">
        <v>1478444</v>
      </c>
      <c r="D317" s="165">
        <v>3622.3013640000004</v>
      </c>
      <c r="E317" s="170"/>
      <c r="F317" s="167">
        <v>1552.4148702857151</v>
      </c>
      <c r="G317" s="170"/>
      <c r="H317" s="169" t="s">
        <v>32</v>
      </c>
    </row>
    <row r="318" spans="2:8" ht="17.5">
      <c r="B318" s="164" t="s">
        <v>225</v>
      </c>
      <c r="C318" s="164">
        <v>1478447</v>
      </c>
      <c r="D318" s="165">
        <v>4643.232</v>
      </c>
      <c r="E318" s="170"/>
      <c r="F318" s="167">
        <v>1989.9565714285718</v>
      </c>
      <c r="G318" s="170"/>
      <c r="H318" s="169" t="s">
        <v>32</v>
      </c>
    </row>
    <row r="319" spans="2:8" ht="17.5">
      <c r="B319" s="164" t="s">
        <v>226</v>
      </c>
      <c r="C319" s="164">
        <v>1478450</v>
      </c>
      <c r="D319" s="165">
        <v>3203.8300799999997</v>
      </c>
      <c r="E319" s="170"/>
      <c r="F319" s="167">
        <v>1373.0700342857144</v>
      </c>
      <c r="G319" s="170"/>
      <c r="H319" s="169" t="s">
        <v>32</v>
      </c>
    </row>
    <row r="320" spans="2:8" ht="17.5">
      <c r="B320" s="164" t="s">
        <v>227</v>
      </c>
      <c r="C320" s="164">
        <v>1478453</v>
      </c>
      <c r="D320" s="165">
        <v>2902.02</v>
      </c>
      <c r="E320" s="170"/>
      <c r="F320" s="167">
        <v>1243.7228571428573</v>
      </c>
      <c r="G320" s="170"/>
      <c r="H320" s="169" t="s">
        <v>32</v>
      </c>
    </row>
    <row r="321" spans="2:8" ht="17.5">
      <c r="B321" s="164" t="s">
        <v>228</v>
      </c>
      <c r="C321" s="164">
        <v>1478456</v>
      </c>
      <c r="D321" s="165">
        <v>3622.3013640000004</v>
      </c>
      <c r="E321" s="170"/>
      <c r="F321" s="167">
        <v>1552.4148702857151</v>
      </c>
      <c r="G321" s="170"/>
      <c r="H321" s="169" t="s">
        <v>32</v>
      </c>
    </row>
    <row r="322" spans="2:8" ht="17.5">
      <c r="B322" s="164" t="s">
        <v>229</v>
      </c>
      <c r="C322" s="164">
        <v>1478459</v>
      </c>
      <c r="D322" s="165">
        <v>4585.1916000000001</v>
      </c>
      <c r="E322" s="170"/>
      <c r="F322" s="167">
        <v>1965.0821142857149</v>
      </c>
      <c r="G322" s="170"/>
      <c r="H322" s="169" t="s">
        <v>32</v>
      </c>
    </row>
    <row r="323" spans="2:8" ht="17.5">
      <c r="B323" s="164" t="s">
        <v>230</v>
      </c>
      <c r="C323" s="164">
        <v>1478462</v>
      </c>
      <c r="D323" s="165">
        <v>3622.3013640000004</v>
      </c>
      <c r="E323" s="170"/>
      <c r="F323" s="167">
        <v>1552.4148702857151</v>
      </c>
      <c r="G323" s="170"/>
      <c r="H323" s="169" t="s">
        <v>32</v>
      </c>
    </row>
    <row r="324" spans="2:8" ht="17.5">
      <c r="B324" s="164" t="s">
        <v>231</v>
      </c>
      <c r="C324" s="164">
        <v>1478465</v>
      </c>
      <c r="D324" s="165">
        <v>4643.232</v>
      </c>
      <c r="E324" s="170"/>
      <c r="F324" s="167">
        <v>1989.9565714285718</v>
      </c>
      <c r="G324" s="170"/>
      <c r="H324" s="169" t="s">
        <v>32</v>
      </c>
    </row>
    <row r="325" spans="2:8" ht="17.5">
      <c r="B325" s="164" t="s">
        <v>232</v>
      </c>
      <c r="C325" s="164">
        <v>1478468</v>
      </c>
      <c r="D325" s="165">
        <v>3203.8300799999997</v>
      </c>
      <c r="E325" s="170"/>
      <c r="F325" s="167">
        <v>1373.0700342857144</v>
      </c>
      <c r="G325" s="170"/>
      <c r="H325" s="169" t="s">
        <v>32</v>
      </c>
    </row>
    <row r="326" spans="2:8" ht="17.5">
      <c r="B326" s="164" t="s">
        <v>233</v>
      </c>
      <c r="C326" s="164">
        <v>1478471</v>
      </c>
      <c r="D326" s="165">
        <v>2902.02</v>
      </c>
      <c r="E326" s="170"/>
      <c r="F326" s="167">
        <v>1243.7228571428573</v>
      </c>
      <c r="G326" s="170"/>
      <c r="H326" s="169" t="s">
        <v>32</v>
      </c>
    </row>
    <row r="327" spans="2:8" ht="17.5">
      <c r="B327" s="164" t="s">
        <v>234</v>
      </c>
      <c r="C327" s="164">
        <v>1478474</v>
      </c>
      <c r="D327" s="165">
        <v>3622.3013640000004</v>
      </c>
      <c r="E327" s="170"/>
      <c r="F327" s="167">
        <v>1552.4148702857151</v>
      </c>
      <c r="G327" s="170"/>
      <c r="H327" s="169" t="s">
        <v>32</v>
      </c>
    </row>
    <row r="328" spans="2:8" ht="17.5">
      <c r="B328" s="164" t="s">
        <v>235</v>
      </c>
      <c r="C328" s="164">
        <v>1478477</v>
      </c>
      <c r="D328" s="165">
        <v>4585.1916000000001</v>
      </c>
      <c r="E328" s="170"/>
      <c r="F328" s="167">
        <v>1965.0821142857149</v>
      </c>
      <c r="G328" s="170"/>
      <c r="H328" s="169" t="s">
        <v>32</v>
      </c>
    </row>
    <row r="329" spans="2:8" ht="17.5">
      <c r="B329" s="164" t="s">
        <v>236</v>
      </c>
      <c r="C329" s="164">
        <v>1478480</v>
      </c>
      <c r="D329" s="165">
        <v>3622.3013640000004</v>
      </c>
      <c r="E329" s="170"/>
      <c r="F329" s="167">
        <v>1552.4148702857151</v>
      </c>
      <c r="G329" s="170"/>
      <c r="H329" s="169" t="s">
        <v>32</v>
      </c>
    </row>
    <row r="330" spans="2:8" ht="17.5">
      <c r="B330" s="164" t="s">
        <v>237</v>
      </c>
      <c r="C330" s="164">
        <v>1478483</v>
      </c>
      <c r="D330" s="165">
        <v>4643.232</v>
      </c>
      <c r="E330" s="170"/>
      <c r="F330" s="167">
        <v>1989.9565714285718</v>
      </c>
      <c r="G330" s="170"/>
      <c r="H330" s="169" t="s">
        <v>32</v>
      </c>
    </row>
    <row r="331" spans="2:8" ht="17.5">
      <c r="B331" s="164" t="s">
        <v>238</v>
      </c>
      <c r="C331" s="164">
        <v>1457023</v>
      </c>
      <c r="D331" s="165">
        <v>2178.66</v>
      </c>
      <c r="E331" s="170"/>
      <c r="F331" s="167">
        <v>933.71100000000001</v>
      </c>
      <c r="G331" s="170"/>
      <c r="H331" s="169" t="s">
        <v>32</v>
      </c>
    </row>
    <row r="332" spans="2:8" ht="17.5">
      <c r="B332" s="164" t="s">
        <v>239</v>
      </c>
      <c r="C332" s="164">
        <v>1457026</v>
      </c>
      <c r="D332" s="165">
        <v>10789.64</v>
      </c>
      <c r="E332" s="170"/>
      <c r="F332" s="167">
        <v>4624.1314285714288</v>
      </c>
      <c r="G332" s="170"/>
      <c r="H332" s="169" t="s">
        <v>32</v>
      </c>
    </row>
    <row r="333" spans="2:8" ht="17.5">
      <c r="B333" s="164" t="s">
        <v>240</v>
      </c>
      <c r="C333" s="164">
        <v>1457029</v>
      </c>
      <c r="D333" s="165">
        <v>5489.1</v>
      </c>
      <c r="E333" s="170"/>
      <c r="F333" s="167">
        <v>2352.471428571429</v>
      </c>
      <c r="G333" s="170"/>
      <c r="H333" s="169" t="s">
        <v>32</v>
      </c>
    </row>
    <row r="334" spans="2:8" ht="17.5">
      <c r="B334" s="164" t="s">
        <v>241</v>
      </c>
      <c r="C334" s="164">
        <v>1457032</v>
      </c>
      <c r="D334" s="165">
        <v>4564.1000000000004</v>
      </c>
      <c r="E334" s="170"/>
      <c r="F334" s="167">
        <v>1956.0428571428574</v>
      </c>
      <c r="G334" s="170"/>
      <c r="H334" s="169" t="s">
        <v>32</v>
      </c>
    </row>
    <row r="335" spans="2:8" ht="17.5">
      <c r="B335" s="164" t="s">
        <v>242</v>
      </c>
      <c r="C335" s="164">
        <v>1457035</v>
      </c>
      <c r="D335" s="165">
        <v>7891.1</v>
      </c>
      <c r="E335" s="170"/>
      <c r="F335" s="167">
        <v>3381.9000000000015</v>
      </c>
      <c r="G335" s="170"/>
      <c r="H335" s="169" t="s">
        <v>32</v>
      </c>
    </row>
    <row r="336" spans="2:8" ht="17.5">
      <c r="B336" s="164" t="s">
        <v>243</v>
      </c>
      <c r="C336" s="164">
        <v>1457038</v>
      </c>
      <c r="D336" s="165">
        <v>4567.1000000000004</v>
      </c>
      <c r="E336" s="170"/>
      <c r="F336" s="167">
        <v>1957.3285714285721</v>
      </c>
      <c r="G336" s="170"/>
      <c r="H336" s="169" t="s">
        <v>32</v>
      </c>
    </row>
    <row r="337" spans="2:8" ht="17.5">
      <c r="B337" s="164" t="s">
        <v>244</v>
      </c>
      <c r="C337" s="164">
        <v>1457041</v>
      </c>
      <c r="D337" s="165">
        <v>4568.07</v>
      </c>
      <c r="E337" s="170"/>
      <c r="F337" s="167">
        <v>1957.744285714286</v>
      </c>
      <c r="G337" s="170"/>
      <c r="H337" s="169" t="s">
        <v>32</v>
      </c>
    </row>
    <row r="338" spans="2:8" ht="17.5">
      <c r="B338" s="164" t="s">
        <v>245</v>
      </c>
      <c r="C338" s="164">
        <v>1457044</v>
      </c>
      <c r="D338" s="165">
        <v>2891.4</v>
      </c>
      <c r="E338" s="170"/>
      <c r="F338" s="167">
        <v>1239.1714285714293</v>
      </c>
      <c r="G338" s="170"/>
      <c r="H338" s="169" t="s">
        <v>32</v>
      </c>
    </row>
    <row r="339" spans="2:8" ht="17.5">
      <c r="B339" s="164" t="s">
        <v>246</v>
      </c>
      <c r="C339" s="164">
        <v>1457047</v>
      </c>
      <c r="D339" s="165">
        <v>1890.1</v>
      </c>
      <c r="E339" s="170"/>
      <c r="F339" s="167">
        <v>810.04285714285743</v>
      </c>
      <c r="G339" s="170"/>
      <c r="H339" s="169" t="s">
        <v>32</v>
      </c>
    </row>
    <row r="340" spans="2:8" ht="17.5">
      <c r="B340" s="164" t="s">
        <v>247</v>
      </c>
      <c r="C340" s="164">
        <v>1457050</v>
      </c>
      <c r="D340" s="165">
        <v>4396.1000000000004</v>
      </c>
      <c r="E340" s="170"/>
      <c r="F340" s="167">
        <v>1884.0428571428574</v>
      </c>
      <c r="G340" s="170"/>
      <c r="H340" s="169" t="s">
        <v>32</v>
      </c>
    </row>
    <row r="341" spans="2:8" ht="17.5">
      <c r="B341" s="164" t="s">
        <v>248</v>
      </c>
      <c r="C341" s="164">
        <v>1457053</v>
      </c>
      <c r="D341" s="165">
        <v>8947.2999999999993</v>
      </c>
      <c r="E341" s="170"/>
      <c r="F341" s="167">
        <v>3834.5571428571438</v>
      </c>
      <c r="G341" s="170"/>
      <c r="H341" s="169" t="s">
        <v>32</v>
      </c>
    </row>
    <row r="342" spans="2:8" ht="17.5">
      <c r="B342" s="164" t="s">
        <v>249</v>
      </c>
      <c r="C342" s="164">
        <v>1457056</v>
      </c>
      <c r="D342" s="165">
        <v>4643.232</v>
      </c>
      <c r="E342" s="170"/>
      <c r="F342" s="167">
        <v>1989.9565714285718</v>
      </c>
      <c r="G342" s="170"/>
      <c r="H342" s="169" t="s">
        <v>32</v>
      </c>
    </row>
    <row r="343" spans="2:8" ht="17.5">
      <c r="B343" s="164" t="s">
        <v>250</v>
      </c>
      <c r="C343" s="164">
        <v>1457059</v>
      </c>
      <c r="D343" s="165">
        <v>3203.8300799999997</v>
      </c>
      <c r="E343" s="170"/>
      <c r="F343" s="167">
        <v>1373.0700342857144</v>
      </c>
      <c r="G343" s="170"/>
      <c r="H343" s="169" t="s">
        <v>32</v>
      </c>
    </row>
    <row r="344" spans="2:8" ht="17.5">
      <c r="B344" s="164" t="s">
        <v>251</v>
      </c>
      <c r="C344" s="164">
        <v>1457062</v>
      </c>
      <c r="D344" s="165">
        <v>2902.02</v>
      </c>
      <c r="E344" s="170"/>
      <c r="F344" s="167">
        <v>1243.7228571428573</v>
      </c>
      <c r="G344" s="170"/>
      <c r="H344" s="169" t="s">
        <v>32</v>
      </c>
    </row>
    <row r="345" spans="2:8" ht="17.5">
      <c r="B345" s="164" t="s">
        <v>252</v>
      </c>
      <c r="C345" s="164">
        <v>1457065</v>
      </c>
      <c r="D345" s="165">
        <v>3622.3013640000004</v>
      </c>
      <c r="E345" s="170"/>
      <c r="F345" s="167">
        <v>1552.4148702857151</v>
      </c>
      <c r="G345" s="170"/>
      <c r="H345" s="169" t="s">
        <v>32</v>
      </c>
    </row>
    <row r="346" spans="2:8" ht="17.5">
      <c r="B346" s="164" t="s">
        <v>253</v>
      </c>
      <c r="C346" s="164">
        <v>1457068</v>
      </c>
      <c r="D346" s="165">
        <v>4585.1916000000001</v>
      </c>
      <c r="E346" s="170"/>
      <c r="F346" s="167">
        <v>1965.0821142857149</v>
      </c>
      <c r="G346" s="170"/>
      <c r="H346" s="169" t="s">
        <v>32</v>
      </c>
    </row>
    <row r="347" spans="2:8" ht="17.5">
      <c r="B347" s="164" t="s">
        <v>254</v>
      </c>
      <c r="C347" s="164">
        <v>1457071</v>
      </c>
      <c r="D347" s="165">
        <v>3622.3013640000004</v>
      </c>
      <c r="E347" s="170"/>
      <c r="F347" s="167">
        <v>1552.4148702857151</v>
      </c>
      <c r="G347" s="170"/>
      <c r="H347" s="169" t="s">
        <v>32</v>
      </c>
    </row>
    <row r="348" spans="2:8" ht="17.5">
      <c r="B348" s="164" t="s">
        <v>255</v>
      </c>
      <c r="C348" s="164">
        <v>1457074</v>
      </c>
      <c r="D348" s="165">
        <v>4643.232</v>
      </c>
      <c r="E348" s="170"/>
      <c r="F348" s="167">
        <v>1989.9565714285718</v>
      </c>
      <c r="G348" s="170"/>
      <c r="H348" s="169" t="s">
        <v>32</v>
      </c>
    </row>
    <row r="349" spans="2:8" ht="17.5">
      <c r="B349" s="164" t="s">
        <v>256</v>
      </c>
      <c r="C349" s="164">
        <v>1457077</v>
      </c>
      <c r="D349" s="165">
        <v>2178.08</v>
      </c>
      <c r="E349" s="170"/>
      <c r="F349" s="167">
        <v>933.4628571428575</v>
      </c>
      <c r="G349" s="170"/>
      <c r="H349" s="169" t="s">
        <v>32</v>
      </c>
    </row>
    <row r="350" spans="2:8" ht="17.5">
      <c r="B350" s="164" t="s">
        <v>257</v>
      </c>
      <c r="C350" s="164">
        <v>1457080</v>
      </c>
      <c r="D350" s="165">
        <v>7891.1</v>
      </c>
      <c r="E350" s="170"/>
      <c r="F350" s="167">
        <v>3381.9000000000015</v>
      </c>
      <c r="G350" s="170"/>
      <c r="H350" s="169" t="s">
        <v>32</v>
      </c>
    </row>
    <row r="351" spans="2:8" ht="17.5">
      <c r="B351" s="164" t="s">
        <v>258</v>
      </c>
      <c r="C351" s="164">
        <v>1457083</v>
      </c>
      <c r="D351" s="165">
        <v>4567.1000000000004</v>
      </c>
      <c r="E351" s="170"/>
      <c r="F351" s="167">
        <v>1957.3285714285721</v>
      </c>
      <c r="G351" s="170"/>
      <c r="H351" s="169" t="s">
        <v>32</v>
      </c>
    </row>
    <row r="352" spans="2:8" ht="17.5">
      <c r="B352" s="164" t="s">
        <v>259</v>
      </c>
      <c r="C352" s="164">
        <v>1457086</v>
      </c>
      <c r="D352" s="165">
        <v>4643.232</v>
      </c>
      <c r="E352" s="170"/>
      <c r="F352" s="167">
        <v>1989.9565714285718</v>
      </c>
      <c r="G352" s="170"/>
      <c r="H352" s="169" t="s">
        <v>32</v>
      </c>
    </row>
    <row r="353" spans="3:7">
      <c r="C353" s="294" t="s">
        <v>302</v>
      </c>
      <c r="D353" s="333">
        <f>SUM(D9:D352)</f>
        <v>1484791.1916811443</v>
      </c>
      <c r="E353" s="239" t="s">
        <v>324</v>
      </c>
      <c r="F353" s="333">
        <f>SUM(F9:F352)</f>
        <v>636339.08129191876</v>
      </c>
      <c r="G353" s="240" t="s">
        <v>324</v>
      </c>
    </row>
  </sheetData>
  <mergeCells count="4">
    <mergeCell ref="J90:L90"/>
    <mergeCell ref="J93:L93"/>
    <mergeCell ref="J96:L96"/>
    <mergeCell ref="J98:L98"/>
  </mergeCells>
  <pageMargins left="0.7" right="0.7" top="0.75" bottom="0.75" header="0.3" footer="0.3"/>
  <pageSetup paperSize="5" scale="60" orientation="portrait" r:id="rId1"/>
  <headerFooter>
    <oddHeader>&amp;L&amp;"-,Bold"&amp;16HO 8.4.2B - Payroll Test of Control Support - Solution</oddHeader>
    <oddFooter>&amp;LThe Audit Academy
Expedition: Audit&amp;R© 2019 EYGM Limited</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view="pageLayout" zoomScaleNormal="100" zoomScaleSheetLayoutView="100" workbookViewId="0">
      <selection activeCell="G4" sqref="G4"/>
    </sheetView>
  </sheetViews>
  <sheetFormatPr defaultRowHeight="14.5"/>
  <sheetData>
    <row r="1" spans="1:16">
      <c r="A1" s="241"/>
    </row>
    <row r="2" spans="1:16">
      <c r="A2" s="241"/>
    </row>
    <row r="4" spans="1:16">
      <c r="A4" s="239" t="s">
        <v>8</v>
      </c>
    </row>
    <row r="5" spans="1:16">
      <c r="A5" s="240" t="s">
        <v>292</v>
      </c>
    </row>
    <row r="14" spans="1:16">
      <c r="H14" s="239" t="s">
        <v>301</v>
      </c>
      <c r="P14" s="241" t="s">
        <v>301</v>
      </c>
    </row>
  </sheetData>
  <pageMargins left="0.7" right="0.7" top="0.75" bottom="0.75" header="0.3" footer="0.3"/>
  <pageSetup scale="61" orientation="portrait" r:id="rId1"/>
  <headerFooter>
    <oddHeader>&amp;L&amp;"-,Bold"&amp;16HO 8.4.2B - Payroll Test of Control Support - Solution</oddHeader>
    <oddFooter>&amp;LThe Audit Academy
Expedition: Audit&amp;R© 2019 EYGM Limited</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view="pageLayout" topLeftCell="A28" zoomScaleNormal="100" workbookViewId="0">
      <selection activeCell="G4" sqref="G4"/>
    </sheetView>
  </sheetViews>
  <sheetFormatPr defaultRowHeight="14.5"/>
  <cols>
    <col min="2" max="2" width="20.453125" customWidth="1"/>
    <col min="3" max="3" width="26.54296875" customWidth="1"/>
    <col min="6" max="6" width="6.54296875" customWidth="1"/>
    <col min="7" max="7" width="32" customWidth="1"/>
    <col min="9" max="9" width="39.453125" customWidth="1"/>
  </cols>
  <sheetData>
    <row r="1" spans="1:9">
      <c r="A1" s="241"/>
    </row>
    <row r="3" spans="1:9">
      <c r="A3" s="239" t="s">
        <v>8</v>
      </c>
    </row>
    <row r="4" spans="1:9">
      <c r="A4" s="240" t="s">
        <v>293</v>
      </c>
    </row>
    <row r="5" spans="1:9" ht="15" thickBot="1"/>
    <row r="6" spans="1:9" ht="15" thickTop="1">
      <c r="A6" s="247"/>
      <c r="B6" s="247"/>
      <c r="C6" s="247"/>
      <c r="D6" s="247"/>
      <c r="E6" s="247"/>
      <c r="F6" s="247"/>
      <c r="G6" s="247"/>
      <c r="H6" s="247"/>
      <c r="I6" s="247"/>
    </row>
    <row r="7" spans="1:9" ht="24.5">
      <c r="A7" s="126"/>
      <c r="B7" s="251" t="s">
        <v>264</v>
      </c>
      <c r="C7" s="126"/>
      <c r="D7" s="126"/>
      <c r="E7" s="126"/>
      <c r="F7" s="126"/>
      <c r="G7" s="126"/>
      <c r="H7" s="126"/>
      <c r="I7" s="126"/>
    </row>
    <row r="8" spans="1:9">
      <c r="A8" s="126"/>
      <c r="B8" s="126"/>
      <c r="C8" s="126"/>
      <c r="D8" s="126"/>
      <c r="E8" s="126"/>
      <c r="F8" s="126"/>
      <c r="G8" s="126"/>
      <c r="H8" s="126"/>
      <c r="I8" s="126"/>
    </row>
    <row r="9" spans="1:9">
      <c r="A9" s="126"/>
      <c r="B9" s="127"/>
      <c r="C9" s="126"/>
      <c r="D9" s="126"/>
      <c r="E9" s="141"/>
      <c r="F9" s="141"/>
      <c r="G9" s="141"/>
      <c r="H9" s="141"/>
      <c r="I9" s="126"/>
    </row>
    <row r="10" spans="1:9" ht="15" thickBot="1">
      <c r="A10" s="126"/>
      <c r="B10" s="127" t="s">
        <v>265</v>
      </c>
      <c r="C10" s="126"/>
      <c r="D10" s="126"/>
      <c r="E10" s="126" t="s">
        <v>3</v>
      </c>
      <c r="F10" s="126"/>
      <c r="G10" s="126"/>
      <c r="H10" s="141"/>
      <c r="I10" s="126"/>
    </row>
    <row r="11" spans="1:9" ht="15" thickBot="1">
      <c r="A11" s="126"/>
      <c r="B11" s="126" t="s">
        <v>33</v>
      </c>
      <c r="C11" s="233" t="s">
        <v>266</v>
      </c>
      <c r="D11" s="126"/>
      <c r="E11" s="126" t="s">
        <v>267</v>
      </c>
      <c r="F11" s="126"/>
      <c r="G11" s="233" t="s">
        <v>268</v>
      </c>
      <c r="H11" s="141"/>
      <c r="I11" s="126"/>
    </row>
    <row r="12" spans="1:9" ht="15" thickBot="1">
      <c r="A12" s="126"/>
      <c r="B12" s="141"/>
      <c r="C12" s="141"/>
      <c r="D12" s="126"/>
      <c r="E12" s="126" t="s">
        <v>269</v>
      </c>
      <c r="F12" s="126"/>
      <c r="G12" s="252">
        <v>42916</v>
      </c>
      <c r="H12" s="141"/>
      <c r="I12" s="126"/>
    </row>
    <row r="13" spans="1:9" ht="15" thickBot="1">
      <c r="A13" s="126"/>
      <c r="B13" s="126" t="s">
        <v>34</v>
      </c>
      <c r="C13" s="233" t="s">
        <v>6</v>
      </c>
      <c r="D13" s="126"/>
      <c r="E13" s="126" t="s">
        <v>270</v>
      </c>
      <c r="F13" s="126"/>
      <c r="G13" s="233" t="s">
        <v>271</v>
      </c>
      <c r="H13" s="141"/>
      <c r="I13" s="126"/>
    </row>
    <row r="14" spans="1:9" ht="15" thickBot="1">
      <c r="A14" s="126"/>
      <c r="B14" s="134"/>
      <c r="C14" s="134"/>
      <c r="D14" s="126"/>
      <c r="E14" s="126" t="s">
        <v>272</v>
      </c>
      <c r="F14" s="126"/>
      <c r="G14" s="233">
        <v>6</v>
      </c>
      <c r="H14" s="141"/>
      <c r="I14" s="126"/>
    </row>
    <row r="15" spans="1:9" ht="15" thickBot="1">
      <c r="A15" s="126"/>
      <c r="B15" s="127"/>
      <c r="C15" s="126"/>
      <c r="D15" s="126"/>
      <c r="E15" s="126"/>
      <c r="F15" s="126"/>
      <c r="G15" s="126"/>
      <c r="H15" s="141"/>
      <c r="I15" s="126"/>
    </row>
    <row r="16" spans="1:9" ht="15" thickBot="1">
      <c r="A16" s="126"/>
      <c r="B16" s="236" t="s">
        <v>273</v>
      </c>
      <c r="C16" s="237" t="s">
        <v>274</v>
      </c>
      <c r="D16" s="237"/>
      <c r="E16" s="237" t="s">
        <v>34</v>
      </c>
      <c r="F16" s="237"/>
      <c r="G16" s="237" t="s">
        <v>35</v>
      </c>
      <c r="H16" s="238"/>
      <c r="I16" s="126"/>
    </row>
    <row r="17" spans="1:9">
      <c r="A17" s="126"/>
      <c r="B17" s="253" t="s">
        <v>13</v>
      </c>
      <c r="C17" s="254" t="s">
        <v>14</v>
      </c>
      <c r="D17" s="255" t="s">
        <v>275</v>
      </c>
      <c r="E17" s="255" t="s">
        <v>6</v>
      </c>
      <c r="F17" s="291" t="s">
        <v>301</v>
      </c>
      <c r="G17" s="256">
        <f>742395.66*2</f>
        <v>1484791.32</v>
      </c>
      <c r="H17" s="257"/>
      <c r="I17" s="126"/>
    </row>
    <row r="18" spans="1:9">
      <c r="A18" s="126"/>
      <c r="B18" s="258" t="s">
        <v>276</v>
      </c>
      <c r="C18" s="259" t="s">
        <v>277</v>
      </c>
      <c r="D18" s="260" t="s">
        <v>275</v>
      </c>
      <c r="E18" s="260" t="s">
        <v>6</v>
      </c>
      <c r="F18" s="292"/>
      <c r="G18" s="218">
        <f>318169.54*2</f>
        <v>636339.07999999996</v>
      </c>
      <c r="H18" s="261"/>
      <c r="I18" s="126"/>
    </row>
    <row r="19" spans="1:9">
      <c r="A19" s="126"/>
      <c r="B19" s="258" t="s">
        <v>278</v>
      </c>
      <c r="C19" s="259" t="s">
        <v>279</v>
      </c>
      <c r="D19" s="260" t="s">
        <v>280</v>
      </c>
      <c r="E19" s="260" t="s">
        <v>6</v>
      </c>
      <c r="F19" s="292"/>
      <c r="G19" s="218">
        <f>742395.6*2</f>
        <v>1484791.2</v>
      </c>
      <c r="H19" s="261"/>
      <c r="I19" s="126"/>
    </row>
    <row r="20" spans="1:9" ht="15" thickBot="1">
      <c r="A20" s="126"/>
      <c r="B20" s="266" t="s">
        <v>281</v>
      </c>
      <c r="C20" s="267" t="s">
        <v>282</v>
      </c>
      <c r="D20" s="262" t="s">
        <v>280</v>
      </c>
      <c r="E20" s="262" t="s">
        <v>6</v>
      </c>
      <c r="F20" s="293"/>
      <c r="G20" s="332">
        <f>318169.54*2</f>
        <v>636339.07999999996</v>
      </c>
      <c r="H20" s="263"/>
      <c r="I20" s="126"/>
    </row>
    <row r="21" spans="1:9" ht="20.5" thickBot="1">
      <c r="A21" s="126"/>
      <c r="B21" s="134"/>
      <c r="C21" s="134"/>
      <c r="D21" s="134"/>
      <c r="E21" s="134"/>
      <c r="F21" s="134"/>
      <c r="G21" s="134"/>
      <c r="H21" s="134"/>
      <c r="I21" s="135"/>
    </row>
    <row r="22" spans="1:9" ht="20.5" thickBot="1">
      <c r="A22" s="126"/>
      <c r="B22" s="227" t="s">
        <v>283</v>
      </c>
      <c r="C22" s="264" t="s">
        <v>284</v>
      </c>
      <c r="D22" s="228"/>
      <c r="E22" s="228"/>
      <c r="F22" s="228"/>
      <c r="G22" s="228"/>
      <c r="H22" s="229"/>
      <c r="I22" s="135"/>
    </row>
    <row r="23" spans="1:9" ht="20">
      <c r="A23" s="126"/>
      <c r="B23" s="353" t="s">
        <v>333</v>
      </c>
      <c r="C23" s="354"/>
      <c r="D23" s="354"/>
      <c r="E23" s="354"/>
      <c r="F23" s="354"/>
      <c r="G23" s="354"/>
      <c r="H23" s="355"/>
      <c r="I23" s="135"/>
    </row>
    <row r="24" spans="1:9" ht="30.75" customHeight="1">
      <c r="A24" s="126"/>
      <c r="B24" s="356"/>
      <c r="C24" s="357"/>
      <c r="D24" s="357"/>
      <c r="E24" s="357"/>
      <c r="F24" s="357"/>
      <c r="G24" s="357"/>
      <c r="H24" s="358"/>
      <c r="I24" s="126"/>
    </row>
    <row r="25" spans="1:9" ht="42.75" customHeight="1" thickBot="1">
      <c r="A25" s="126"/>
      <c r="B25" s="359"/>
      <c r="C25" s="360"/>
      <c r="D25" s="360"/>
      <c r="E25" s="360"/>
      <c r="F25" s="360"/>
      <c r="G25" s="360"/>
      <c r="H25" s="361"/>
      <c r="I25" s="126"/>
    </row>
    <row r="26" spans="1:9">
      <c r="A26" s="126"/>
      <c r="B26" s="126"/>
      <c r="C26" s="126"/>
      <c r="D26" s="126"/>
      <c r="E26" s="126"/>
      <c r="F26" s="126"/>
      <c r="G26" s="126"/>
      <c r="H26" s="126"/>
      <c r="I26" s="126"/>
    </row>
    <row r="27" spans="1:9" ht="15" thickBot="1">
      <c r="A27" s="126"/>
      <c r="B27" s="126"/>
      <c r="C27" s="126"/>
      <c r="D27" s="126"/>
      <c r="E27" s="126"/>
      <c r="F27" s="126"/>
      <c r="G27" s="126"/>
      <c r="H27" s="126"/>
      <c r="I27" s="126"/>
    </row>
    <row r="28" spans="1:9" ht="15" thickBot="1">
      <c r="A28" s="126"/>
      <c r="B28" s="227" t="s">
        <v>283</v>
      </c>
      <c r="C28" s="227" t="s">
        <v>284</v>
      </c>
      <c r="D28" s="228"/>
      <c r="E28" s="228"/>
      <c r="F28" s="228"/>
      <c r="G28" s="228"/>
      <c r="H28" s="229"/>
      <c r="I28" s="126"/>
    </row>
    <row r="29" spans="1:9">
      <c r="A29" s="126"/>
      <c r="B29" s="230"/>
      <c r="C29" s="126"/>
      <c r="D29" s="126"/>
      <c r="E29" s="126"/>
      <c r="F29" s="126"/>
      <c r="G29" s="126"/>
      <c r="H29" s="226"/>
      <c r="I29" s="126"/>
    </row>
    <row r="30" spans="1:9">
      <c r="A30" s="126"/>
      <c r="B30" s="230" t="s">
        <v>285</v>
      </c>
      <c r="C30" s="231" t="s">
        <v>243</v>
      </c>
      <c r="D30" s="126"/>
      <c r="E30" s="126"/>
      <c r="F30" s="126"/>
      <c r="G30" s="126"/>
      <c r="H30" s="226"/>
      <c r="I30" s="126"/>
    </row>
    <row r="31" spans="1:9">
      <c r="A31" s="126"/>
      <c r="B31" s="230" t="s">
        <v>286</v>
      </c>
      <c r="C31" s="231" t="s">
        <v>287</v>
      </c>
      <c r="D31" s="126"/>
      <c r="E31" s="126"/>
      <c r="F31" s="126"/>
      <c r="G31" s="126"/>
      <c r="H31" s="226"/>
      <c r="I31" s="126"/>
    </row>
    <row r="32" spans="1:9" ht="15" thickBot="1">
      <c r="A32" s="126"/>
      <c r="B32" s="194"/>
      <c r="C32" s="195"/>
      <c r="D32" s="195"/>
      <c r="E32" s="195"/>
      <c r="F32" s="195"/>
      <c r="G32" s="195"/>
      <c r="H32" s="232"/>
      <c r="I32" s="126"/>
    </row>
    <row r="33" spans="1:9">
      <c r="A33" s="126"/>
      <c r="B33" s="126"/>
      <c r="C33" s="126"/>
      <c r="D33" s="126"/>
      <c r="E33" s="126"/>
      <c r="F33" s="126"/>
      <c r="G33" s="126"/>
      <c r="H33" s="126"/>
      <c r="I33" s="126"/>
    </row>
    <row r="34" spans="1:9">
      <c r="A34" s="126"/>
      <c r="B34" s="126"/>
      <c r="C34" s="126"/>
      <c r="D34" s="126"/>
      <c r="E34" s="126"/>
      <c r="F34" s="126"/>
      <c r="G34" s="126"/>
      <c r="H34" s="126"/>
      <c r="I34" s="126"/>
    </row>
    <row r="35" spans="1:9">
      <c r="A35" s="126"/>
      <c r="B35" s="126"/>
      <c r="C35" s="126"/>
      <c r="D35" s="126"/>
      <c r="E35" s="126"/>
      <c r="F35" s="126"/>
      <c r="G35" s="126"/>
      <c r="H35" s="126"/>
      <c r="I35" s="126"/>
    </row>
    <row r="36" spans="1:9">
      <c r="A36" s="126"/>
      <c r="B36" s="126"/>
      <c r="C36" s="126"/>
      <c r="D36" s="126"/>
      <c r="E36" s="126"/>
      <c r="F36" s="126"/>
      <c r="G36" s="126"/>
      <c r="H36" s="126"/>
      <c r="I36" s="126"/>
    </row>
    <row r="37" spans="1:9" ht="15" thickBot="1">
      <c r="A37" s="156"/>
      <c r="B37" s="156"/>
      <c r="C37" s="156"/>
      <c r="D37" s="156"/>
      <c r="E37" s="156"/>
      <c r="F37" s="156"/>
      <c r="G37" s="156"/>
      <c r="H37" s="156"/>
      <c r="I37" s="265"/>
    </row>
    <row r="38" spans="1:9" ht="15" thickTop="1"/>
  </sheetData>
  <mergeCells count="1">
    <mergeCell ref="B23:H25"/>
  </mergeCells>
  <pageMargins left="0.7" right="0.7" top="0.75" bottom="0.75" header="0.3" footer="0.3"/>
  <pageSetup scale="57" orientation="portrait" r:id="rId1"/>
  <headerFooter>
    <oddHeader>&amp;L&amp;"-,Bold"&amp;16HO 8.4.2B - Payroll Test of Control Support - Solution</oddHeader>
    <oddFooter>&amp;LThe Audit Academy
Expedition: Audit&amp;R© 2019 EYGM Limited</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0"/>
  <sheetViews>
    <sheetView view="pageLayout" zoomScaleNormal="100" workbookViewId="0">
      <selection activeCell="G4" sqref="G4"/>
    </sheetView>
  </sheetViews>
  <sheetFormatPr defaultColWidth="9.26953125" defaultRowHeight="12.5"/>
  <cols>
    <col min="1" max="1" width="9.26953125" style="1" customWidth="1"/>
    <col min="2" max="2" width="24.1796875" style="2" customWidth="1"/>
    <col min="3" max="3" width="40.7265625" style="1" bestFit="1" customWidth="1"/>
    <col min="4" max="4" width="23.54296875" style="3" bestFit="1" customWidth="1"/>
    <col min="5" max="5" width="13.81640625" style="7" customWidth="1"/>
    <col min="6" max="6" width="9.26953125" style="5" customWidth="1"/>
    <col min="7" max="7" width="18.453125" style="5" bestFit="1" customWidth="1"/>
    <col min="8" max="8" width="9.26953125" style="5" customWidth="1"/>
    <col min="9" max="26" width="9.26953125" style="16" customWidth="1"/>
    <col min="27" max="16384" width="9.26953125" style="10"/>
  </cols>
  <sheetData>
    <row r="1" spans="1:7">
      <c r="A1" s="62"/>
    </row>
    <row r="3" spans="1:7" ht="13">
      <c r="A3" s="297" t="s">
        <v>8</v>
      </c>
    </row>
    <row r="4" spans="1:7" ht="13">
      <c r="A4" s="297" t="s">
        <v>305</v>
      </c>
      <c r="C4" s="8" t="s">
        <v>10</v>
      </c>
    </row>
    <row r="5" spans="1:7">
      <c r="A5" s="1" t="s">
        <v>0</v>
      </c>
      <c r="C5" s="8" t="s">
        <v>11</v>
      </c>
      <c r="D5" s="9" t="s">
        <v>25</v>
      </c>
    </row>
    <row r="6" spans="1:7">
      <c r="C6" s="10"/>
      <c r="D6" s="11"/>
    </row>
    <row r="7" spans="1:7" ht="15.5">
      <c r="A7" s="12"/>
      <c r="C7" s="13" t="s">
        <v>1</v>
      </c>
      <c r="D7" s="63" t="s">
        <v>13</v>
      </c>
    </row>
    <row r="8" spans="1:7" ht="14">
      <c r="C8" s="13" t="s">
        <v>2</v>
      </c>
      <c r="D8" s="64" t="s">
        <v>14</v>
      </c>
    </row>
    <row r="9" spans="1:7">
      <c r="B9" s="15"/>
      <c r="C9" s="1" t="s">
        <v>4</v>
      </c>
      <c r="D9" s="65" t="s">
        <v>7</v>
      </c>
    </row>
    <row r="10" spans="1:7" ht="14">
      <c r="B10" s="15"/>
      <c r="C10" s="17"/>
      <c r="D10" s="66"/>
    </row>
    <row r="11" spans="1:7" ht="14">
      <c r="B11" s="15"/>
      <c r="C11" s="17"/>
      <c r="D11" s="66"/>
    </row>
    <row r="12" spans="1:7" ht="13">
      <c r="A12" s="10"/>
      <c r="B12" s="7"/>
      <c r="C12" s="7"/>
      <c r="D12" s="303" t="s">
        <v>316</v>
      </c>
    </row>
    <row r="13" spans="1:7" ht="13">
      <c r="A13" s="18" t="s">
        <v>5</v>
      </c>
      <c r="B13" s="19"/>
      <c r="C13" s="20"/>
      <c r="D13" s="54" t="s">
        <v>6</v>
      </c>
      <c r="E13" s="10"/>
    </row>
    <row r="14" spans="1:7" ht="13">
      <c r="A14" s="21" t="s">
        <v>16</v>
      </c>
      <c r="B14" s="22"/>
      <c r="C14" s="23"/>
      <c r="D14" s="24">
        <v>13514616.58</v>
      </c>
      <c r="E14" s="59"/>
      <c r="G14" s="69"/>
    </row>
    <row r="15" spans="1:7" ht="13">
      <c r="A15" s="305" t="s">
        <v>315</v>
      </c>
      <c r="B15" s="26"/>
      <c r="C15" s="26"/>
      <c r="D15" s="27"/>
      <c r="E15" s="67"/>
    </row>
    <row r="16" spans="1:7" ht="14">
      <c r="A16" s="304" t="s">
        <v>314</v>
      </c>
      <c r="B16" s="55" t="s">
        <v>26</v>
      </c>
      <c r="C16" s="287" t="s">
        <v>301</v>
      </c>
      <c r="D16" s="159">
        <v>752700.86</v>
      </c>
      <c r="E16" s="301"/>
    </row>
    <row r="17" spans="1:26" ht="14">
      <c r="A17" s="304" t="s">
        <v>314</v>
      </c>
      <c r="B17" s="55" t="s">
        <v>27</v>
      </c>
      <c r="C17" s="286"/>
      <c r="D17" s="159">
        <v>748923.14</v>
      </c>
      <c r="E17" s="297"/>
      <c r="G17" s="69"/>
    </row>
    <row r="18" spans="1:26" ht="14.5">
      <c r="A18" s="55"/>
      <c r="B18" s="55"/>
      <c r="C18" s="26"/>
      <c r="D18" s="68"/>
      <c r="E18" s="59"/>
      <c r="G18" s="69"/>
    </row>
    <row r="19" spans="1:26" ht="14">
      <c r="A19" s="304" t="s">
        <v>314</v>
      </c>
      <c r="B19" s="55" t="s">
        <v>28</v>
      </c>
      <c r="C19" s="287" t="s">
        <v>298</v>
      </c>
      <c r="D19" s="159">
        <v>752700.86</v>
      </c>
      <c r="E19" s="301"/>
    </row>
    <row r="20" spans="1:26" ht="14">
      <c r="A20" s="304" t="s">
        <v>314</v>
      </c>
      <c r="B20" s="55" t="s">
        <v>29</v>
      </c>
      <c r="C20" s="286"/>
      <c r="D20" s="159">
        <v>748923.14</v>
      </c>
      <c r="E20" s="297"/>
    </row>
    <row r="21" spans="1:26" s="25" customFormat="1" ht="14.5">
      <c r="A21" s="55"/>
      <c r="B21" s="55"/>
      <c r="C21" s="26"/>
      <c r="D21" s="68"/>
      <c r="E21" s="59"/>
      <c r="F21" s="5"/>
      <c r="G21" s="5"/>
      <c r="H21" s="5"/>
      <c r="I21" s="16"/>
      <c r="J21" s="16"/>
      <c r="K21" s="16"/>
      <c r="L21" s="16"/>
      <c r="M21" s="16"/>
      <c r="N21" s="16"/>
      <c r="O21" s="16"/>
      <c r="P21" s="16"/>
      <c r="Q21" s="16"/>
      <c r="R21" s="16"/>
      <c r="S21" s="16"/>
      <c r="T21" s="16"/>
      <c r="U21" s="16"/>
      <c r="V21" s="16"/>
      <c r="W21" s="16"/>
      <c r="X21" s="16"/>
      <c r="Y21" s="16"/>
      <c r="Z21" s="16"/>
    </row>
    <row r="22" spans="1:26" s="19" customFormat="1" ht="14.5">
      <c r="A22" s="55"/>
      <c r="B22" s="55"/>
      <c r="C22" s="26"/>
      <c r="D22" s="68"/>
      <c r="E22" s="59"/>
      <c r="F22" s="5"/>
      <c r="G22" s="5"/>
      <c r="H22" s="5"/>
      <c r="I22" s="16"/>
      <c r="J22" s="16"/>
      <c r="K22" s="16"/>
      <c r="L22" s="16"/>
      <c r="M22" s="16"/>
      <c r="N22" s="16"/>
      <c r="O22" s="16"/>
      <c r="P22" s="16"/>
      <c r="Q22" s="16"/>
      <c r="R22" s="16"/>
      <c r="S22" s="16"/>
      <c r="T22" s="16"/>
      <c r="U22" s="16"/>
      <c r="V22" s="16"/>
      <c r="W22" s="16"/>
      <c r="X22" s="16"/>
      <c r="Y22" s="16"/>
      <c r="Z22" s="16"/>
    </row>
    <row r="23" spans="1:26" s="19" customFormat="1" ht="15.5" thickBot="1">
      <c r="A23" s="29" t="s">
        <v>22</v>
      </c>
      <c r="B23" s="30"/>
      <c r="C23" s="31"/>
      <c r="D23" s="32">
        <f>D14+D19+D20</f>
        <v>15016240.58</v>
      </c>
      <c r="E23" s="60"/>
      <c r="F23" s="5"/>
      <c r="G23" s="5"/>
      <c r="H23" s="5"/>
      <c r="I23" s="16"/>
      <c r="J23" s="16"/>
      <c r="K23" s="16"/>
      <c r="L23" s="16"/>
      <c r="M23" s="16"/>
      <c r="N23" s="16"/>
      <c r="O23" s="16"/>
      <c r="P23" s="16"/>
      <c r="Q23" s="16"/>
      <c r="R23" s="16"/>
      <c r="S23" s="16"/>
      <c r="T23" s="16"/>
      <c r="U23" s="16"/>
      <c r="V23" s="16"/>
      <c r="W23" s="16"/>
      <c r="X23" s="16"/>
      <c r="Y23" s="16"/>
      <c r="Z23" s="16"/>
    </row>
    <row r="24" spans="1:26" s="25" customFormat="1" ht="13.5" thickTop="1">
      <c r="A24" s="1"/>
      <c r="B24" s="1"/>
      <c r="C24" s="1"/>
      <c r="D24" s="1" t="s">
        <v>311</v>
      </c>
      <c r="E24" s="297" t="s">
        <v>313</v>
      </c>
      <c r="F24" s="5"/>
      <c r="G24" s="5"/>
      <c r="H24" s="5"/>
      <c r="I24" s="16"/>
      <c r="J24" s="16"/>
      <c r="K24" s="16"/>
      <c r="L24" s="16"/>
      <c r="M24" s="16"/>
      <c r="N24" s="16"/>
      <c r="O24" s="16"/>
      <c r="P24" s="16"/>
      <c r="Q24" s="16"/>
      <c r="R24" s="16"/>
      <c r="S24" s="16"/>
      <c r="T24" s="16"/>
      <c r="U24" s="16"/>
      <c r="V24" s="16"/>
      <c r="W24" s="16"/>
      <c r="X24" s="16"/>
      <c r="Y24" s="16"/>
      <c r="Z24" s="16"/>
    </row>
    <row r="25" spans="1:26" s="19" customFormat="1">
      <c r="A25" s="33"/>
      <c r="B25" s="1"/>
      <c r="C25" s="1"/>
      <c r="D25" s="1"/>
      <c r="E25" s="1"/>
      <c r="F25" s="5"/>
      <c r="G25" s="5"/>
      <c r="H25" s="5"/>
      <c r="I25" s="16"/>
      <c r="J25" s="16"/>
      <c r="K25" s="16"/>
      <c r="L25" s="16"/>
      <c r="M25" s="16"/>
      <c r="N25" s="16"/>
      <c r="O25" s="16"/>
      <c r="P25" s="16"/>
      <c r="Q25" s="16"/>
      <c r="R25" s="16"/>
      <c r="S25" s="16"/>
      <c r="T25" s="16"/>
      <c r="U25" s="16"/>
      <c r="V25" s="16"/>
      <c r="W25" s="16"/>
      <c r="X25" s="16"/>
      <c r="Y25" s="16"/>
      <c r="Z25" s="16"/>
    </row>
    <row r="26" spans="1:26" s="1" customFormat="1" ht="14.5">
      <c r="A26"/>
      <c r="F26" s="5"/>
      <c r="G26" s="5"/>
      <c r="H26" s="5"/>
      <c r="I26" s="5"/>
      <c r="J26" s="5"/>
      <c r="K26" s="5"/>
      <c r="L26" s="5"/>
      <c r="M26" s="5"/>
      <c r="N26" s="5"/>
      <c r="O26" s="5"/>
      <c r="P26" s="5"/>
      <c r="Q26" s="5"/>
      <c r="R26" s="5"/>
      <c r="S26" s="5"/>
      <c r="T26" s="5"/>
      <c r="U26" s="5"/>
      <c r="V26" s="5"/>
      <c r="W26" s="5"/>
      <c r="X26" s="5"/>
      <c r="Y26" s="5"/>
      <c r="Z26" s="5"/>
    </row>
    <row r="27" spans="1:26" s="1" customFormat="1" ht="15.5">
      <c r="A27" s="34"/>
      <c r="B27" s="35"/>
      <c r="F27" s="5"/>
      <c r="G27" s="5"/>
      <c r="H27" s="5"/>
      <c r="I27" s="5"/>
      <c r="J27" s="5"/>
      <c r="K27" s="5"/>
      <c r="L27" s="5"/>
      <c r="M27" s="5"/>
      <c r="N27" s="5"/>
      <c r="O27" s="5"/>
      <c r="P27" s="5"/>
      <c r="Q27" s="5"/>
      <c r="R27" s="5"/>
      <c r="S27" s="5"/>
      <c r="T27" s="5"/>
      <c r="U27" s="5"/>
      <c r="V27" s="5"/>
      <c r="W27" s="5"/>
      <c r="X27" s="5"/>
      <c r="Y27" s="5"/>
      <c r="Z27" s="5"/>
    </row>
    <row r="28" spans="1:26" s="1" customFormat="1">
      <c r="A28" s="56" t="s">
        <v>23</v>
      </c>
      <c r="B28" s="36"/>
      <c r="D28" s="56" t="s">
        <v>24</v>
      </c>
      <c r="E28" s="36"/>
      <c r="F28" s="5"/>
      <c r="G28" s="5"/>
      <c r="H28" s="5"/>
      <c r="I28" s="5"/>
      <c r="J28" s="5"/>
      <c r="K28" s="5"/>
      <c r="L28" s="5"/>
      <c r="M28" s="5"/>
      <c r="N28" s="5"/>
      <c r="O28" s="5"/>
      <c r="P28" s="5"/>
      <c r="Q28" s="5"/>
      <c r="R28" s="5"/>
      <c r="S28" s="5"/>
      <c r="T28" s="5"/>
      <c r="U28" s="5"/>
      <c r="V28" s="5"/>
      <c r="W28" s="5"/>
      <c r="X28" s="5"/>
      <c r="Y28" s="5"/>
      <c r="Z28" s="5"/>
    </row>
    <row r="29" spans="1:26" s="1" customFormat="1">
      <c r="B29" s="28"/>
      <c r="F29" s="5"/>
      <c r="G29" s="5"/>
      <c r="H29" s="5"/>
      <c r="I29" s="5"/>
      <c r="J29" s="5"/>
      <c r="K29" s="5"/>
      <c r="L29" s="5"/>
      <c r="M29" s="5"/>
      <c r="N29" s="5"/>
      <c r="O29" s="5"/>
      <c r="P29" s="5"/>
      <c r="Q29" s="5"/>
      <c r="R29" s="5"/>
      <c r="S29" s="5"/>
      <c r="T29" s="5"/>
      <c r="U29" s="5"/>
      <c r="V29" s="5"/>
      <c r="W29" s="5"/>
      <c r="X29" s="5"/>
      <c r="Y29" s="5"/>
      <c r="Z29" s="5"/>
    </row>
    <row r="30" spans="1:26" s="1" customFormat="1">
      <c r="B30" s="28"/>
      <c r="F30" s="5"/>
      <c r="G30" s="5"/>
      <c r="H30" s="5"/>
      <c r="I30" s="5"/>
      <c r="J30" s="5"/>
      <c r="K30" s="5"/>
      <c r="L30" s="5"/>
      <c r="M30" s="5"/>
      <c r="N30" s="5"/>
      <c r="O30" s="5"/>
      <c r="P30" s="5"/>
      <c r="Q30" s="5"/>
      <c r="R30" s="5"/>
      <c r="S30" s="5"/>
      <c r="T30" s="5"/>
      <c r="U30" s="5"/>
      <c r="V30" s="5"/>
      <c r="W30" s="5"/>
      <c r="X30" s="5"/>
      <c r="Y30" s="5"/>
      <c r="Z30" s="5"/>
    </row>
    <row r="31" spans="1:26" s="19" customFormat="1" ht="12.75" customHeight="1">
      <c r="A31" s="41"/>
      <c r="B31" s="41"/>
      <c r="C31" s="41"/>
      <c r="D31" s="41"/>
      <c r="E31" s="41"/>
      <c r="F31" s="41"/>
      <c r="G31" s="41"/>
      <c r="H31" s="41"/>
      <c r="I31" s="41"/>
      <c r="J31" s="16"/>
      <c r="K31" s="16"/>
      <c r="L31" s="16"/>
      <c r="M31" s="16"/>
      <c r="N31" s="16"/>
      <c r="O31" s="16"/>
      <c r="P31" s="16"/>
      <c r="Q31" s="16"/>
      <c r="R31" s="16"/>
      <c r="S31" s="16"/>
      <c r="T31" s="16"/>
      <c r="U31" s="16"/>
      <c r="V31" s="16"/>
      <c r="W31" s="16"/>
      <c r="X31" s="16"/>
      <c r="Y31" s="16"/>
      <c r="Z31" s="16"/>
    </row>
    <row r="32" spans="1:26" s="16" customFormat="1" ht="12.75" customHeight="1">
      <c r="A32" s="5"/>
      <c r="B32" s="37"/>
      <c r="C32" s="38"/>
      <c r="D32" s="39"/>
      <c r="E32" s="42"/>
      <c r="F32" s="5"/>
      <c r="G32" s="5"/>
      <c r="H32" s="5"/>
    </row>
    <row r="33" spans="1:8" s="16" customFormat="1" ht="15.65" customHeight="1">
      <c r="B33" s="43"/>
      <c r="C33" s="362"/>
      <c r="D33" s="362"/>
      <c r="E33" s="362"/>
      <c r="F33" s="14"/>
      <c r="G33" s="14"/>
      <c r="H33" s="5"/>
    </row>
    <row r="34" spans="1:8" s="16" customFormat="1" ht="15.65" customHeight="1">
      <c r="B34" s="43"/>
      <c r="C34" s="362"/>
      <c r="D34" s="362"/>
      <c r="E34" s="362"/>
      <c r="F34" s="362"/>
      <c r="G34" s="362"/>
      <c r="H34" s="5"/>
    </row>
    <row r="35" spans="1:8" s="16" customFormat="1" ht="15.5">
      <c r="B35" s="43"/>
      <c r="C35" s="44"/>
      <c r="D35" s="44"/>
      <c r="E35" s="44"/>
      <c r="F35" s="44"/>
      <c r="G35" s="44"/>
      <c r="H35" s="5"/>
    </row>
    <row r="36" spans="1:8" s="16" customFormat="1" ht="15">
      <c r="B36" s="45"/>
      <c r="C36" s="46"/>
      <c r="D36" s="47"/>
      <c r="E36" s="47"/>
      <c r="F36" s="14"/>
      <c r="G36" s="14"/>
      <c r="H36" s="5"/>
    </row>
    <row r="37" spans="1:8" s="16" customFormat="1" ht="13">
      <c r="B37" s="48"/>
      <c r="C37" s="5"/>
      <c r="D37" s="49"/>
      <c r="E37" s="40"/>
      <c r="F37" s="5"/>
      <c r="G37" s="5"/>
      <c r="H37" s="5"/>
    </row>
    <row r="38" spans="1:8" ht="13">
      <c r="A38" s="5"/>
      <c r="B38" s="48"/>
      <c r="C38" s="5"/>
      <c r="D38" s="49"/>
      <c r="E38" s="42"/>
    </row>
    <row r="39" spans="1:8" ht="13">
      <c r="A39" s="5"/>
      <c r="B39" s="48"/>
      <c r="C39" s="5"/>
      <c r="D39" s="49"/>
      <c r="E39" s="51"/>
    </row>
    <row r="40" spans="1:8" ht="13">
      <c r="A40" s="5"/>
      <c r="B40" s="48"/>
      <c r="C40" s="5"/>
      <c r="D40" s="49"/>
      <c r="E40" s="51"/>
    </row>
    <row r="41" spans="1:8" ht="13">
      <c r="A41" s="5"/>
      <c r="B41" s="48"/>
      <c r="C41" s="5"/>
      <c r="D41" s="49"/>
      <c r="E41" s="51"/>
    </row>
    <row r="42" spans="1:8" ht="13">
      <c r="A42" s="5"/>
      <c r="B42" s="48"/>
      <c r="C42" s="5"/>
      <c r="D42" s="49"/>
      <c r="E42" s="40"/>
    </row>
    <row r="43" spans="1:8" ht="13">
      <c r="A43" s="5"/>
      <c r="B43" s="48"/>
      <c r="C43" s="5"/>
      <c r="D43" s="49"/>
      <c r="E43" s="40"/>
    </row>
    <row r="44" spans="1:8" ht="13">
      <c r="A44" s="5"/>
      <c r="B44" s="48"/>
      <c r="C44" s="5"/>
      <c r="D44" s="49"/>
      <c r="E44" s="42"/>
    </row>
    <row r="45" spans="1:8">
      <c r="A45" s="5"/>
      <c r="B45" s="48"/>
      <c r="C45" s="5"/>
      <c r="D45" s="49"/>
      <c r="E45" s="53"/>
    </row>
    <row r="46" spans="1:8">
      <c r="A46" s="5"/>
      <c r="B46" s="48"/>
      <c r="C46" s="5"/>
      <c r="D46" s="49"/>
      <c r="E46" s="53"/>
    </row>
    <row r="47" spans="1:8">
      <c r="A47" s="5"/>
      <c r="B47" s="48"/>
      <c r="C47" s="5"/>
      <c r="D47" s="49"/>
      <c r="E47" s="53"/>
    </row>
    <row r="48" spans="1:8">
      <c r="A48" s="5"/>
      <c r="B48" s="48"/>
      <c r="C48" s="5"/>
      <c r="D48" s="49"/>
      <c r="E48" s="53"/>
    </row>
    <row r="49" spans="1:5">
      <c r="A49" s="5"/>
      <c r="B49" s="48"/>
      <c r="C49" s="5"/>
      <c r="D49" s="49"/>
      <c r="E49" s="53"/>
    </row>
    <row r="50" spans="1:5">
      <c r="A50" s="5"/>
      <c r="B50" s="48"/>
      <c r="C50" s="5"/>
      <c r="D50" s="49"/>
      <c r="E50" s="53"/>
    </row>
  </sheetData>
  <mergeCells count="2">
    <mergeCell ref="C33:E33"/>
    <mergeCell ref="C34:G34"/>
  </mergeCells>
  <printOptions horizontalCentered="1"/>
  <pageMargins left="0.7" right="0.7" top="0.75" bottom="0.75" header="0.3" footer="0.3"/>
  <pageSetup paperSize="9" scale="86" orientation="landscape" r:id="rId1"/>
  <headerFooter>
    <oddHeader>&amp;L&amp;"-,Bold"&amp;16HO 8.4.2B - Payroll Test of Control Support - Solution</oddHeader>
    <oddFooter>&amp;LThe Audit Academy
Expedition: Audit&amp;R© 2019 EYGM Limited</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0"/>
  <sheetViews>
    <sheetView zoomScaleNormal="100" workbookViewId="0">
      <selection activeCell="D15" sqref="D15"/>
    </sheetView>
  </sheetViews>
  <sheetFormatPr defaultColWidth="9.26953125" defaultRowHeight="12.5"/>
  <cols>
    <col min="1" max="1" width="9.26953125" style="1" customWidth="1"/>
    <col min="2" max="2" width="24.1796875" style="2" customWidth="1"/>
    <col min="3" max="3" width="40.7265625" style="1" bestFit="1" customWidth="1"/>
    <col min="4" max="4" width="23.54296875" style="3" bestFit="1" customWidth="1"/>
    <col min="5" max="5" width="6.26953125" style="3" customWidth="1"/>
    <col min="6" max="6" width="13.81640625" style="7" customWidth="1"/>
    <col min="7" max="7" width="5.54296875" style="1" customWidth="1"/>
    <col min="8" max="8" width="15.7265625" style="5" bestFit="1" customWidth="1"/>
    <col min="9" max="10" width="9.26953125" style="5" customWidth="1"/>
    <col min="11" max="28" width="9.26953125" style="16" customWidth="1"/>
    <col min="29" max="16384" width="9.26953125" style="10"/>
  </cols>
  <sheetData>
    <row r="1" spans="1:9">
      <c r="A1" s="62" t="s">
        <v>306</v>
      </c>
    </row>
    <row r="2" spans="1:9">
      <c r="G2" s="5"/>
    </row>
    <row r="3" spans="1:9">
      <c r="F3" s="4"/>
      <c r="G3" s="112"/>
    </row>
    <row r="4" spans="1:9">
      <c r="B4" s="57" t="s">
        <v>8</v>
      </c>
      <c r="F4" s="6"/>
      <c r="G4" s="112"/>
    </row>
    <row r="5" spans="1:9" ht="13">
      <c r="B5" s="297" t="s">
        <v>307</v>
      </c>
      <c r="F5" s="6"/>
      <c r="G5" s="112"/>
    </row>
    <row r="6" spans="1:9">
      <c r="G6" s="112"/>
    </row>
    <row r="7" spans="1:9" ht="21.5" thickBot="1">
      <c r="A7" s="210"/>
      <c r="B7" s="77"/>
      <c r="C7" s="70"/>
      <c r="D7" s="70"/>
      <c r="E7" s="70"/>
      <c r="F7" s="70"/>
      <c r="G7" s="70"/>
      <c r="H7" s="70"/>
      <c r="I7" s="70"/>
    </row>
    <row r="8" spans="1:9" ht="14">
      <c r="A8" s="200"/>
      <c r="B8" s="200"/>
      <c r="C8" s="201"/>
      <c r="D8" s="201"/>
      <c r="E8" s="201"/>
      <c r="F8" s="201"/>
      <c r="G8" s="201"/>
      <c r="H8" s="201"/>
      <c r="I8" s="202"/>
    </row>
    <row r="9" spans="1:9" ht="25" thickBot="1">
      <c r="A9" s="203"/>
      <c r="B9" s="73" t="s">
        <v>30</v>
      </c>
      <c r="C9" s="74"/>
      <c r="D9" s="74"/>
      <c r="E9" s="74"/>
      <c r="F9" s="74"/>
      <c r="G9" s="74"/>
      <c r="H9" s="74"/>
      <c r="I9" s="204"/>
    </row>
    <row r="10" spans="1:9" ht="40.5" customHeight="1" thickBot="1">
      <c r="A10" s="203"/>
      <c r="B10" s="74"/>
      <c r="C10" s="74" t="s">
        <v>3</v>
      </c>
      <c r="D10" s="74"/>
      <c r="E10" s="74"/>
      <c r="F10" s="74" t="s">
        <v>31</v>
      </c>
      <c r="G10" s="74"/>
      <c r="H10" s="76" t="s">
        <v>44</v>
      </c>
      <c r="I10" s="204"/>
    </row>
    <row r="11" spans="1:9" ht="14">
      <c r="A11" s="203"/>
      <c r="B11" s="74"/>
      <c r="C11" s="334"/>
      <c r="D11" s="334"/>
      <c r="E11" s="269"/>
      <c r="F11" s="74"/>
      <c r="G11" s="74"/>
      <c r="H11" s="74"/>
      <c r="I11" s="204"/>
    </row>
    <row r="12" spans="1:9" ht="14.5" thickBot="1">
      <c r="A12" s="203"/>
      <c r="B12" s="77"/>
      <c r="C12" s="74"/>
      <c r="D12" s="74"/>
      <c r="E12" s="74"/>
      <c r="F12" s="74"/>
      <c r="G12" s="74"/>
      <c r="H12" s="78"/>
      <c r="I12" s="204"/>
    </row>
    <row r="13" spans="1:9" ht="42.5" thickBot="1">
      <c r="A13" s="203"/>
      <c r="B13" s="79" t="s">
        <v>33</v>
      </c>
      <c r="C13" s="80" t="s">
        <v>31</v>
      </c>
      <c r="D13" s="81" t="s">
        <v>34</v>
      </c>
      <c r="E13" s="81"/>
      <c r="F13" s="81" t="s">
        <v>35</v>
      </c>
      <c r="G13" s="81"/>
      <c r="H13" s="82" t="s">
        <v>36</v>
      </c>
      <c r="I13" s="204"/>
    </row>
    <row r="14" spans="1:9" ht="14.5" thickBot="1">
      <c r="A14" s="203"/>
      <c r="B14" s="83"/>
      <c r="C14" s="84"/>
      <c r="D14" s="85"/>
      <c r="E14" s="270"/>
      <c r="F14" s="86"/>
      <c r="G14" s="87"/>
      <c r="H14" s="88"/>
      <c r="I14" s="204"/>
    </row>
    <row r="15" spans="1:9" ht="14.5" thickBot="1">
      <c r="A15" s="203"/>
      <c r="B15" s="89" t="s">
        <v>37</v>
      </c>
      <c r="C15" s="90" t="s">
        <v>45</v>
      </c>
      <c r="D15" s="91"/>
      <c r="E15" s="271"/>
      <c r="F15" s="92"/>
      <c r="G15" s="93"/>
      <c r="H15" s="94">
        <v>13514616.58</v>
      </c>
      <c r="I15" s="204"/>
    </row>
    <row r="16" spans="1:9" ht="14.5" thickBot="1">
      <c r="A16" s="203"/>
      <c r="B16" s="83"/>
      <c r="C16" s="84"/>
      <c r="D16" s="85"/>
      <c r="E16" s="85"/>
      <c r="F16" s="198"/>
      <c r="G16" s="87"/>
      <c r="H16" s="88"/>
      <c r="I16" s="204"/>
    </row>
    <row r="17" spans="1:10" ht="14">
      <c r="A17" s="203"/>
      <c r="B17" s="95" t="s">
        <v>39</v>
      </c>
      <c r="C17" s="96" t="s">
        <v>46</v>
      </c>
      <c r="D17" s="97" t="s">
        <v>6</v>
      </c>
      <c r="E17" s="306" t="s">
        <v>297</v>
      </c>
      <c r="F17" s="199">
        <v>752700.86</v>
      </c>
      <c r="G17" s="283" t="s">
        <v>301</v>
      </c>
      <c r="H17" s="98">
        <f>H15+F17</f>
        <v>14267317.439999999</v>
      </c>
      <c r="I17" s="204"/>
    </row>
    <row r="18" spans="1:10" ht="14">
      <c r="A18" s="203"/>
      <c r="B18" s="99" t="s">
        <v>41</v>
      </c>
      <c r="C18" s="100" t="s">
        <v>47</v>
      </c>
      <c r="D18" s="101" t="s">
        <v>6</v>
      </c>
      <c r="E18" s="275"/>
      <c r="F18" s="197">
        <v>748923.14</v>
      </c>
      <c r="G18" s="307"/>
      <c r="H18" s="102">
        <f>H17+F18</f>
        <v>15016240.58</v>
      </c>
      <c r="I18" s="204"/>
    </row>
    <row r="19" spans="1:10" ht="14">
      <c r="A19" s="203"/>
      <c r="B19" s="99"/>
      <c r="C19" s="100"/>
      <c r="D19" s="101"/>
      <c r="E19" s="243"/>
      <c r="F19" s="103" t="s">
        <v>3</v>
      </c>
      <c r="G19" s="104"/>
      <c r="H19" s="105"/>
      <c r="I19" s="204"/>
    </row>
    <row r="20" spans="1:10" ht="14.5" thickBot="1">
      <c r="A20" s="203"/>
      <c r="B20" s="106" t="s">
        <v>43</v>
      </c>
      <c r="C20" s="107" t="s">
        <v>47</v>
      </c>
      <c r="D20" s="108"/>
      <c r="E20" s="273"/>
      <c r="F20" s="109"/>
      <c r="G20" s="110"/>
      <c r="H20" s="111">
        <f>H18</f>
        <v>15016240.58</v>
      </c>
      <c r="I20" s="204"/>
    </row>
    <row r="21" spans="1:10" ht="13" thickBot="1">
      <c r="A21" s="205"/>
      <c r="B21" s="206"/>
      <c r="C21" s="206"/>
      <c r="D21" s="206"/>
      <c r="E21" s="206"/>
      <c r="F21" s="206"/>
      <c r="G21" s="207"/>
      <c r="H21" s="208"/>
      <c r="I21" s="209"/>
    </row>
    <row r="22" spans="1:10" s="16" customFormat="1" ht="12.75" customHeight="1">
      <c r="A22" s="5"/>
      <c r="B22" s="37"/>
      <c r="C22" s="38"/>
      <c r="D22" s="39"/>
      <c r="E22" s="39"/>
      <c r="F22" s="42"/>
      <c r="H22" s="5"/>
      <c r="I22" s="5"/>
      <c r="J22" s="5"/>
    </row>
    <row r="23" spans="1:10" s="16" customFormat="1" ht="15.65" customHeight="1">
      <c r="B23" s="43"/>
      <c r="C23" s="362"/>
      <c r="D23" s="362"/>
      <c r="E23" s="362"/>
      <c r="F23" s="362"/>
      <c r="G23" s="14"/>
      <c r="H23" s="14"/>
      <c r="I23" s="14"/>
      <c r="J23" s="5"/>
    </row>
    <row r="24" spans="1:10" s="16" customFormat="1" ht="15.65" customHeight="1">
      <c r="B24" s="43"/>
      <c r="C24" s="362"/>
      <c r="D24" s="362"/>
      <c r="E24" s="362"/>
      <c r="F24" s="362"/>
      <c r="G24" s="362"/>
      <c r="H24" s="362"/>
      <c r="I24" s="362"/>
      <c r="J24" s="5"/>
    </row>
    <row r="25" spans="1:10" s="16" customFormat="1" ht="15.5">
      <c r="B25" s="43"/>
      <c r="C25" s="44"/>
      <c r="D25" s="44"/>
      <c r="E25" s="61"/>
      <c r="F25" s="44"/>
      <c r="G25" s="44"/>
      <c r="H25" s="44"/>
      <c r="I25" s="44"/>
      <c r="J25" s="5"/>
    </row>
    <row r="26" spans="1:10" s="16" customFormat="1" ht="15">
      <c r="B26" s="45"/>
      <c r="C26" s="46"/>
      <c r="D26" s="47"/>
      <c r="E26" s="47"/>
      <c r="F26" s="47"/>
      <c r="G26" s="14"/>
      <c r="H26" s="14"/>
      <c r="I26" s="14"/>
      <c r="J26" s="5"/>
    </row>
    <row r="27" spans="1:10" s="16" customFormat="1" ht="13">
      <c r="B27" s="48"/>
      <c r="C27" s="5"/>
      <c r="D27" s="49"/>
      <c r="E27" s="49"/>
      <c r="F27" s="40"/>
      <c r="G27" s="50"/>
      <c r="H27" s="5"/>
      <c r="I27" s="5"/>
      <c r="J27" s="5"/>
    </row>
    <row r="28" spans="1:10" ht="13">
      <c r="A28" s="5"/>
      <c r="B28" s="48"/>
      <c r="C28" s="5"/>
      <c r="D28" s="49"/>
      <c r="E28" s="49"/>
      <c r="F28" s="42"/>
      <c r="G28" s="16"/>
    </row>
    <row r="29" spans="1:10" ht="13">
      <c r="A29" s="5"/>
      <c r="B29" s="48"/>
      <c r="C29" s="5"/>
      <c r="D29" s="49"/>
      <c r="E29" s="49"/>
      <c r="F29" s="51"/>
      <c r="G29" s="5"/>
    </row>
    <row r="30" spans="1:10" ht="13">
      <c r="A30" s="5"/>
      <c r="B30" s="48"/>
      <c r="C30" s="5"/>
      <c r="D30" s="49"/>
      <c r="E30" s="49"/>
      <c r="F30" s="51"/>
      <c r="G30" s="50"/>
    </row>
    <row r="31" spans="1:10" ht="13">
      <c r="A31" s="5"/>
      <c r="B31" s="48"/>
      <c r="C31" s="5"/>
      <c r="D31" s="49"/>
      <c r="E31" s="49"/>
      <c r="F31" s="51"/>
      <c r="G31" s="5"/>
    </row>
    <row r="32" spans="1:10" ht="13">
      <c r="A32" s="5"/>
      <c r="B32" s="48"/>
      <c r="C32" s="5"/>
      <c r="D32" s="49"/>
      <c r="E32" s="49"/>
      <c r="F32" s="40"/>
      <c r="G32" s="52"/>
    </row>
    <row r="33" spans="1:7" ht="13">
      <c r="A33" s="5"/>
      <c r="B33" s="48"/>
      <c r="C33" s="5"/>
      <c r="D33" s="49"/>
      <c r="E33" s="49"/>
      <c r="F33" s="40"/>
      <c r="G33" s="50"/>
    </row>
    <row r="34" spans="1:7" ht="13">
      <c r="A34" s="5"/>
      <c r="B34" s="48"/>
      <c r="C34" s="5"/>
      <c r="D34" s="49"/>
      <c r="E34" s="49"/>
      <c r="F34" s="42"/>
      <c r="G34" s="16"/>
    </row>
    <row r="35" spans="1:7">
      <c r="A35" s="5"/>
      <c r="B35" s="48"/>
      <c r="C35" s="5"/>
      <c r="D35" s="49"/>
      <c r="E35" s="49"/>
      <c r="F35" s="53"/>
      <c r="G35" s="5"/>
    </row>
    <row r="36" spans="1:7">
      <c r="A36" s="5"/>
      <c r="B36" s="48"/>
      <c r="C36" s="5"/>
      <c r="D36" s="49"/>
      <c r="E36" s="49"/>
      <c r="F36" s="53"/>
      <c r="G36" s="5"/>
    </row>
    <row r="37" spans="1:7">
      <c r="A37" s="5"/>
      <c r="B37" s="48"/>
      <c r="C37" s="5"/>
      <c r="D37" s="49"/>
      <c r="E37" s="49"/>
      <c r="F37" s="53"/>
      <c r="G37" s="5"/>
    </row>
    <row r="38" spans="1:7">
      <c r="A38" s="5"/>
      <c r="B38" s="48"/>
      <c r="C38" s="5"/>
      <c r="D38" s="49"/>
      <c r="E38" s="49"/>
      <c r="F38" s="53"/>
      <c r="G38" s="5"/>
    </row>
    <row r="39" spans="1:7">
      <c r="A39" s="5"/>
      <c r="B39" s="48"/>
      <c r="C39" s="5"/>
      <c r="D39" s="49"/>
      <c r="E39" s="49"/>
      <c r="F39" s="53"/>
      <c r="G39" s="5"/>
    </row>
    <row r="40" spans="1:7">
      <c r="A40" s="5"/>
      <c r="B40" s="48"/>
      <c r="C40" s="5"/>
      <c r="D40" s="49"/>
      <c r="E40" s="49"/>
      <c r="F40" s="53"/>
      <c r="G40" s="5"/>
    </row>
  </sheetData>
  <mergeCells count="3">
    <mergeCell ref="C23:F23"/>
    <mergeCell ref="C24:I24"/>
    <mergeCell ref="C11:D11"/>
  </mergeCells>
  <printOptions horizontalCentered="1"/>
  <pageMargins left="0.75" right="0.75" top="1.3" bottom="1" header="0.5" footer="0.5"/>
  <pageSetup paperSize="9" scale="95" orientation="landscape" r:id="rId1"/>
  <headerFooter scaleWithDoc="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7"/>
  <sheetViews>
    <sheetView view="pageLayout" topLeftCell="A10" zoomScaleNormal="100" workbookViewId="0">
      <selection activeCell="G4" sqref="G4"/>
    </sheetView>
  </sheetViews>
  <sheetFormatPr defaultColWidth="9.26953125" defaultRowHeight="12.5"/>
  <cols>
    <col min="1" max="1" width="9.26953125" style="1" customWidth="1"/>
    <col min="2" max="2" width="19.81640625" style="2" customWidth="1"/>
    <col min="3" max="3" width="35.08984375" style="1" customWidth="1"/>
    <col min="4" max="4" width="13.81640625" style="3" customWidth="1"/>
    <col min="5" max="5" width="3.54296875" style="3" customWidth="1"/>
    <col min="6" max="6" width="13.6328125" style="7" customWidth="1"/>
    <col min="7" max="7" width="6.26953125" style="7" customWidth="1"/>
    <col min="8" max="8" width="16.7265625" style="5" customWidth="1"/>
    <col min="9" max="9" width="14.54296875" style="5" bestFit="1" customWidth="1"/>
    <col min="10" max="10" width="11.1796875" style="5" customWidth="1"/>
    <col min="11" max="28" width="9.26953125" style="16" customWidth="1"/>
    <col min="29" max="16384" width="9.26953125" style="10"/>
  </cols>
  <sheetData>
    <row r="1" spans="1:10">
      <c r="A1" s="62"/>
    </row>
    <row r="2" spans="1:10" s="16" customFormat="1" ht="15.65" customHeight="1">
      <c r="B2" s="43"/>
      <c r="C2" s="362"/>
      <c r="D2" s="362"/>
      <c r="E2" s="362"/>
      <c r="F2" s="362"/>
      <c r="G2" s="61"/>
      <c r="H2" s="14"/>
      <c r="I2" s="14"/>
      <c r="J2" s="5"/>
    </row>
    <row r="3" spans="1:10" s="16" customFormat="1" ht="15.65" customHeight="1">
      <c r="B3" s="43"/>
      <c r="C3" s="362"/>
      <c r="D3" s="362"/>
      <c r="E3" s="362"/>
      <c r="F3" s="362"/>
      <c r="G3" s="362"/>
      <c r="H3" s="362"/>
      <c r="I3" s="362"/>
      <c r="J3" s="5"/>
    </row>
    <row r="4" spans="1:10" s="16" customFormat="1" ht="15.5">
      <c r="B4" s="43"/>
      <c r="C4" s="58"/>
      <c r="D4" s="58"/>
      <c r="E4" s="61"/>
      <c r="F4" s="58"/>
      <c r="G4" s="61"/>
      <c r="H4" s="58"/>
      <c r="I4" s="58"/>
      <c r="J4" s="5"/>
    </row>
    <row r="5" spans="1:10" s="16" customFormat="1" ht="15.5" thickBot="1">
      <c r="B5" s="45"/>
      <c r="C5" s="46"/>
      <c r="D5" s="47"/>
      <c r="E5" s="47"/>
      <c r="F5" s="47"/>
      <c r="G5" s="47"/>
      <c r="H5" s="14"/>
      <c r="I5" s="14"/>
      <c r="J5" s="5"/>
    </row>
    <row r="6" spans="1:10" s="16" customFormat="1" ht="14.5" thickTop="1">
      <c r="A6" s="299" t="s">
        <v>8</v>
      </c>
      <c r="B6" s="71"/>
      <c r="C6" s="71"/>
      <c r="D6" s="71"/>
      <c r="E6" s="71"/>
      <c r="F6" s="71"/>
      <c r="G6" s="71"/>
      <c r="H6" s="71"/>
      <c r="I6" s="71"/>
      <c r="J6" s="71"/>
    </row>
    <row r="7" spans="1:10" ht="14">
      <c r="A7" s="298" t="s">
        <v>307</v>
      </c>
      <c r="B7" s="74"/>
      <c r="C7" s="74"/>
      <c r="D7" s="74"/>
      <c r="E7" s="74"/>
      <c r="F7" s="74"/>
      <c r="G7" s="74"/>
      <c r="H7" s="74"/>
      <c r="I7" s="74"/>
      <c r="J7" s="74"/>
    </row>
    <row r="8" spans="1:10" ht="14">
      <c r="A8" s="74"/>
      <c r="B8" s="74"/>
      <c r="C8" s="74"/>
      <c r="D8" s="74"/>
      <c r="E8" s="74"/>
      <c r="F8" s="74"/>
      <c r="G8" s="74"/>
      <c r="H8" s="74"/>
      <c r="I8" s="74"/>
      <c r="J8" s="74"/>
    </row>
    <row r="9" spans="1:10" ht="14">
      <c r="A9" s="74"/>
      <c r="B9" s="74"/>
      <c r="C9" s="74"/>
      <c r="D9" s="74"/>
      <c r="E9" s="74"/>
      <c r="F9" s="74"/>
      <c r="G9" s="74"/>
      <c r="H9" s="74"/>
      <c r="I9" s="74"/>
      <c r="J9" s="74"/>
    </row>
    <row r="10" spans="1:10" ht="14.5" thickBot="1">
      <c r="A10" s="126"/>
      <c r="B10" s="126"/>
      <c r="C10" s="126"/>
      <c r="D10" s="126"/>
      <c r="E10" s="126"/>
      <c r="F10" s="126"/>
      <c r="G10" s="126"/>
      <c r="H10" s="126"/>
      <c r="I10" s="126"/>
      <c r="J10" s="126"/>
    </row>
    <row r="11" spans="1:10" ht="20">
      <c r="A11" s="126"/>
      <c r="B11" s="337" t="s">
        <v>48</v>
      </c>
      <c r="C11" s="338"/>
      <c r="D11" s="339"/>
      <c r="E11" s="276"/>
      <c r="F11" s="127"/>
      <c r="G11" s="127"/>
      <c r="H11" s="128" t="s">
        <v>49</v>
      </c>
      <c r="I11" s="129"/>
      <c r="J11" s="130"/>
    </row>
    <row r="12" spans="1:10" ht="14">
      <c r="A12" s="126"/>
      <c r="B12" s="340"/>
      <c r="C12" s="341"/>
      <c r="D12" s="342"/>
      <c r="E12" s="276"/>
      <c r="F12" s="126"/>
      <c r="G12" s="126"/>
      <c r="H12" s="126" t="s">
        <v>50</v>
      </c>
      <c r="I12" s="126"/>
      <c r="J12" s="126"/>
    </row>
    <row r="13" spans="1:10" ht="14.5" thickBot="1">
      <c r="A13" s="126"/>
      <c r="B13" s="343"/>
      <c r="C13" s="344"/>
      <c r="D13" s="345"/>
      <c r="E13" s="276"/>
      <c r="F13" s="126"/>
      <c r="G13" s="126"/>
      <c r="H13" s="126" t="s">
        <v>51</v>
      </c>
      <c r="I13" s="126"/>
      <c r="J13" s="126"/>
    </row>
    <row r="14" spans="1:10" ht="14">
      <c r="A14" s="126"/>
      <c r="B14" s="126"/>
      <c r="C14" s="126"/>
      <c r="D14" s="126"/>
      <c r="E14" s="126"/>
      <c r="F14" s="126"/>
      <c r="G14" s="126"/>
      <c r="H14" s="126"/>
      <c r="I14" s="126"/>
      <c r="J14" s="126"/>
    </row>
    <row r="15" spans="1:10" ht="14">
      <c r="A15" s="126"/>
      <c r="B15" s="127" t="s">
        <v>52</v>
      </c>
      <c r="C15" s="126"/>
      <c r="D15" s="126"/>
      <c r="E15" s="126"/>
      <c r="F15" s="126"/>
      <c r="G15" s="126"/>
      <c r="H15" s="126"/>
      <c r="I15" s="126"/>
      <c r="J15" s="126"/>
    </row>
    <row r="16" spans="1:10" ht="14">
      <c r="A16" s="126"/>
      <c r="B16" s="127"/>
      <c r="C16" s="127"/>
      <c r="D16" s="126"/>
      <c r="E16" s="126"/>
      <c r="F16" s="126"/>
      <c r="G16" s="126"/>
      <c r="H16" s="126"/>
      <c r="I16" s="126"/>
      <c r="J16" s="126"/>
    </row>
    <row r="17" spans="1:10" ht="14">
      <c r="A17" s="126"/>
      <c r="B17" s="131" t="s">
        <v>53</v>
      </c>
      <c r="C17" s="132" t="s">
        <v>54</v>
      </c>
      <c r="D17" s="133"/>
      <c r="E17" s="277"/>
      <c r="F17" s="126"/>
      <c r="G17" s="126"/>
      <c r="H17" s="134"/>
      <c r="I17" s="126"/>
      <c r="J17" s="126"/>
    </row>
    <row r="18" spans="1:10" ht="20">
      <c r="A18" s="126"/>
      <c r="B18" s="131" t="s">
        <v>55</v>
      </c>
      <c r="C18" s="132" t="s">
        <v>56</v>
      </c>
      <c r="D18" s="133"/>
      <c r="E18" s="277"/>
      <c r="F18" s="135"/>
      <c r="G18" s="135"/>
      <c r="H18" s="134"/>
      <c r="I18" s="135"/>
      <c r="J18" s="135"/>
    </row>
    <row r="19" spans="1:10" ht="14">
      <c r="A19" s="126"/>
      <c r="B19" s="126"/>
      <c r="C19" s="126"/>
      <c r="D19" s="126"/>
      <c r="E19" s="126"/>
      <c r="F19" s="126"/>
      <c r="G19" s="126"/>
      <c r="H19" s="126"/>
      <c r="I19" s="126"/>
      <c r="J19" s="126"/>
    </row>
    <row r="20" spans="1:10" ht="14">
      <c r="A20" s="126"/>
      <c r="B20" s="126"/>
      <c r="C20" s="126"/>
      <c r="D20" s="126"/>
      <c r="E20" s="126"/>
      <c r="F20" s="126"/>
      <c r="G20" s="126"/>
      <c r="H20" s="136" t="s">
        <v>37</v>
      </c>
      <c r="I20" s="137">
        <v>5502681.3499999996</v>
      </c>
      <c r="J20" s="138"/>
    </row>
    <row r="21" spans="1:10" ht="14">
      <c r="A21" s="126"/>
      <c r="B21" s="126"/>
      <c r="C21" s="126"/>
      <c r="D21" s="126"/>
      <c r="E21" s="126"/>
      <c r="F21" s="126"/>
      <c r="G21" s="126"/>
      <c r="H21" s="136" t="s">
        <v>57</v>
      </c>
      <c r="I21" s="137">
        <f>SUM(H36:H42)</f>
        <v>2400000</v>
      </c>
      <c r="J21" s="139"/>
    </row>
    <row r="22" spans="1:10" ht="14">
      <c r="A22" s="126"/>
      <c r="B22" s="126"/>
      <c r="C22" s="126"/>
      <c r="D22" s="126"/>
      <c r="E22" s="126"/>
      <c r="F22" s="126"/>
      <c r="G22" s="126"/>
      <c r="H22" s="136" t="s">
        <v>58</v>
      </c>
      <c r="I22" s="137">
        <f>SUM(F36:F42)</f>
        <v>2144526.4413180579</v>
      </c>
      <c r="J22" s="126"/>
    </row>
    <row r="23" spans="1:10" ht="14">
      <c r="A23" s="126"/>
      <c r="B23" s="126"/>
      <c r="C23" s="126"/>
      <c r="D23" s="126"/>
      <c r="E23" s="126"/>
      <c r="F23" s="126"/>
      <c r="G23" s="126"/>
      <c r="H23" s="136" t="s">
        <v>43</v>
      </c>
      <c r="I23" s="137">
        <f>SUM(I20+I21)-I22</f>
        <v>5758154.9086819421</v>
      </c>
      <c r="J23" s="126"/>
    </row>
    <row r="24" spans="1:10" ht="14">
      <c r="A24" s="126"/>
      <c r="B24" s="126"/>
      <c r="C24" s="126"/>
      <c r="D24" s="126"/>
      <c r="E24" s="126"/>
      <c r="F24" s="126"/>
      <c r="G24" s="126"/>
      <c r="H24" s="136" t="s">
        <v>59</v>
      </c>
      <c r="I24" s="140" t="s">
        <v>60</v>
      </c>
      <c r="J24" s="126"/>
    </row>
    <row r="25" spans="1:10" ht="14">
      <c r="A25" s="126"/>
      <c r="B25" s="126"/>
      <c r="C25" s="126"/>
      <c r="D25" s="126"/>
      <c r="E25" s="126"/>
      <c r="F25" s="126"/>
      <c r="G25" s="126"/>
      <c r="H25" s="126"/>
      <c r="I25" s="141"/>
      <c r="J25" s="126"/>
    </row>
    <row r="26" spans="1:10" ht="14">
      <c r="A26" s="126"/>
      <c r="B26" s="127" t="s">
        <v>328</v>
      </c>
      <c r="C26" s="126"/>
      <c r="D26" s="126"/>
      <c r="E26" s="126"/>
      <c r="F26" s="126"/>
      <c r="G26" s="126"/>
      <c r="H26" s="126"/>
      <c r="I26" s="141"/>
      <c r="J26" s="126"/>
    </row>
    <row r="27" spans="1:10" ht="14">
      <c r="A27" s="126"/>
      <c r="B27" s="126"/>
      <c r="C27" s="126"/>
      <c r="D27" s="126"/>
      <c r="E27" s="126"/>
      <c r="F27" s="126"/>
      <c r="G27" s="126"/>
      <c r="H27" s="126"/>
      <c r="I27" s="141"/>
      <c r="J27" s="126"/>
    </row>
    <row r="28" spans="1:10" ht="14">
      <c r="A28" s="126"/>
      <c r="B28" s="126" t="s">
        <v>0</v>
      </c>
      <c r="C28" s="126"/>
      <c r="D28" s="126"/>
      <c r="E28" s="126"/>
      <c r="F28" s="126"/>
      <c r="G28" s="126"/>
      <c r="H28" s="126"/>
      <c r="I28" s="141"/>
      <c r="J28" s="126"/>
    </row>
    <row r="29" spans="1:10" ht="14">
      <c r="A29" s="126"/>
      <c r="B29" s="126" t="s">
        <v>61</v>
      </c>
      <c r="C29" s="126"/>
      <c r="D29" s="126"/>
      <c r="E29" s="126"/>
      <c r="F29" s="126"/>
      <c r="G29" s="126"/>
      <c r="H29" s="126"/>
      <c r="I29" s="141"/>
      <c r="J29" s="126"/>
    </row>
    <row r="30" spans="1:10" ht="14">
      <c r="A30" s="126"/>
      <c r="B30" s="126" t="s">
        <v>62</v>
      </c>
      <c r="C30" s="126"/>
      <c r="D30" s="126"/>
      <c r="E30" s="126"/>
      <c r="F30" s="126"/>
      <c r="G30" s="126"/>
      <c r="H30" s="126"/>
      <c r="I30" s="141"/>
      <c r="J30" s="126"/>
    </row>
    <row r="31" spans="1:10" ht="14">
      <c r="A31" s="126"/>
      <c r="B31" s="126"/>
      <c r="C31" s="126"/>
      <c r="D31" s="126"/>
      <c r="E31" s="126"/>
      <c r="F31" s="126"/>
      <c r="G31" s="126"/>
      <c r="H31" s="126"/>
      <c r="I31" s="141"/>
      <c r="J31" s="126"/>
    </row>
    <row r="32" spans="1:10" ht="14.5" thickBot="1">
      <c r="A32" s="126"/>
      <c r="B32" s="126"/>
      <c r="C32" s="126"/>
      <c r="D32" s="126"/>
      <c r="E32" s="126"/>
      <c r="F32" s="126"/>
      <c r="G32" s="126"/>
      <c r="H32" s="126"/>
      <c r="I32" s="141"/>
      <c r="J32" s="126"/>
    </row>
    <row r="33" spans="1:10" ht="20">
      <c r="A33" s="126"/>
      <c r="B33" s="142" t="s">
        <v>63</v>
      </c>
      <c r="C33" s="143"/>
      <c r="D33" s="143"/>
      <c r="E33" s="143"/>
      <c r="F33" s="143"/>
      <c r="G33" s="143"/>
      <c r="H33" s="143"/>
      <c r="I33" s="144"/>
      <c r="J33" s="126"/>
    </row>
    <row r="34" spans="1:10" ht="14">
      <c r="A34" s="126"/>
      <c r="B34" s="346" t="s">
        <v>31</v>
      </c>
      <c r="C34" s="348" t="s">
        <v>64</v>
      </c>
      <c r="D34" s="348" t="s">
        <v>65</v>
      </c>
      <c r="E34" s="278"/>
      <c r="F34" s="348" t="s">
        <v>66</v>
      </c>
      <c r="G34" s="278"/>
      <c r="H34" s="348" t="s">
        <v>67</v>
      </c>
      <c r="I34" s="335" t="s">
        <v>68</v>
      </c>
      <c r="J34" s="145"/>
    </row>
    <row r="35" spans="1:10" ht="14">
      <c r="A35" s="126"/>
      <c r="B35" s="347"/>
      <c r="C35" s="349"/>
      <c r="D35" s="349"/>
      <c r="E35" s="279"/>
      <c r="F35" s="349"/>
      <c r="G35" s="279"/>
      <c r="H35" s="349"/>
      <c r="I35" s="336"/>
      <c r="J35" s="145"/>
    </row>
    <row r="36" spans="1:10" ht="14">
      <c r="A36" s="126"/>
      <c r="B36" s="146"/>
      <c r="C36" s="114" t="s">
        <v>69</v>
      </c>
      <c r="D36" s="115"/>
      <c r="E36" s="115"/>
      <c r="F36" s="116"/>
      <c r="G36" s="116"/>
      <c r="H36" s="117"/>
      <c r="I36" s="147">
        <f>I20</f>
        <v>5502681.3499999996</v>
      </c>
      <c r="J36" s="148"/>
    </row>
    <row r="37" spans="1:10" ht="14">
      <c r="A37" s="126"/>
      <c r="B37" s="149" t="s">
        <v>329</v>
      </c>
      <c r="C37" s="118" t="s">
        <v>71</v>
      </c>
      <c r="D37" s="119" t="s">
        <v>72</v>
      </c>
      <c r="E37" s="119"/>
      <c r="F37" s="120"/>
      <c r="G37" s="120"/>
      <c r="H37" s="120">
        <v>1200000</v>
      </c>
      <c r="I37" s="121">
        <f>I36-F37+H37</f>
        <v>6702681.3499999996</v>
      </c>
      <c r="J37" s="145"/>
    </row>
    <row r="38" spans="1:10" ht="14">
      <c r="A38" s="126"/>
      <c r="B38" s="149" t="s">
        <v>46</v>
      </c>
      <c r="C38" s="118" t="s">
        <v>73</v>
      </c>
      <c r="D38" s="119" t="s">
        <v>74</v>
      </c>
      <c r="E38" s="282"/>
      <c r="F38" s="159">
        <v>752700.86</v>
      </c>
      <c r="G38" s="297" t="s">
        <v>326</v>
      </c>
      <c r="H38" s="122"/>
      <c r="I38" s="121">
        <f>I37-F38+H38</f>
        <v>5949980.4899999993</v>
      </c>
      <c r="J38" s="145"/>
    </row>
    <row r="39" spans="1:10" ht="14">
      <c r="A39" s="126"/>
      <c r="B39" s="149" t="s">
        <v>330</v>
      </c>
      <c r="C39" s="118" t="s">
        <v>78</v>
      </c>
      <c r="D39" s="119" t="s">
        <v>76</v>
      </c>
      <c r="E39" s="119"/>
      <c r="F39" s="159">
        <v>322586.08285714302</v>
      </c>
      <c r="G39" s="315" t="s">
        <v>301</v>
      </c>
      <c r="H39" s="120"/>
      <c r="I39" s="121">
        <f>I38+H39-F39</f>
        <v>5627394.4071428562</v>
      </c>
      <c r="J39" s="145"/>
    </row>
    <row r="40" spans="1:10" ht="14">
      <c r="A40" s="126"/>
      <c r="B40" s="149" t="s">
        <v>331</v>
      </c>
      <c r="C40" s="118" t="s">
        <v>71</v>
      </c>
      <c r="D40" s="119" t="s">
        <v>72</v>
      </c>
      <c r="E40" s="119"/>
      <c r="F40" s="159"/>
      <c r="G40" s="159"/>
      <c r="H40" s="120">
        <v>1200000</v>
      </c>
      <c r="I40" s="121">
        <f t="shared" ref="I40:I42" si="0">I39-F40+H40</f>
        <v>6827394.4071428562</v>
      </c>
      <c r="J40" s="145"/>
    </row>
    <row r="41" spans="1:10" ht="14">
      <c r="A41" s="126"/>
      <c r="B41" s="149" t="s">
        <v>47</v>
      </c>
      <c r="C41" s="118" t="s">
        <v>73</v>
      </c>
      <c r="D41" s="119" t="s">
        <v>74</v>
      </c>
      <c r="E41" s="282"/>
      <c r="F41" s="159">
        <v>748923.14</v>
      </c>
      <c r="G41" s="297" t="s">
        <v>326</v>
      </c>
      <c r="H41" s="122"/>
      <c r="I41" s="121">
        <f t="shared" si="0"/>
        <v>6078471.2671428565</v>
      </c>
      <c r="J41" s="145"/>
    </row>
    <row r="42" spans="1:10" ht="14">
      <c r="A42" s="126"/>
      <c r="B42" s="149" t="s">
        <v>47</v>
      </c>
      <c r="C42" s="118" t="s">
        <v>78</v>
      </c>
      <c r="D42" s="119" t="s">
        <v>74</v>
      </c>
      <c r="E42" s="119"/>
      <c r="F42" s="159">
        <v>320316.35846091487</v>
      </c>
      <c r="G42" s="315" t="s">
        <v>301</v>
      </c>
      <c r="H42" s="120"/>
      <c r="I42" s="121">
        <f t="shared" si="0"/>
        <v>5758154.9086819412</v>
      </c>
      <c r="J42" s="145"/>
    </row>
    <row r="43" spans="1:10" ht="14">
      <c r="A43" s="126"/>
      <c r="B43" s="146"/>
      <c r="C43" s="114" t="s">
        <v>43</v>
      </c>
      <c r="D43" s="115"/>
      <c r="E43" s="115"/>
      <c r="F43" s="116"/>
      <c r="G43" s="116"/>
      <c r="H43" s="123"/>
      <c r="I43" s="124">
        <f>I42</f>
        <v>5758154.9086819412</v>
      </c>
      <c r="J43" s="145"/>
    </row>
    <row r="44" spans="1:10" ht="14">
      <c r="A44" s="126"/>
      <c r="B44" s="150"/>
      <c r="C44" s="150"/>
      <c r="D44" s="151"/>
      <c r="E44" s="151"/>
      <c r="F44" s="126"/>
      <c r="G44" s="126"/>
      <c r="H44" s="152"/>
      <c r="I44" s="153"/>
      <c r="J44" s="145"/>
    </row>
    <row r="45" spans="1:10" ht="14">
      <c r="A45" s="126"/>
      <c r="B45" s="150"/>
      <c r="C45" s="150"/>
      <c r="D45" s="151"/>
      <c r="E45" s="151"/>
      <c r="F45" s="126"/>
      <c r="G45" s="126"/>
      <c r="H45" s="154"/>
      <c r="I45" s="155" t="s">
        <v>80</v>
      </c>
      <c r="J45" s="145"/>
    </row>
    <row r="46" spans="1:10" ht="14.5" thickBot="1">
      <c r="A46" s="156"/>
      <c r="B46" s="156"/>
      <c r="C46" s="156"/>
      <c r="D46" s="156"/>
      <c r="E46" s="156"/>
      <c r="F46" s="156"/>
      <c r="G46" s="156"/>
      <c r="H46" s="157"/>
      <c r="I46" s="156"/>
      <c r="J46" s="158"/>
    </row>
    <row r="47" spans="1:10" ht="13" thickTop="1"/>
  </sheetData>
  <mergeCells count="9">
    <mergeCell ref="C2:F2"/>
    <mergeCell ref="C3:I3"/>
    <mergeCell ref="C34:C35"/>
    <mergeCell ref="D34:D35"/>
    <mergeCell ref="F34:F35"/>
    <mergeCell ref="H34:H35"/>
    <mergeCell ref="I34:I35"/>
    <mergeCell ref="B11:D13"/>
    <mergeCell ref="B34:B35"/>
  </mergeCells>
  <printOptions horizontalCentered="1"/>
  <pageMargins left="0.7" right="0.7" top="0.75" bottom="0.75" header="0.3" footer="0.3"/>
  <pageSetup paperSize="9" scale="61" orientation="portrait" r:id="rId1"/>
  <headerFooter>
    <oddHeader>&amp;L&amp;"-,Bold"&amp;16HO 8.4.2B - Payroll Test of Control Support - Solution</oddHeader>
    <oddFooter>&amp;LThe Audit Academy
Expedition: Audit&amp;R© 2019 EYGM Limited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9</vt:i4>
      </vt:variant>
    </vt:vector>
  </HeadingPairs>
  <TitlesOfParts>
    <vt:vector size="21" baseType="lpstr">
      <vt:lpstr>June Payroll Reconciliation</vt:lpstr>
      <vt:lpstr>June Payroll GL Acct Extract</vt:lpstr>
      <vt:lpstr>June Bank Statement</vt:lpstr>
      <vt:lpstr>June ADP Batch Report</vt:lpstr>
      <vt:lpstr>June Bank Email</vt:lpstr>
      <vt:lpstr>June JE Approval</vt:lpstr>
      <vt:lpstr>October Payroll Reconciliation</vt:lpstr>
      <vt:lpstr>OCT Payroll GL Account Extract</vt:lpstr>
      <vt:lpstr>OCT Bank Statement </vt:lpstr>
      <vt:lpstr>ADP OCT Batch Report</vt:lpstr>
      <vt:lpstr>Bank Email Approval</vt:lpstr>
      <vt:lpstr>October JE Approval</vt:lpstr>
      <vt:lpstr>'ADP OCT Batch Report'!Print_Area</vt:lpstr>
      <vt:lpstr>'June ADP Batch Report'!Print_Area</vt:lpstr>
      <vt:lpstr>'June Bank Statement'!Print_Area</vt:lpstr>
      <vt:lpstr>'June JE Approval'!Print_Area</vt:lpstr>
      <vt:lpstr>'OCT Bank Statement '!Print_Area</vt:lpstr>
      <vt:lpstr>'OCT Payroll GL Account Extract'!Print_Area</vt:lpstr>
      <vt:lpstr>'October Payroll Reconciliation'!Print_Area</vt:lpstr>
      <vt:lpstr>'ADP OCT Batch Report'!Print_Titles</vt:lpstr>
      <vt:lpstr>'June ADP Batch Report'!Print_Titles</vt:lpstr>
    </vt:vector>
  </TitlesOfParts>
  <Company>Ernst &amp; Young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Nawaz</dc:creator>
  <cp:lastModifiedBy>centejo1</cp:lastModifiedBy>
  <cp:lastPrinted>2019-02-12T19:54:31Z</cp:lastPrinted>
  <dcterms:created xsi:type="dcterms:W3CDTF">2016-11-28T20:47:54Z</dcterms:created>
  <dcterms:modified xsi:type="dcterms:W3CDTF">2019-02-12T19:54:42Z</dcterms:modified>
</cp:coreProperties>
</file>