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DC Size test" sheetId="1" r:id="rId1"/>
    <sheet name="LRU_DC测试" sheetId="4" r:id="rId2"/>
    <sheet name="Olden+mcf对比" sheetId="3" r:id="rId3"/>
    <sheet name="各个策略性能对比mcf" sheetId="2" r:id="rId4"/>
    <sheet name="整体对比" sheetId="6" r:id="rId5"/>
    <sheet name="Sheet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4" i="7"/>
  <c r="G5" i="7"/>
  <c r="G3" i="7"/>
  <c r="L12" i="6" l="1"/>
  <c r="L13" i="6"/>
  <c r="P12" i="6" l="1"/>
  <c r="P13" i="6"/>
  <c r="P14" i="6"/>
  <c r="P15" i="6"/>
  <c r="P16" i="6"/>
  <c r="C16" i="6" l="1"/>
  <c r="D16" i="6"/>
  <c r="E16" i="6"/>
  <c r="F16" i="6"/>
  <c r="H16" i="6"/>
  <c r="I16" i="6"/>
  <c r="J16" i="6"/>
  <c r="K16" i="6"/>
  <c r="N16" i="6"/>
  <c r="O16" i="6"/>
  <c r="B16" i="6"/>
  <c r="B25" i="6"/>
  <c r="C25" i="6"/>
  <c r="B26" i="6"/>
  <c r="B27" i="6" s="1"/>
  <c r="C26" i="6"/>
  <c r="D25" i="6"/>
  <c r="E25" i="6"/>
  <c r="D26" i="6"/>
  <c r="D27" i="6" s="1"/>
  <c r="E26" i="6"/>
  <c r="H26" i="6"/>
  <c r="I26" i="6"/>
  <c r="H25" i="6"/>
  <c r="I25" i="6"/>
  <c r="E3" i="2"/>
  <c r="E4" i="2"/>
  <c r="E5" i="2"/>
  <c r="E6" i="2"/>
  <c r="E7" i="2"/>
  <c r="E8" i="2"/>
  <c r="E2" i="2"/>
  <c r="C12" i="6"/>
  <c r="D12" i="6"/>
  <c r="E12" i="6"/>
  <c r="F12" i="6"/>
  <c r="H12" i="6"/>
  <c r="I12" i="6"/>
  <c r="J12" i="6"/>
  <c r="K12" i="6"/>
  <c r="N12" i="6"/>
  <c r="O12" i="6"/>
  <c r="B12" i="6"/>
  <c r="E27" i="6" l="1"/>
  <c r="D28" i="6" s="1"/>
  <c r="C27" i="6"/>
  <c r="B28" i="6" s="1"/>
  <c r="I27" i="6"/>
  <c r="H27" i="6"/>
  <c r="C15" i="6"/>
  <c r="D15" i="6"/>
  <c r="E15" i="6"/>
  <c r="F15" i="6"/>
  <c r="H15" i="6"/>
  <c r="I15" i="6"/>
  <c r="J15" i="6"/>
  <c r="K15" i="6"/>
  <c r="N15" i="6"/>
  <c r="O15" i="6"/>
  <c r="B15" i="6"/>
  <c r="H28" i="6" l="1"/>
  <c r="F25" i="6"/>
  <c r="F26" i="6"/>
  <c r="F27" i="6" s="1"/>
  <c r="G25" i="6"/>
  <c r="O13" i="6"/>
  <c r="O14" i="6"/>
  <c r="M26" i="6"/>
  <c r="M25" i="6"/>
  <c r="K26" i="6"/>
  <c r="K25" i="6"/>
  <c r="L26" i="6"/>
  <c r="L25" i="6"/>
  <c r="J25" i="6"/>
  <c r="F14" i="6"/>
  <c r="F13" i="6"/>
  <c r="H14" i="6"/>
  <c r="I14" i="6"/>
  <c r="J14" i="6"/>
  <c r="K14" i="6"/>
  <c r="N14" i="6"/>
  <c r="C14" i="6"/>
  <c r="D14" i="6"/>
  <c r="E14" i="6"/>
  <c r="B14" i="6"/>
  <c r="M27" i="6" l="1"/>
  <c r="L28" i="6" s="1"/>
  <c r="L27" i="6"/>
  <c r="K27" i="6"/>
  <c r="J26" i="6"/>
  <c r="G26" i="6"/>
  <c r="N13" i="6"/>
  <c r="G27" i="6" l="1"/>
  <c r="F28" i="6" s="1"/>
  <c r="J27" i="6"/>
  <c r="J28" i="6" s="1"/>
  <c r="C13" i="6"/>
  <c r="D13" i="6"/>
  <c r="E13" i="6"/>
  <c r="H13" i="6"/>
  <c r="I13" i="6"/>
  <c r="J13" i="6"/>
  <c r="K13" i="6"/>
  <c r="B13" i="6"/>
  <c r="G3" i="4" l="1"/>
  <c r="D3" i="3" l="1"/>
  <c r="D4" i="3"/>
  <c r="D25" i="3"/>
  <c r="D26" i="3"/>
  <c r="C4" i="2" l="1"/>
  <c r="C5" i="2" l="1"/>
  <c r="C8" i="2"/>
  <c r="C7" i="2"/>
  <c r="C2" i="2"/>
  <c r="C3" i="2"/>
  <c r="C6" i="2"/>
</calcChain>
</file>

<file path=xl/sharedStrings.xml><?xml version="1.0" encoding="utf-8"?>
<sst xmlns="http://schemas.openxmlformats.org/spreadsheetml/2006/main" count="137" uniqueCount="96">
  <si>
    <t>Banshee</t>
    <phoneticPr fontId="1" type="noConversion"/>
  </si>
  <si>
    <t>Alloy-0.1</t>
    <phoneticPr fontId="1" type="noConversion"/>
  </si>
  <si>
    <t>Alloy-1</t>
    <phoneticPr fontId="1" type="noConversion"/>
  </si>
  <si>
    <t>CacheOnly</t>
    <phoneticPr fontId="1" type="noConversion"/>
  </si>
  <si>
    <t>NoCache</t>
    <phoneticPr fontId="1" type="noConversion"/>
  </si>
  <si>
    <t>TDC</t>
    <phoneticPr fontId="1" type="noConversion"/>
  </si>
  <si>
    <t>Unsion</t>
    <phoneticPr fontId="1" type="noConversion"/>
  </si>
  <si>
    <t>策略</t>
    <phoneticPr fontId="1" type="noConversion"/>
  </si>
  <si>
    <t>IPC</t>
    <phoneticPr fontId="1" type="noConversion"/>
  </si>
  <si>
    <t>程序名*个数</t>
    <phoneticPr fontId="1" type="noConversion"/>
  </si>
  <si>
    <t>health*16</t>
    <phoneticPr fontId="1" type="noConversion"/>
  </si>
  <si>
    <t>256M</t>
    <phoneticPr fontId="1" type="noConversion"/>
  </si>
  <si>
    <t>512M</t>
    <phoneticPr fontId="1" type="noConversion"/>
  </si>
  <si>
    <t>1G</t>
    <phoneticPr fontId="1" type="noConversion"/>
  </si>
  <si>
    <t>2G</t>
    <phoneticPr fontId="1" type="noConversion"/>
  </si>
  <si>
    <t>mcf*16</t>
    <phoneticPr fontId="1" type="noConversion"/>
  </si>
  <si>
    <t>mcf*8</t>
    <phoneticPr fontId="1" type="noConversion"/>
  </si>
  <si>
    <t>Banshee-8mcf</t>
    <phoneticPr fontId="1" type="noConversion"/>
  </si>
  <si>
    <t>Banshee-8health</t>
    <phoneticPr fontId="1" type="noConversion"/>
  </si>
  <si>
    <t>Banshee-16health</t>
    <phoneticPr fontId="1" type="noConversion"/>
  </si>
  <si>
    <t>health*8</t>
    <phoneticPr fontId="1" type="noConversion"/>
  </si>
  <si>
    <t>TDC-footprint4</t>
    <phoneticPr fontId="1" type="noConversion"/>
  </si>
  <si>
    <t>TDC-footprint31</t>
    <phoneticPr fontId="1" type="noConversion"/>
  </si>
  <si>
    <t>NoCache-1MC</t>
    <phoneticPr fontId="1" type="noConversion"/>
  </si>
  <si>
    <t>NoCache-2MC</t>
    <phoneticPr fontId="1" type="noConversion"/>
  </si>
  <si>
    <t>合并运行一起跑</t>
    <phoneticPr fontId="1" type="noConversion"/>
  </si>
  <si>
    <t>mcf*8</t>
    <phoneticPr fontId="1" type="noConversion"/>
  </si>
  <si>
    <t>mcf*16</t>
    <phoneticPr fontId="1" type="noConversion"/>
  </si>
  <si>
    <t>32mcf</t>
    <phoneticPr fontId="1" type="noConversion"/>
  </si>
  <si>
    <t>0.5带宽比例开始</t>
    <phoneticPr fontId="1" type="noConversion"/>
  </si>
  <si>
    <t>LRU_DC</t>
    <phoneticPr fontId="1" type="noConversion"/>
  </si>
  <si>
    <t>LRU</t>
    <phoneticPr fontId="1" type="noConversion"/>
  </si>
  <si>
    <t>1MC</t>
    <phoneticPr fontId="1" type="noConversion"/>
  </si>
  <si>
    <t>DC：FBR</t>
    <phoneticPr fontId="1" type="noConversion"/>
  </si>
  <si>
    <t>DC：LRU</t>
    <phoneticPr fontId="1" type="noConversion"/>
  </si>
  <si>
    <t>mcf*4</t>
    <phoneticPr fontId="1" type="noConversion"/>
  </si>
  <si>
    <t>128M</t>
    <phoneticPr fontId="1" type="noConversion"/>
  </si>
  <si>
    <t>mcf*1</t>
    <phoneticPr fontId="1" type="noConversion"/>
  </si>
  <si>
    <t>Banshee</t>
    <phoneticPr fontId="1" type="noConversion"/>
  </si>
  <si>
    <t>health  5 1000 10</t>
    <phoneticPr fontId="1" type="noConversion"/>
  </si>
  <si>
    <t>health*8</t>
    <phoneticPr fontId="1" type="noConversion"/>
  </si>
  <si>
    <t>health*4</t>
    <phoneticPr fontId="1" type="noConversion"/>
  </si>
  <si>
    <t>Banshee</t>
    <phoneticPr fontId="1" type="noConversion"/>
  </si>
  <si>
    <t>health*16</t>
    <phoneticPr fontId="1" type="noConversion"/>
  </si>
  <si>
    <t>health*32</t>
    <phoneticPr fontId="1" type="noConversion"/>
  </si>
  <si>
    <t>mcf*4</t>
    <phoneticPr fontId="1" type="noConversion"/>
  </si>
  <si>
    <t>mcf*8</t>
    <phoneticPr fontId="1" type="noConversion"/>
  </si>
  <si>
    <t>mcf*16</t>
    <phoneticPr fontId="1" type="noConversion"/>
  </si>
  <si>
    <t>mcf*32</t>
    <phoneticPr fontId="1" type="noConversion"/>
  </si>
  <si>
    <t>health*64</t>
    <phoneticPr fontId="1" type="noConversion"/>
  </si>
  <si>
    <t>lbm*16</t>
    <phoneticPr fontId="1" type="noConversion"/>
  </si>
  <si>
    <t>loadHit:</t>
  </si>
  <si>
    <t>loadMiss:</t>
  </si>
  <si>
    <t>storeHit:</t>
  </si>
  <si>
    <t>storeMiss:</t>
  </si>
  <si>
    <t>hit</t>
    <phoneticPr fontId="1" type="noConversion"/>
  </si>
  <si>
    <t>miss</t>
    <phoneticPr fontId="1" type="noConversion"/>
  </si>
  <si>
    <t>missrate</t>
    <phoneticPr fontId="1" type="noConversion"/>
  </si>
  <si>
    <t>Banshee  mcf*16</t>
    <phoneticPr fontId="1" type="noConversion"/>
  </si>
  <si>
    <t>Banshee lbm*16</t>
    <phoneticPr fontId="1" type="noConversion"/>
  </si>
  <si>
    <t>TDC4 lbm*16</t>
    <phoneticPr fontId="1" type="noConversion"/>
  </si>
  <si>
    <t>TDC4 health*64</t>
    <phoneticPr fontId="1" type="noConversion"/>
  </si>
  <si>
    <t>banshee health*64</t>
    <phoneticPr fontId="1" type="noConversion"/>
  </si>
  <si>
    <t>lbm*32</t>
    <phoneticPr fontId="1" type="noConversion"/>
  </si>
  <si>
    <t>TDC4 mcf*16</t>
    <phoneticPr fontId="1" type="noConversion"/>
  </si>
  <si>
    <t>该测试health参数很小，不值得参考</t>
    <phoneticPr fontId="1" type="noConversion"/>
  </si>
  <si>
    <t>Banshee/CacheOnly</t>
    <phoneticPr fontId="1" type="noConversion"/>
  </si>
  <si>
    <t>Banshee/TDC4</t>
    <phoneticPr fontId="1" type="noConversion"/>
  </si>
  <si>
    <t>TDC4/Banshee</t>
    <phoneticPr fontId="1" type="noConversion"/>
  </si>
  <si>
    <t>TDC4/CacheOnly</t>
    <phoneticPr fontId="1" type="noConversion"/>
  </si>
  <si>
    <t>Scheme/IPC</t>
    <phoneticPr fontId="1" type="noConversion"/>
  </si>
  <si>
    <t>16 mcf</t>
    <phoneticPr fontId="1" type="noConversion"/>
  </si>
  <si>
    <t xml:space="preserve">32 mcf </t>
    <phoneticPr fontId="1" type="noConversion"/>
  </si>
  <si>
    <t>16mcf-ratio</t>
    <phoneticPr fontId="1" type="noConversion"/>
  </si>
  <si>
    <t>32mcf-ratio</t>
    <phoneticPr fontId="1" type="noConversion"/>
  </si>
  <si>
    <t>TDC4 mcf*32</t>
    <phoneticPr fontId="1" type="noConversion"/>
  </si>
  <si>
    <t>Banshee  mcf*32</t>
    <phoneticPr fontId="1" type="noConversion"/>
  </si>
  <si>
    <t>TDC mcf*8</t>
    <phoneticPr fontId="1" type="noConversion"/>
  </si>
  <si>
    <t>Banshee  mcf*8</t>
    <phoneticPr fontId="1" type="noConversion"/>
  </si>
  <si>
    <t>TDC mcf*4</t>
    <phoneticPr fontId="1" type="noConversion"/>
  </si>
  <si>
    <t>Banshee  mcf*4</t>
    <phoneticPr fontId="1" type="noConversion"/>
  </si>
  <si>
    <t>Banshee</t>
    <phoneticPr fontId="1" type="noConversion"/>
  </si>
  <si>
    <t>lbm*64</t>
    <phoneticPr fontId="1" type="noConversion"/>
  </si>
  <si>
    <t>mcf*64</t>
    <phoneticPr fontId="1" type="noConversion"/>
  </si>
  <si>
    <t>benchmark</t>
    <phoneticPr fontId="1" type="noConversion"/>
  </si>
  <si>
    <t>mcf*16</t>
    <phoneticPr fontId="1" type="noConversion"/>
  </si>
  <si>
    <t>totalTouchLines</t>
  </si>
  <si>
    <t>策略</t>
    <phoneticPr fontId="1" type="noConversion"/>
  </si>
  <si>
    <t>TDC</t>
    <phoneticPr fontId="1" type="noConversion"/>
  </si>
  <si>
    <t>页面利用率</t>
    <phoneticPr fontId="1" type="noConversion"/>
  </si>
  <si>
    <t>placement（4K）</t>
    <phoneticPr fontId="1" type="noConversion"/>
  </si>
  <si>
    <t>Unsion</t>
    <phoneticPr fontId="1" type="noConversion"/>
  </si>
  <si>
    <t>mcf*32</t>
    <phoneticPr fontId="1" type="noConversion"/>
  </si>
  <si>
    <t>cacheline size</t>
    <phoneticPr fontId="1" type="noConversion"/>
  </si>
  <si>
    <t>footprint size</t>
    <phoneticPr fontId="1" type="noConversion"/>
  </si>
  <si>
    <t>mcf*8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</si>
</sst>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16mcf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91-4C33-ABBC-943284F6E1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91-4C33-ABBC-943284F6E150}"/>
              </c:ext>
            </c:extLst>
          </c:dPt>
          <c:cat>
            <c:strRef>
              <c:f>各个策略性能对比mcf!$A$2:$A$8</c:f>
              <c:strCache>
                <c:ptCount val="7"/>
                <c:pt idx="0">
                  <c:v>NoCache</c:v>
                </c:pt>
                <c:pt idx="1">
                  <c:v>Unsion</c:v>
                </c:pt>
                <c:pt idx="2">
                  <c:v>TDC</c:v>
                </c:pt>
                <c:pt idx="3">
                  <c:v>Alloy-1</c:v>
                </c:pt>
                <c:pt idx="4">
                  <c:v>Alloy-0.1</c:v>
                </c:pt>
                <c:pt idx="5">
                  <c:v>Banshee</c:v>
                </c:pt>
                <c:pt idx="6">
                  <c:v>CacheOnly</c:v>
                </c:pt>
              </c:strCache>
            </c:strRef>
          </c:cat>
          <c:val>
            <c:numRef>
              <c:f>各个策略性能对比mcf!$C$2:$C$8</c:f>
              <c:numCache>
                <c:formatCode>General</c:formatCode>
                <c:ptCount val="7"/>
                <c:pt idx="0">
                  <c:v>1</c:v>
                </c:pt>
                <c:pt idx="1">
                  <c:v>2.1039204628877535</c:v>
                </c:pt>
                <c:pt idx="2">
                  <c:v>2.8600209842448669</c:v>
                </c:pt>
                <c:pt idx="3">
                  <c:v>2.2893843891656682</c:v>
                </c:pt>
                <c:pt idx="4">
                  <c:v>2.5006338408250395</c:v>
                </c:pt>
                <c:pt idx="5">
                  <c:v>2.87541925786137</c:v>
                </c:pt>
                <c:pt idx="6">
                  <c:v>2.9133975771919167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7-40AA-AD2A-CD0A9148D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1"/>
        <c:axId val="456260816"/>
        <c:axId val="456261232"/>
      </c:barChart>
      <c:catAx>
        <c:axId val="456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61232"/>
        <c:crosses val="autoZero"/>
        <c:auto val="1"/>
        <c:lblAlgn val="ctr"/>
        <c:lblOffset val="100"/>
        <c:tickLblSkip val="1"/>
        <c:noMultiLvlLbl val="0"/>
      </c:catAx>
      <c:valAx>
        <c:axId val="4562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32mcf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767-4EC3-8D45-03C03F907EF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67-4EC3-8D45-03C03F907EF8}"/>
              </c:ext>
            </c:extLst>
          </c:dPt>
          <c:cat>
            <c:strRef>
              <c:f>各个策略性能对比mcf!$A$2:$A$8</c:f>
              <c:strCache>
                <c:ptCount val="7"/>
                <c:pt idx="0">
                  <c:v>NoCache</c:v>
                </c:pt>
                <c:pt idx="1">
                  <c:v>Unsion</c:v>
                </c:pt>
                <c:pt idx="2">
                  <c:v>TDC</c:v>
                </c:pt>
                <c:pt idx="3">
                  <c:v>Alloy-1</c:v>
                </c:pt>
                <c:pt idx="4">
                  <c:v>Alloy-0.1</c:v>
                </c:pt>
                <c:pt idx="5">
                  <c:v>Banshee</c:v>
                </c:pt>
                <c:pt idx="6">
                  <c:v>CacheOnly</c:v>
                </c:pt>
              </c:strCache>
            </c:strRef>
          </c:cat>
          <c:val>
            <c:numRef>
              <c:f>各个策略性能对比mcf!$E$2:$E$8</c:f>
              <c:numCache>
                <c:formatCode>General</c:formatCode>
                <c:ptCount val="7"/>
                <c:pt idx="0">
                  <c:v>1</c:v>
                </c:pt>
                <c:pt idx="1">
                  <c:v>2.6044348158973496</c:v>
                </c:pt>
                <c:pt idx="2">
                  <c:v>5.1008124576578036</c:v>
                </c:pt>
                <c:pt idx="3">
                  <c:v>3.3020174170950667</c:v>
                </c:pt>
                <c:pt idx="4">
                  <c:v>3.9406129871291569</c:v>
                </c:pt>
                <c:pt idx="5">
                  <c:v>4.8219734516009138</c:v>
                </c:pt>
                <c:pt idx="6">
                  <c:v>5.3361866082694425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7-4EC3-8D45-03C03F90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41"/>
        <c:axId val="456260816"/>
        <c:axId val="456261232"/>
      </c:barChart>
      <c:catAx>
        <c:axId val="456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61232"/>
        <c:crosses val="autoZero"/>
        <c:auto val="1"/>
        <c:lblAlgn val="ctr"/>
        <c:lblOffset val="100"/>
        <c:tickLblSkip val="1"/>
        <c:noMultiLvlLbl val="0"/>
      </c:catAx>
      <c:valAx>
        <c:axId val="4562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TDC-4 VS Banshee</a:t>
            </a:r>
            <a:endParaRPr lang="zh-CN"/>
          </a:p>
        </c:rich>
      </c:tx>
      <c:layout>
        <c:manualLayout>
          <c:xMode val="edge"/>
          <c:yMode val="edge"/>
          <c:x val="0.41769823633189279"/>
          <c:y val="3.1103720476437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330996106182007E-2"/>
          <c:y val="0.1220885481153654"/>
          <c:w val="0.95186547651689235"/>
          <c:h val="0.74102399639924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整体对比!$A$13</c:f>
              <c:strCache>
                <c:ptCount val="1"/>
                <c:pt idx="0">
                  <c:v>TDC4/Banshee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951-4ACF-98BD-F066C00890C3}"/>
              </c:ext>
            </c:extLst>
          </c:dPt>
          <c:dLbls>
            <c:dLbl>
              <c:idx val="6"/>
              <c:layout>
                <c:manualLayout>
                  <c:x val="-9.4788033793458746E-17"/>
                  <c:y val="-7.43007103810963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951-4ACF-98BD-F066C00890C3}"/>
                </c:ext>
              </c:extLst>
            </c:dLbl>
            <c:dLbl>
              <c:idx val="7"/>
              <c:layout>
                <c:manualLayout>
                  <c:x val="-1.2925790289942778E-3"/>
                  <c:y val="2.47669034603654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951-4ACF-98BD-F066C00890C3}"/>
                </c:ext>
              </c:extLst>
            </c:dLbl>
            <c:dLbl>
              <c:idx val="8"/>
              <c:layout>
                <c:manualLayout>
                  <c:x val="7.7554741739656674E-3"/>
                  <c:y val="-9.90676138414617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951-4ACF-98BD-F066C00890C3}"/>
                </c:ext>
              </c:extLst>
            </c:dLbl>
            <c:dLbl>
              <c:idx val="9"/>
              <c:layout>
                <c:manualLayout>
                  <c:x val="1.2925790289942778E-3"/>
                  <c:y val="4.95338069207308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951-4ACF-98BD-F066C00890C3}"/>
                </c:ext>
              </c:extLst>
            </c:dLbl>
            <c:dLbl>
              <c:idx val="12"/>
              <c:layout>
                <c:manualLayout>
                  <c:x val="-2.0681264463908351E-2"/>
                  <c:y val="0.430944120210358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51-4ACF-98BD-F066C00890C3}"/>
                </c:ext>
              </c:extLst>
            </c:dLbl>
            <c:dLbl>
              <c:idx val="13"/>
              <c:layout>
                <c:manualLayout>
                  <c:x val="-2.5851580579885555E-3"/>
                  <c:y val="0.4854313078231627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08-4960-8130-B5F2B69960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整体对比!$B$2:$P$2</c:f>
              <c:strCache>
                <c:ptCount val="15"/>
                <c:pt idx="0">
                  <c:v>health*4</c:v>
                </c:pt>
                <c:pt idx="1">
                  <c:v>health*8</c:v>
                </c:pt>
                <c:pt idx="2">
                  <c:v>health*16</c:v>
                </c:pt>
                <c:pt idx="3">
                  <c:v>health*32</c:v>
                </c:pt>
                <c:pt idx="4">
                  <c:v>health*64</c:v>
                </c:pt>
                <c:pt idx="6">
                  <c:v>mcf*4</c:v>
                </c:pt>
                <c:pt idx="7">
                  <c:v>mcf*8</c:v>
                </c:pt>
                <c:pt idx="8">
                  <c:v>mcf*16</c:v>
                </c:pt>
                <c:pt idx="9">
                  <c:v>mcf*32</c:v>
                </c:pt>
                <c:pt idx="10">
                  <c:v>mcf*64</c:v>
                </c:pt>
                <c:pt idx="12">
                  <c:v>lbm*16</c:v>
                </c:pt>
                <c:pt idx="13">
                  <c:v>lbm*32</c:v>
                </c:pt>
                <c:pt idx="14">
                  <c:v>lbm*64</c:v>
                </c:pt>
              </c:strCache>
            </c:strRef>
          </c:cat>
          <c:val>
            <c:numRef>
              <c:f>整体对比!$B$13:$O$13</c:f>
              <c:numCache>
                <c:formatCode>General</c:formatCode>
                <c:ptCount val="14"/>
                <c:pt idx="0">
                  <c:v>1.0130142345688287</c:v>
                </c:pt>
                <c:pt idx="1">
                  <c:v>1.0150846833315907</c:v>
                </c:pt>
                <c:pt idx="2">
                  <c:v>1.0308479615213912</c:v>
                </c:pt>
                <c:pt idx="3">
                  <c:v>1.0946073652581167</c:v>
                </c:pt>
                <c:pt idx="4">
                  <c:v>1.1609322543527958</c:v>
                </c:pt>
                <c:pt idx="6">
                  <c:v>1.0021578854868167</c:v>
                </c:pt>
                <c:pt idx="7">
                  <c:v>1.010808737035692</c:v>
                </c:pt>
                <c:pt idx="8">
                  <c:v>0.99468804070713079</c:v>
                </c:pt>
                <c:pt idx="9">
                  <c:v>1.0578267402041199</c:v>
                </c:pt>
                <c:pt idx="10">
                  <c:v>1.0278105065289886</c:v>
                </c:pt>
                <c:pt idx="12">
                  <c:v>2.1813015224259762</c:v>
                </c:pt>
                <c:pt idx="13">
                  <c:v>2.6174431118871948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1-4ACF-98BD-F066C00890C3}"/>
            </c:ext>
          </c:extLst>
        </c:ser>
        <c:ser>
          <c:idx val="1"/>
          <c:order val="1"/>
          <c:tx>
            <c:strRef>
              <c:f>整体对比!$A$16</c:f>
              <c:strCache>
                <c:ptCount val="1"/>
                <c:pt idx="0">
                  <c:v>Banshee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整体对比!$B$2:$P$2</c:f>
              <c:strCache>
                <c:ptCount val="15"/>
                <c:pt idx="0">
                  <c:v>health*4</c:v>
                </c:pt>
                <c:pt idx="1">
                  <c:v>health*8</c:v>
                </c:pt>
                <c:pt idx="2">
                  <c:v>health*16</c:v>
                </c:pt>
                <c:pt idx="3">
                  <c:v>health*32</c:v>
                </c:pt>
                <c:pt idx="4">
                  <c:v>health*64</c:v>
                </c:pt>
                <c:pt idx="6">
                  <c:v>mcf*4</c:v>
                </c:pt>
                <c:pt idx="7">
                  <c:v>mcf*8</c:v>
                </c:pt>
                <c:pt idx="8">
                  <c:v>mcf*16</c:v>
                </c:pt>
                <c:pt idx="9">
                  <c:v>mcf*32</c:v>
                </c:pt>
                <c:pt idx="10">
                  <c:v>mcf*64</c:v>
                </c:pt>
                <c:pt idx="12">
                  <c:v>lbm*16</c:v>
                </c:pt>
                <c:pt idx="13">
                  <c:v>lbm*32</c:v>
                </c:pt>
                <c:pt idx="14">
                  <c:v>lbm*64</c:v>
                </c:pt>
              </c:strCache>
            </c:strRef>
          </c:cat>
          <c:val>
            <c:numRef>
              <c:f>整体对比!$B$16:$O$16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1-4ACF-98BD-F066C00890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9261680"/>
        <c:axId val="699259384"/>
      </c:barChart>
      <c:catAx>
        <c:axId val="6992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59384"/>
        <c:crosses val="autoZero"/>
        <c:auto val="1"/>
        <c:lblAlgn val="ctr"/>
        <c:lblOffset val="100"/>
        <c:noMultiLvlLbl val="0"/>
      </c:catAx>
      <c:valAx>
        <c:axId val="69925938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11</xdr:row>
      <xdr:rowOff>68580</xdr:rowOff>
    </xdr:from>
    <xdr:to>
      <xdr:col>4</xdr:col>
      <xdr:colOff>190500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11</xdr:row>
      <xdr:rowOff>38100</xdr:rowOff>
    </xdr:from>
    <xdr:to>
      <xdr:col>12</xdr:col>
      <xdr:colOff>289560</xdr:colOff>
      <xdr:row>32</xdr:row>
      <xdr:rowOff>129540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484094</xdr:colOff>
      <xdr:row>29</xdr:row>
      <xdr:rowOff>170330</xdr:rowOff>
    </xdr:from>
    <xdr:to>
      <xdr:col>10</xdr:col>
      <xdr:colOff>717176</xdr:colOff>
      <xdr:row>63</xdr:row>
      <xdr:rowOff>143436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0.82299</cdr:x>
      <cdr:y>0.12762</cdr:y>
    </cdr:from>
    <cdr:to>
      <cdr:x>0.86131</cdr:x>
      <cdr:y>0.17133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8086165" y="654424"/>
          <a:ext cx="376517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bg1"/>
              </a:solidFill>
            </a:rPr>
            <a:t>2.1813 </a:t>
          </a:r>
          <a:endParaRPr lang="zh-CN" altLang="en-US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0.90693</cdr:x>
      <cdr:y>0.13112</cdr:y>
    </cdr:from>
    <cdr:to>
      <cdr:x>0.94526</cdr:x>
      <cdr:y>0.17483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910918" y="672353"/>
          <a:ext cx="376517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bg1"/>
              </a:solidFill>
            </a:rPr>
            <a:t>2.617443 </a:t>
          </a:r>
          <a:endParaRPr lang="zh-CN" altLang="en-US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6" sqref="G6"/>
    </sheetView>
  </sheetViews>
  <sheetFormatPr defaultRowHeight="13.8" x14ac:dyDescent="0.25"/>
  <cols>
    <col min="3" max="3" width="14.44140625" customWidth="1"/>
    <col min="4" max="4" width="19.88671875" customWidth="1"/>
    <col min="5" max="5" width="17.21875" customWidth="1"/>
    <col min="6" max="6" width="14.77734375" customWidth="1"/>
  </cols>
  <sheetData>
    <row r="1" spans="1:6" x14ac:dyDescent="0.25">
      <c r="B1" t="s">
        <v>36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15</v>
      </c>
      <c r="C2">
        <v>0.21430103502299999</v>
      </c>
      <c r="D2">
        <v>0.22644166504800001</v>
      </c>
      <c r="E2">
        <v>0.239380777179</v>
      </c>
      <c r="F2">
        <v>0.23961376148499999</v>
      </c>
    </row>
    <row r="3" spans="1:6" x14ac:dyDescent="0.25">
      <c r="A3" t="s">
        <v>16</v>
      </c>
      <c r="C3">
        <v>0.29929480995399999</v>
      </c>
      <c r="D3">
        <v>0.30470900211200003</v>
      </c>
      <c r="E3">
        <v>0.306506798277</v>
      </c>
      <c r="F3">
        <v>0.30281593785400002</v>
      </c>
    </row>
    <row r="4" spans="1:6" x14ac:dyDescent="0.25">
      <c r="A4" t="s">
        <v>35</v>
      </c>
      <c r="B4">
        <v>0.36408179903600002</v>
      </c>
      <c r="C4">
        <v>0.36952603932299999</v>
      </c>
      <c r="D4">
        <v>0.37087300146399999</v>
      </c>
      <c r="E4">
        <v>0.37115075198800002</v>
      </c>
      <c r="F4">
        <v>0.37008904296</v>
      </c>
    </row>
    <row r="5" spans="1:6" x14ac:dyDescent="0.25">
      <c r="A5" t="s">
        <v>37</v>
      </c>
      <c r="B5">
        <v>0.42102783778500003</v>
      </c>
      <c r="C5">
        <v>0.42118148734299998</v>
      </c>
      <c r="D5">
        <v>0.421053072009</v>
      </c>
      <c r="E5">
        <v>0.420287376642</v>
      </c>
      <c r="F5">
        <v>0.42089660030100001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'DC Size test'!C2:F2</xm:f>
              <xm:sqref>G2</xm:sqref>
            </x14:sparkline>
            <x14:sparkline>
              <xm:f>'DC Size test'!C3:F3</xm:f>
              <xm:sqref>G3</xm:sqref>
            </x14:sparkline>
            <x14:sparkline>
              <xm:f>'DC Size test'!C4:F4</xm:f>
              <xm:sqref>G4</xm:sqref>
            </x14:sparkline>
            <x14:sparkline>
              <xm:f>'DC Size test'!C5:F5</xm:f>
              <xm:sqref>G5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3" sqref="F3"/>
    </sheetView>
  </sheetViews>
  <sheetFormatPr defaultRowHeight="13.8" x14ac:dyDescent="0.25"/>
  <cols>
    <col min="2" max="2" width="15.33203125" customWidth="1"/>
    <col min="5" max="5" width="16.5546875" customWidth="1"/>
    <col min="6" max="6" width="15.77734375" customWidth="1"/>
  </cols>
  <sheetData>
    <row r="1" spans="1:7" x14ac:dyDescent="0.25">
      <c r="A1" t="s">
        <v>28</v>
      </c>
      <c r="B1" t="s">
        <v>29</v>
      </c>
      <c r="C1" t="s">
        <v>32</v>
      </c>
      <c r="D1" t="s">
        <v>33</v>
      </c>
      <c r="E1" t="s">
        <v>30</v>
      </c>
      <c r="F1" t="s">
        <v>31</v>
      </c>
    </row>
    <row r="2" spans="1:7" x14ac:dyDescent="0.25">
      <c r="E2">
        <v>8.9760091335100003E-2</v>
      </c>
      <c r="F2">
        <v>0.09</v>
      </c>
    </row>
    <row r="3" spans="1:7" x14ac:dyDescent="0.25">
      <c r="D3" t="s">
        <v>34</v>
      </c>
      <c r="E3">
        <v>7.4586765023400003E-2</v>
      </c>
      <c r="F3">
        <v>7.4580153237799998E-2</v>
      </c>
      <c r="G3">
        <f>E3/F3</f>
        <v>1.0000886534193476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3.8" x14ac:dyDescent="0.25"/>
  <cols>
    <col min="1" max="1" width="15.5546875" customWidth="1"/>
    <col min="2" max="2" width="17.77734375" customWidth="1"/>
    <col min="3" max="3" width="16.5546875" customWidth="1"/>
  </cols>
  <sheetData>
    <row r="1" spans="1:4" x14ac:dyDescent="0.25">
      <c r="A1" t="s">
        <v>65</v>
      </c>
    </row>
    <row r="2" spans="1:4" x14ac:dyDescent="0.25">
      <c r="A2" t="s">
        <v>9</v>
      </c>
      <c r="B2" t="s">
        <v>7</v>
      </c>
      <c r="C2" t="s">
        <v>8</v>
      </c>
    </row>
    <row r="3" spans="1:4" x14ac:dyDescent="0.25">
      <c r="A3" t="s">
        <v>10</v>
      </c>
      <c r="B3" t="s">
        <v>23</v>
      </c>
      <c r="C3">
        <v>0.23361012544199999</v>
      </c>
      <c r="D3">
        <f>C12/C3</f>
        <v>2.2402916301671048</v>
      </c>
    </row>
    <row r="4" spans="1:4" x14ac:dyDescent="0.25">
      <c r="B4" t="s">
        <v>24</v>
      </c>
      <c r="C4">
        <v>0.383275035017</v>
      </c>
      <c r="D4">
        <f>C13/C4</f>
        <v>1.3978288468285884</v>
      </c>
    </row>
    <row r="5" spans="1:4" x14ac:dyDescent="0.25">
      <c r="B5" t="s">
        <v>6</v>
      </c>
      <c r="C5">
        <v>0.424411755562</v>
      </c>
    </row>
    <row r="6" spans="1:4" x14ac:dyDescent="0.25">
      <c r="B6" s="1" t="s">
        <v>21</v>
      </c>
      <c r="C6" s="2">
        <v>0.53564519699099999</v>
      </c>
    </row>
    <row r="7" spans="1:4" x14ac:dyDescent="0.25">
      <c r="B7" s="1" t="s">
        <v>22</v>
      </c>
      <c r="C7">
        <v>0.529299265066</v>
      </c>
    </row>
    <row r="8" spans="1:4" x14ac:dyDescent="0.25">
      <c r="B8" t="s">
        <v>2</v>
      </c>
      <c r="C8">
        <v>0.41542661534600001</v>
      </c>
    </row>
    <row r="9" spans="1:4" x14ac:dyDescent="0.25">
      <c r="B9" t="s">
        <v>1</v>
      </c>
      <c r="C9">
        <v>0.44570293502399999</v>
      </c>
    </row>
    <row r="10" spans="1:4" x14ac:dyDescent="0.25">
      <c r="B10" s="1" t="s">
        <v>19</v>
      </c>
      <c r="C10">
        <v>0.51000265554699997</v>
      </c>
    </row>
    <row r="11" spans="1:4" x14ac:dyDescent="0.25">
      <c r="A11" s="8" t="s">
        <v>25</v>
      </c>
      <c r="B11" s="1" t="s">
        <v>17</v>
      </c>
      <c r="C11">
        <v>0.28475222125000005</v>
      </c>
    </row>
    <row r="12" spans="1:4" x14ac:dyDescent="0.25">
      <c r="A12" s="8"/>
      <c r="B12" s="1" t="s">
        <v>18</v>
      </c>
      <c r="C12">
        <v>0.52335480874999996</v>
      </c>
    </row>
    <row r="13" spans="1:4" x14ac:dyDescent="0.25">
      <c r="B13" t="s">
        <v>3</v>
      </c>
      <c r="C13">
        <v>0.53575290021599997</v>
      </c>
    </row>
    <row r="15" spans="1:4" x14ac:dyDescent="0.25">
      <c r="A15" t="s">
        <v>20</v>
      </c>
      <c r="B15" t="s">
        <v>23</v>
      </c>
      <c r="C15">
        <v>0.384937408446</v>
      </c>
    </row>
    <row r="16" spans="1:4" x14ac:dyDescent="0.25">
      <c r="B16" t="s">
        <v>24</v>
      </c>
      <c r="C16" s="3">
        <v>0.503863929361</v>
      </c>
    </row>
    <row r="17" spans="1:4" x14ac:dyDescent="0.25">
      <c r="B17" t="s">
        <v>6</v>
      </c>
      <c r="C17">
        <v>0.49719382362699999</v>
      </c>
    </row>
    <row r="18" spans="1:4" x14ac:dyDescent="0.25">
      <c r="B18" s="1" t="s">
        <v>21</v>
      </c>
      <c r="C18" s="2">
        <v>0.54838884618399997</v>
      </c>
    </row>
    <row r="19" spans="1:4" x14ac:dyDescent="0.25">
      <c r="B19" s="1" t="s">
        <v>22</v>
      </c>
      <c r="C19">
        <v>0.54455770050899999</v>
      </c>
    </row>
    <row r="20" spans="1:4" x14ac:dyDescent="0.25">
      <c r="B20" t="s">
        <v>2</v>
      </c>
      <c r="C20">
        <v>0.46008222863100001</v>
      </c>
    </row>
    <row r="21" spans="1:4" x14ac:dyDescent="0.25">
      <c r="B21" t="s">
        <v>1</v>
      </c>
      <c r="C21">
        <v>0.477830001344</v>
      </c>
    </row>
    <row r="22" spans="1:4" x14ac:dyDescent="0.25">
      <c r="B22" s="1" t="s">
        <v>18</v>
      </c>
      <c r="C22">
        <v>0.534821413621</v>
      </c>
    </row>
    <row r="23" spans="1:4" x14ac:dyDescent="0.25">
      <c r="B23" t="s">
        <v>3</v>
      </c>
      <c r="C23" s="3">
        <v>0.548459771185</v>
      </c>
    </row>
    <row r="24" spans="1:4" x14ac:dyDescent="0.25">
      <c r="C24" s="2"/>
    </row>
    <row r="25" spans="1:4" x14ac:dyDescent="0.25">
      <c r="A25" t="s">
        <v>27</v>
      </c>
      <c r="B25" t="s">
        <v>23</v>
      </c>
      <c r="C25">
        <v>8.3004897197099997E-2</v>
      </c>
      <c r="D25">
        <f>C32/C25</f>
        <v>2.4998464132457183</v>
      </c>
    </row>
    <row r="26" spans="1:4" x14ac:dyDescent="0.25">
      <c r="B26" t="s">
        <v>24</v>
      </c>
      <c r="C26">
        <v>0.14527171333700001</v>
      </c>
      <c r="D26">
        <f>C33/C26</f>
        <v>1.664123812363872</v>
      </c>
    </row>
    <row r="27" spans="1:4" x14ac:dyDescent="0.25">
      <c r="B27" t="s">
        <v>6</v>
      </c>
      <c r="C27">
        <v>0.174580710488</v>
      </c>
    </row>
    <row r="28" spans="1:4" x14ac:dyDescent="0.25">
      <c r="B28" s="1" t="s">
        <v>21</v>
      </c>
      <c r="C28">
        <v>0.23732099394799999</v>
      </c>
    </row>
    <row r="29" spans="1:4" x14ac:dyDescent="0.25">
      <c r="B29" s="1" t="s">
        <v>22</v>
      </c>
      <c r="C29">
        <v>0.228609445415</v>
      </c>
    </row>
    <row r="30" spans="1:4" x14ac:dyDescent="0.25">
      <c r="B30" t="s">
        <v>2</v>
      </c>
      <c r="C30">
        <v>0.18997027705700001</v>
      </c>
    </row>
    <row r="31" spans="1:4" x14ac:dyDescent="0.25">
      <c r="B31" t="s">
        <v>38</v>
      </c>
      <c r="C31" s="2">
        <v>0.23858836563399999</v>
      </c>
    </row>
    <row r="32" spans="1:4" x14ac:dyDescent="0.25">
      <c r="B32" t="s">
        <v>1</v>
      </c>
      <c r="C32">
        <v>0.20749949454</v>
      </c>
    </row>
    <row r="33" spans="1:3" x14ac:dyDescent="0.25">
      <c r="B33" t="s">
        <v>3</v>
      </c>
      <c r="C33">
        <v>0.24175011742700001</v>
      </c>
    </row>
    <row r="35" spans="1:3" x14ac:dyDescent="0.25">
      <c r="A35" t="s">
        <v>26</v>
      </c>
      <c r="B35" t="s">
        <v>23</v>
      </c>
      <c r="C35">
        <v>0.20455344227300001</v>
      </c>
    </row>
    <row r="36" spans="1:3" x14ac:dyDescent="0.25">
      <c r="B36" t="s">
        <v>24</v>
      </c>
      <c r="C36">
        <v>0.27175144609500002</v>
      </c>
    </row>
    <row r="37" spans="1:3" x14ac:dyDescent="0.25">
      <c r="B37" t="s">
        <v>6</v>
      </c>
      <c r="C37">
        <v>0.27527389553800002</v>
      </c>
    </row>
    <row r="38" spans="1:3" x14ac:dyDescent="0.25">
      <c r="B38" s="1" t="s">
        <v>21</v>
      </c>
      <c r="C38">
        <v>0.307012036494</v>
      </c>
    </row>
    <row r="39" spans="1:3" x14ac:dyDescent="0.25">
      <c r="B39" s="1" t="s">
        <v>22</v>
      </c>
      <c r="C39" s="2">
        <v>0.307655205579</v>
      </c>
    </row>
    <row r="40" spans="1:3" x14ac:dyDescent="0.25">
      <c r="B40" t="s">
        <v>2</v>
      </c>
      <c r="C40">
        <v>0.26555589725399997</v>
      </c>
    </row>
    <row r="41" spans="1:3" x14ac:dyDescent="0.25">
      <c r="B41" t="s">
        <v>1</v>
      </c>
      <c r="C41">
        <v>0.27560382952599999</v>
      </c>
    </row>
    <row r="42" spans="1:3" x14ac:dyDescent="0.25">
      <c r="B42" s="1" t="s">
        <v>17</v>
      </c>
      <c r="C42">
        <v>0.30543179196199999</v>
      </c>
    </row>
    <row r="43" spans="1:3" x14ac:dyDescent="0.25">
      <c r="B43" t="s">
        <v>3</v>
      </c>
      <c r="C43">
        <v>0.30714643970599997</v>
      </c>
    </row>
  </sheetData>
  <mergeCells count="1">
    <mergeCell ref="A11: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P24" sqref="P24"/>
    </sheetView>
  </sheetViews>
  <sheetFormatPr defaultRowHeight="13.8" x14ac:dyDescent="0.25"/>
  <cols>
    <col min="1" max="1" width="13.44140625" customWidth="1"/>
    <col min="2" max="2" width="15" customWidth="1"/>
    <col min="3" max="3" width="12.6640625" customWidth="1"/>
    <col min="4" max="4" width="15" customWidth="1"/>
    <col min="5" max="5" width="11.77734375" customWidth="1"/>
  </cols>
  <sheetData>
    <row r="1" spans="1:5" x14ac:dyDescent="0.25">
      <c r="A1" t="s">
        <v>70</v>
      </c>
      <c r="B1" t="s">
        <v>71</v>
      </c>
      <c r="C1" t="s">
        <v>73</v>
      </c>
      <c r="D1" t="s">
        <v>72</v>
      </c>
      <c r="E1" t="s">
        <v>74</v>
      </c>
    </row>
    <row r="2" spans="1:5" x14ac:dyDescent="0.25">
      <c r="A2" t="s">
        <v>4</v>
      </c>
      <c r="B2">
        <v>8.2978759685799999E-2</v>
      </c>
      <c r="C2">
        <f t="shared" ref="C2:C8" si="0">B2/$B$2</f>
        <v>1</v>
      </c>
      <c r="D2" s="6">
        <v>3.5087173105200001E-2</v>
      </c>
      <c r="E2">
        <f t="shared" ref="E2:E8" si="1">D2/$D$2</f>
        <v>1</v>
      </c>
    </row>
    <row r="3" spans="1:5" x14ac:dyDescent="0.25">
      <c r="A3" t="s">
        <v>6</v>
      </c>
      <c r="B3">
        <v>0.174580710488</v>
      </c>
      <c r="C3">
        <f t="shared" si="0"/>
        <v>2.1039204628877535</v>
      </c>
      <c r="D3" s="6">
        <v>9.1382255226599998E-2</v>
      </c>
      <c r="E3">
        <f t="shared" si="1"/>
        <v>2.6044348158973496</v>
      </c>
    </row>
    <row r="4" spans="1:5" x14ac:dyDescent="0.25">
      <c r="A4" t="s">
        <v>5</v>
      </c>
      <c r="B4">
        <v>0.23732099394799999</v>
      </c>
      <c r="C4">
        <f t="shared" si="0"/>
        <v>2.8600209842448669</v>
      </c>
      <c r="D4" s="7">
        <v>0.178973089679</v>
      </c>
      <c r="E4">
        <f t="shared" si="1"/>
        <v>5.1008124576578036</v>
      </c>
    </row>
    <row r="5" spans="1:5" x14ac:dyDescent="0.25">
      <c r="A5" t="s">
        <v>2</v>
      </c>
      <c r="B5">
        <v>0.18997027705700001</v>
      </c>
      <c r="C5">
        <f t="shared" si="0"/>
        <v>2.2893843891656682</v>
      </c>
      <c r="D5" s="6">
        <v>0.11585845671</v>
      </c>
      <c r="E5">
        <f t="shared" si="1"/>
        <v>3.3020174170950667</v>
      </c>
    </row>
    <row r="6" spans="1:5" x14ac:dyDescent="0.25">
      <c r="A6" t="s">
        <v>1</v>
      </c>
      <c r="B6">
        <v>0.20749949454</v>
      </c>
      <c r="C6">
        <f t="shared" si="0"/>
        <v>2.5006338408250395</v>
      </c>
      <c r="D6" s="6">
        <v>0.13826497001999999</v>
      </c>
      <c r="E6">
        <f t="shared" si="1"/>
        <v>3.9406129871291569</v>
      </c>
    </row>
    <row r="7" spans="1:5" x14ac:dyDescent="0.25">
      <c r="A7" t="s">
        <v>0</v>
      </c>
      <c r="B7" s="2">
        <v>0.238598723594</v>
      </c>
      <c r="C7">
        <f t="shared" si="0"/>
        <v>2.87541925786137</v>
      </c>
      <c r="D7" s="6">
        <v>0.169189417205</v>
      </c>
      <c r="E7">
        <f t="shared" si="1"/>
        <v>4.8219734516009138</v>
      </c>
    </row>
    <row r="8" spans="1:5" x14ac:dyDescent="0.25">
      <c r="A8" t="s">
        <v>3</v>
      </c>
      <c r="B8">
        <v>0.24175011742700001</v>
      </c>
      <c r="C8">
        <f t="shared" si="0"/>
        <v>2.9133975771919167</v>
      </c>
      <c r="D8" s="6">
        <v>0.187231703246</v>
      </c>
      <c r="E8">
        <f t="shared" si="1"/>
        <v>5.3361866082694425</v>
      </c>
    </row>
    <row r="10" spans="1:5" x14ac:dyDescent="0.25">
      <c r="B10">
        <v>0.228609445415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25" zoomScale="85" zoomScaleNormal="85" workbookViewId="0">
      <selection activeCell="F44" sqref="F44"/>
    </sheetView>
  </sheetViews>
  <sheetFormatPr defaultRowHeight="13.8" x14ac:dyDescent="0.25"/>
  <cols>
    <col min="1" max="1" width="16.33203125" customWidth="1"/>
    <col min="2" max="2" width="19.44140625" customWidth="1"/>
    <col min="3" max="3" width="18.6640625" customWidth="1"/>
    <col min="4" max="4" width="17.109375" customWidth="1"/>
    <col min="5" max="5" width="20.6640625" style="4" customWidth="1"/>
    <col min="6" max="6" width="17.77734375" style="4" customWidth="1"/>
    <col min="7" max="7" width="16" customWidth="1"/>
    <col min="8" max="8" width="16.5546875" customWidth="1"/>
    <col min="9" max="9" width="16.109375" customWidth="1"/>
    <col min="10" max="10" width="9.77734375" customWidth="1"/>
    <col min="11" max="12" width="13.33203125" style="4" customWidth="1"/>
    <col min="13" max="13" width="19.109375" customWidth="1"/>
    <col min="15" max="15" width="10" customWidth="1"/>
    <col min="16" max="16" width="13.21875" customWidth="1"/>
  </cols>
  <sheetData>
    <row r="1" spans="1:16" x14ac:dyDescent="0.25">
      <c r="A1" t="s">
        <v>39</v>
      </c>
    </row>
    <row r="2" spans="1:16" x14ac:dyDescent="0.25">
      <c r="B2" t="s">
        <v>41</v>
      </c>
      <c r="C2" t="s">
        <v>40</v>
      </c>
      <c r="D2" t="s">
        <v>43</v>
      </c>
      <c r="E2" s="6" t="s">
        <v>44</v>
      </c>
      <c r="F2" s="6" t="s">
        <v>49</v>
      </c>
      <c r="H2" t="s">
        <v>45</v>
      </c>
      <c r="I2" t="s">
        <v>46</v>
      </c>
      <c r="J2" t="s">
        <v>47</v>
      </c>
      <c r="K2" s="4" t="s">
        <v>48</v>
      </c>
      <c r="L2" s="4" t="s">
        <v>83</v>
      </c>
      <c r="N2" t="s">
        <v>50</v>
      </c>
      <c r="O2" t="s">
        <v>63</v>
      </c>
      <c r="P2" t="s">
        <v>82</v>
      </c>
    </row>
    <row r="3" spans="1:16" x14ac:dyDescent="0.25">
      <c r="A3" t="s">
        <v>23</v>
      </c>
      <c r="B3">
        <v>0.10875155678200001</v>
      </c>
      <c r="C3">
        <v>6.9972982145299997E-2</v>
      </c>
      <c r="D3">
        <v>3.7156831936099997E-2</v>
      </c>
      <c r="E3" s="6">
        <v>1.7971619863299999E-2</v>
      </c>
      <c r="F3" s="6">
        <v>8.8905912176300006E-3</v>
      </c>
      <c r="H3">
        <v>0.33245142236699998</v>
      </c>
      <c r="I3">
        <v>0.20459074163400001</v>
      </c>
      <c r="J3">
        <v>8.3004897197099997E-2</v>
      </c>
      <c r="K3" s="4">
        <v>3.5087173105200001E-2</v>
      </c>
      <c r="N3">
        <v>8.73348916946E-2</v>
      </c>
      <c r="O3">
        <v>4.4161474431599998E-2</v>
      </c>
      <c r="P3">
        <v>4.4161474431599998E-2</v>
      </c>
    </row>
    <row r="4" spans="1:16" x14ac:dyDescent="0.25">
      <c r="A4" t="s">
        <v>24</v>
      </c>
      <c r="B4">
        <v>0.124553718599</v>
      </c>
      <c r="C4">
        <v>0.100966929028</v>
      </c>
      <c r="D4">
        <v>6.7872314098100003E-2</v>
      </c>
      <c r="E4" s="6">
        <v>3.4990829788E-2</v>
      </c>
      <c r="F4" s="6">
        <v>1.72877656595E-2</v>
      </c>
      <c r="H4">
        <v>0.35605094970200002</v>
      </c>
      <c r="I4">
        <v>0.27248336313900001</v>
      </c>
      <c r="J4">
        <v>0.14527171333700001</v>
      </c>
      <c r="K4" s="4">
        <v>6.5615732183100003E-2</v>
      </c>
      <c r="N4">
        <v>0.16892182402700001</v>
      </c>
      <c r="O4">
        <v>8.6511335901099995E-2</v>
      </c>
      <c r="P4">
        <v>3.7459072961100001E-2</v>
      </c>
    </row>
    <row r="5" spans="1:16" x14ac:dyDescent="0.25">
      <c r="A5" t="s">
        <v>6</v>
      </c>
      <c r="B5">
        <v>0.12170787574</v>
      </c>
      <c r="C5">
        <v>0.108614752698</v>
      </c>
      <c r="D5">
        <v>8.7931939337100001E-2</v>
      </c>
      <c r="E5" s="6">
        <v>5.5135197145099998E-2</v>
      </c>
      <c r="F5" s="6">
        <v>2.7352865939699999E-2</v>
      </c>
      <c r="H5">
        <v>0.34940296992600001</v>
      </c>
      <c r="I5">
        <v>0.276750151055</v>
      </c>
      <c r="J5">
        <v>0.174580710488</v>
      </c>
      <c r="K5" s="4">
        <v>9.1382255226599998E-2</v>
      </c>
      <c r="N5">
        <v>0.25475542024499997</v>
      </c>
      <c r="O5">
        <v>0.13562165721200001</v>
      </c>
      <c r="P5">
        <v>6.0800036401999998E-2</v>
      </c>
    </row>
    <row r="6" spans="1:16" x14ac:dyDescent="0.25">
      <c r="A6" s="1" t="s">
        <v>21</v>
      </c>
      <c r="B6" s="2">
        <v>0.13056513206299999</v>
      </c>
      <c r="C6">
        <v>0.121726556848</v>
      </c>
      <c r="D6" s="2">
        <v>0.115512308055</v>
      </c>
      <c r="E6" s="7">
        <v>9.8450518472899998E-2</v>
      </c>
      <c r="F6" s="7">
        <v>6.3231082380100001E-2</v>
      </c>
      <c r="G6" s="2"/>
      <c r="H6" s="2">
        <v>0.37155274580499997</v>
      </c>
      <c r="I6" s="2">
        <v>0.30844124258900002</v>
      </c>
      <c r="J6">
        <v>0.23732099394799999</v>
      </c>
      <c r="K6" s="5">
        <v>0.178973089679</v>
      </c>
      <c r="L6" s="5">
        <v>0.103843622311</v>
      </c>
      <c r="N6" s="2">
        <v>0.44315902808699997</v>
      </c>
      <c r="O6" s="2">
        <v>0.25181224062800001</v>
      </c>
      <c r="P6" s="2">
        <v>0.11531467597099999</v>
      </c>
    </row>
    <row r="7" spans="1:16" x14ac:dyDescent="0.25">
      <c r="A7" s="1" t="s">
        <v>22</v>
      </c>
      <c r="B7">
        <v>0.13049302057000001</v>
      </c>
      <c r="C7" s="2">
        <v>0.121785137488</v>
      </c>
      <c r="D7">
        <v>0.11542875544599999</v>
      </c>
      <c r="E7" s="6">
        <v>9.8349957787099998E-2</v>
      </c>
      <c r="F7" s="6">
        <v>6.3162515980799999E-2</v>
      </c>
      <c r="H7">
        <v>0.37101705835499998</v>
      </c>
      <c r="I7">
        <v>0.30483988960699998</v>
      </c>
      <c r="J7">
        <v>0.228609445415</v>
      </c>
      <c r="K7" s="4">
        <v>0.16198044166799999</v>
      </c>
      <c r="N7">
        <v>0.378588410115</v>
      </c>
      <c r="O7">
        <v>0.21487624836899999</v>
      </c>
      <c r="P7">
        <v>9.7690424600599998E-2</v>
      </c>
    </row>
    <row r="8" spans="1:16" x14ac:dyDescent="0.25">
      <c r="A8" t="s">
        <v>2</v>
      </c>
      <c r="B8">
        <v>0.12477448969</v>
      </c>
      <c r="C8">
        <v>0.11523145335399999</v>
      </c>
      <c r="D8">
        <v>0.107051658223</v>
      </c>
      <c r="E8" s="6">
        <v>8.5586398763499993E-2</v>
      </c>
      <c r="F8" s="6">
        <v>4.68647167558E-2</v>
      </c>
      <c r="H8">
        <v>0.32961737020300003</v>
      </c>
      <c r="I8">
        <v>0.26576924171900002</v>
      </c>
      <c r="J8">
        <v>0.18997027705700001</v>
      </c>
      <c r="K8" s="4">
        <v>0.11585845671</v>
      </c>
      <c r="N8">
        <v>0.32096738495600002</v>
      </c>
      <c r="O8">
        <v>0.16261801655300001</v>
      </c>
    </row>
    <row r="9" spans="1:16" x14ac:dyDescent="0.25">
      <c r="A9" t="s">
        <v>1</v>
      </c>
      <c r="B9">
        <v>0.12524968221400001</v>
      </c>
      <c r="C9">
        <v>0.11589748293</v>
      </c>
      <c r="D9">
        <v>0.108564097441</v>
      </c>
      <c r="E9" s="6">
        <v>8.9073154816400005E-2</v>
      </c>
      <c r="F9" s="6">
        <v>5.1960084992999998E-2</v>
      </c>
      <c r="H9">
        <v>0.33945287990900003</v>
      </c>
      <c r="I9">
        <v>0.27508411323999998</v>
      </c>
      <c r="J9">
        <v>0.20749949454</v>
      </c>
      <c r="K9" s="4">
        <v>0.13826497001999999</v>
      </c>
      <c r="N9">
        <v>0.23160281583600001</v>
      </c>
      <c r="O9">
        <v>0.103681843633</v>
      </c>
      <c r="P9">
        <v>4.5527350778199999E-2</v>
      </c>
    </row>
    <row r="10" spans="1:16" x14ac:dyDescent="0.25">
      <c r="A10" s="1" t="s">
        <v>42</v>
      </c>
      <c r="B10">
        <v>0.12888775656599999</v>
      </c>
      <c r="C10">
        <v>0.119917637264</v>
      </c>
      <c r="D10">
        <v>0.112055620583</v>
      </c>
      <c r="E10" s="6">
        <v>8.9941399626599999E-2</v>
      </c>
      <c r="F10" s="6">
        <v>5.4465781395099999E-2</v>
      </c>
      <c r="H10">
        <v>0.37075270392600002</v>
      </c>
      <c r="I10">
        <v>0.30514303180000002</v>
      </c>
      <c r="J10" s="2">
        <v>0.23858836563399999</v>
      </c>
      <c r="K10" s="4">
        <v>0.169189417205</v>
      </c>
      <c r="L10" s="4">
        <v>0.101033820584</v>
      </c>
      <c r="N10">
        <v>0.20316266391000001</v>
      </c>
      <c r="O10">
        <v>9.6205430209499995E-2</v>
      </c>
      <c r="P10">
        <v>4.1329476311099997E-2</v>
      </c>
    </row>
    <row r="11" spans="1:16" x14ac:dyDescent="0.25">
      <c r="A11" t="s">
        <v>3</v>
      </c>
      <c r="B11">
        <v>0.130425934346</v>
      </c>
      <c r="C11">
        <v>0.121813025982</v>
      </c>
      <c r="D11">
        <v>0.115503746569</v>
      </c>
      <c r="E11" s="6">
        <v>9.84456746992E-2</v>
      </c>
      <c r="F11" s="6">
        <v>6.3212308635300002E-2</v>
      </c>
      <c r="H11">
        <v>0.37189982059499999</v>
      </c>
      <c r="I11">
        <v>0.30861124613099999</v>
      </c>
      <c r="J11">
        <v>0.24175011742700001</v>
      </c>
      <c r="K11" s="4">
        <v>0.187231703246</v>
      </c>
      <c r="N11">
        <v>0.56667730121100002</v>
      </c>
      <c r="O11">
        <v>0.31236479660900002</v>
      </c>
      <c r="P11">
        <v>0.13884424917900001</v>
      </c>
    </row>
    <row r="12" spans="1:16" x14ac:dyDescent="0.25">
      <c r="A12" t="s">
        <v>67</v>
      </c>
      <c r="B12">
        <f>B10/B6</f>
        <v>0.98715295982551721</v>
      </c>
      <c r="C12">
        <f t="shared" ref="C12:O12" si="0">C10/C6</f>
        <v>0.98513948286355613</v>
      </c>
      <c r="D12">
        <f t="shared" si="0"/>
        <v>0.97007515882762785</v>
      </c>
      <c r="E12">
        <f t="shared" si="0"/>
        <v>0.91356958827350143</v>
      </c>
      <c r="F12">
        <f t="shared" si="0"/>
        <v>0.86137670501495944</v>
      </c>
      <c r="H12">
        <f t="shared" si="0"/>
        <v>0.99784676095646496</v>
      </c>
      <c r="I12">
        <f t="shared" si="0"/>
        <v>0.98930684249189438</v>
      </c>
      <c r="J12">
        <f t="shared" si="0"/>
        <v>1.0053403268919296</v>
      </c>
      <c r="K12">
        <f t="shared" si="0"/>
        <v>0.94533439361443861</v>
      </c>
      <c r="L12">
        <f t="shared" si="0"/>
        <v>0.97294199042301355</v>
      </c>
      <c r="N12">
        <f t="shared" si="0"/>
        <v>0.45844189339208402</v>
      </c>
      <c r="O12">
        <f t="shared" si="0"/>
        <v>0.38205223848360664</v>
      </c>
      <c r="P12">
        <f t="shared" ref="P12" si="1">P10/P6</f>
        <v>0.35840603950093719</v>
      </c>
    </row>
    <row r="13" spans="1:16" x14ac:dyDescent="0.25">
      <c r="A13" t="s">
        <v>68</v>
      </c>
      <c r="B13">
        <f>B6/B10</f>
        <v>1.0130142345688287</v>
      </c>
      <c r="C13">
        <f t="shared" ref="C13:N13" si="2">C6/C10</f>
        <v>1.0150846833315907</v>
      </c>
      <c r="D13">
        <f t="shared" si="2"/>
        <v>1.0308479615213912</v>
      </c>
      <c r="E13" s="6">
        <f t="shared" si="2"/>
        <v>1.0946073652581167</v>
      </c>
      <c r="F13" s="4">
        <f t="shared" si="2"/>
        <v>1.1609322543527958</v>
      </c>
      <c r="H13">
        <f t="shared" si="2"/>
        <v>1.0021578854868167</v>
      </c>
      <c r="I13">
        <f t="shared" si="2"/>
        <v>1.010808737035692</v>
      </c>
      <c r="J13">
        <f t="shared" si="2"/>
        <v>0.99468804070713079</v>
      </c>
      <c r="K13" s="4">
        <f t="shared" si="2"/>
        <v>1.0578267402041199</v>
      </c>
      <c r="L13" s="4">
        <f t="shared" ref="L13" si="3">L6/L10</f>
        <v>1.0278105065289886</v>
      </c>
      <c r="M13" s="4"/>
      <c r="N13" s="4">
        <f t="shared" si="2"/>
        <v>2.1813015224259762</v>
      </c>
      <c r="O13" s="4">
        <f t="shared" ref="O13:P13" si="4">O6/O10</f>
        <v>2.6174431118871948</v>
      </c>
      <c r="P13" s="4">
        <f t="shared" si="4"/>
        <v>2.7901315541235046</v>
      </c>
    </row>
    <row r="14" spans="1:16" x14ac:dyDescent="0.25">
      <c r="A14" t="s">
        <v>69</v>
      </c>
      <c r="B14">
        <f>B6/B11</f>
        <v>1.0010672548960295</v>
      </c>
      <c r="C14">
        <f t="shared" ref="C14:N14" si="5">C6/C11</f>
        <v>0.99929014870698007</v>
      </c>
      <c r="D14">
        <f t="shared" si="5"/>
        <v>1.0000741230155239</v>
      </c>
      <c r="E14">
        <f t="shared" si="5"/>
        <v>1.0000492025039678</v>
      </c>
      <c r="F14">
        <f t="shared" si="5"/>
        <v>1.0002969950822127</v>
      </c>
      <c r="H14">
        <f t="shared" si="5"/>
        <v>0.99906675192947192</v>
      </c>
      <c r="I14">
        <f t="shared" si="5"/>
        <v>0.99944913367827237</v>
      </c>
      <c r="J14">
        <f t="shared" si="5"/>
        <v>0.98167891901712334</v>
      </c>
      <c r="K14">
        <f t="shared" si="5"/>
        <v>0.95589094462197366</v>
      </c>
      <c r="L14"/>
      <c r="N14">
        <f t="shared" si="5"/>
        <v>0.78203066743623018</v>
      </c>
      <c r="O14">
        <f t="shared" ref="O14:P14" si="6">O6/O11</f>
        <v>0.80614795060662303</v>
      </c>
      <c r="P14">
        <f t="shared" si="6"/>
        <v>0.83053260507991689</v>
      </c>
    </row>
    <row r="15" spans="1:16" x14ac:dyDescent="0.25">
      <c r="A15" t="s">
        <v>66</v>
      </c>
      <c r="B15">
        <f>B10/B11</f>
        <v>0.98820650365502105</v>
      </c>
      <c r="C15">
        <f t="shared" ref="C15:O15" si="7">C10/C11</f>
        <v>0.98444018032784042</v>
      </c>
      <c r="D15">
        <f t="shared" si="7"/>
        <v>0.97014706372368498</v>
      </c>
      <c r="E15">
        <f t="shared" si="7"/>
        <v>0.91361453818479332</v>
      </c>
      <c r="F15">
        <f t="shared" si="7"/>
        <v>0.86163252966028148</v>
      </c>
      <c r="H15">
        <f t="shared" si="7"/>
        <v>0.99691552239211967</v>
      </c>
      <c r="I15">
        <f t="shared" si="7"/>
        <v>0.9887618666705108</v>
      </c>
      <c r="J15">
        <f t="shared" si="7"/>
        <v>0.98692140534759099</v>
      </c>
      <c r="K15">
        <f t="shared" si="7"/>
        <v>0.90363658649574641</v>
      </c>
      <c r="L15"/>
      <c r="N15">
        <f t="shared" si="7"/>
        <v>0.35851561987014052</v>
      </c>
      <c r="O15">
        <f t="shared" si="7"/>
        <v>0.30799062907823227</v>
      </c>
      <c r="P15">
        <f t="shared" ref="P15" si="8">P10/P11</f>
        <v>0.29766790166308899</v>
      </c>
    </row>
    <row r="16" spans="1:16" x14ac:dyDescent="0.25">
      <c r="A16" t="s">
        <v>81</v>
      </c>
      <c r="B16">
        <f>B10/B10</f>
        <v>1</v>
      </c>
      <c r="C16">
        <f t="shared" ref="C16:O16" si="9">C10/C10</f>
        <v>1</v>
      </c>
      <c r="D16">
        <f t="shared" si="9"/>
        <v>1</v>
      </c>
      <c r="E16">
        <f t="shared" si="9"/>
        <v>1</v>
      </c>
      <c r="F16">
        <f t="shared" si="9"/>
        <v>1</v>
      </c>
      <c r="H16">
        <f t="shared" si="9"/>
        <v>1</v>
      </c>
      <c r="I16">
        <f t="shared" si="9"/>
        <v>1</v>
      </c>
      <c r="J16">
        <f t="shared" si="9"/>
        <v>1</v>
      </c>
      <c r="K16">
        <f t="shared" si="9"/>
        <v>1</v>
      </c>
      <c r="L16"/>
      <c r="N16">
        <f t="shared" si="9"/>
        <v>1</v>
      </c>
      <c r="O16">
        <f t="shared" si="9"/>
        <v>1</v>
      </c>
      <c r="P16">
        <f t="shared" ref="P16" si="10">P10/P10</f>
        <v>1</v>
      </c>
    </row>
    <row r="17" spans="1:13" x14ac:dyDescent="0.25">
      <c r="E17"/>
      <c r="F17"/>
      <c r="K17"/>
      <c r="L17"/>
    </row>
    <row r="18" spans="1:13" x14ac:dyDescent="0.25">
      <c r="E18"/>
      <c r="F18"/>
      <c r="K18"/>
      <c r="L18"/>
    </row>
    <row r="19" spans="1:13" x14ac:dyDescent="0.25">
      <c r="E19"/>
      <c r="F19"/>
      <c r="K19"/>
      <c r="L19"/>
    </row>
    <row r="20" spans="1:13" x14ac:dyDescent="0.25">
      <c r="B20" s="4" t="s">
        <v>79</v>
      </c>
      <c r="C20" t="s">
        <v>80</v>
      </c>
      <c r="D20" s="4" t="s">
        <v>77</v>
      </c>
      <c r="E20" t="s">
        <v>78</v>
      </c>
      <c r="F20" s="6" t="s">
        <v>64</v>
      </c>
      <c r="G20" s="4" t="s">
        <v>58</v>
      </c>
      <c r="H20" s="4" t="s">
        <v>75</v>
      </c>
      <c r="I20" t="s">
        <v>76</v>
      </c>
      <c r="J20" t="s">
        <v>59</v>
      </c>
      <c r="K20" t="s">
        <v>60</v>
      </c>
      <c r="L20" s="6" t="s">
        <v>61</v>
      </c>
      <c r="M20" s="6" t="s">
        <v>62</v>
      </c>
    </row>
    <row r="21" spans="1:13" x14ac:dyDescent="0.25">
      <c r="A21" t="s">
        <v>51</v>
      </c>
      <c r="B21">
        <v>244981461</v>
      </c>
      <c r="C21">
        <v>242783978</v>
      </c>
      <c r="D21">
        <v>685889769</v>
      </c>
      <c r="E21">
        <v>670010827</v>
      </c>
      <c r="F21">
        <v>1984911461</v>
      </c>
      <c r="G21">
        <v>1793230332</v>
      </c>
      <c r="H21">
        <v>4509584773</v>
      </c>
      <c r="I21">
        <v>3727475620</v>
      </c>
      <c r="J21">
        <v>561793875</v>
      </c>
      <c r="K21">
        <v>2081193314</v>
      </c>
      <c r="L21" s="6">
        <v>1636680451</v>
      </c>
      <c r="M21">
        <v>1626544891</v>
      </c>
    </row>
    <row r="22" spans="1:13" x14ac:dyDescent="0.25">
      <c r="A22" t="s">
        <v>52</v>
      </c>
      <c r="B22">
        <v>85636</v>
      </c>
      <c r="C22">
        <v>1588316</v>
      </c>
      <c r="D22">
        <v>171273</v>
      </c>
      <c r="E22">
        <v>23907482</v>
      </c>
      <c r="F22">
        <v>3455574</v>
      </c>
      <c r="G22">
        <v>185601975</v>
      </c>
      <c r="H22">
        <v>20325942</v>
      </c>
      <c r="I22">
        <v>788416193</v>
      </c>
      <c r="J22">
        <v>1537176500</v>
      </c>
      <c r="K22">
        <v>17787156</v>
      </c>
      <c r="L22" s="6">
        <v>90240</v>
      </c>
      <c r="M22">
        <v>9395661</v>
      </c>
    </row>
    <row r="23" spans="1:13" x14ac:dyDescent="0.25">
      <c r="A23" t="s">
        <v>53</v>
      </c>
      <c r="B23">
        <v>33022575</v>
      </c>
      <c r="C23">
        <v>32949998</v>
      </c>
      <c r="D23">
        <v>79253860</v>
      </c>
      <c r="E23">
        <v>76777139</v>
      </c>
      <c r="F23">
        <v>171260445</v>
      </c>
      <c r="G23">
        <v>150460278</v>
      </c>
      <c r="H23">
        <v>360914864</v>
      </c>
      <c r="I23">
        <v>276639507</v>
      </c>
      <c r="J23">
        <v>505857046</v>
      </c>
      <c r="K23">
        <v>1570355832</v>
      </c>
      <c r="L23" s="6">
        <v>1252749702</v>
      </c>
      <c r="M23">
        <v>1244755843</v>
      </c>
    </row>
    <row r="24" spans="1:13" x14ac:dyDescent="0.25">
      <c r="A24" t="s">
        <v>54</v>
      </c>
      <c r="B24">
        <v>0</v>
      </c>
      <c r="C24">
        <v>161951</v>
      </c>
      <c r="D24">
        <v>0</v>
      </c>
      <c r="E24">
        <v>2391037</v>
      </c>
      <c r="F24">
        <v>2931</v>
      </c>
      <c r="G24">
        <v>19826971</v>
      </c>
      <c r="H24">
        <v>19962</v>
      </c>
      <c r="I24">
        <v>83788248</v>
      </c>
      <c r="J24">
        <v>1064500244</v>
      </c>
      <c r="K24">
        <v>2731</v>
      </c>
      <c r="L24" s="6">
        <v>0</v>
      </c>
      <c r="M24" s="6">
        <v>7282796</v>
      </c>
    </row>
    <row r="25" spans="1:13" x14ac:dyDescent="0.25">
      <c r="A25" t="s">
        <v>55</v>
      </c>
      <c r="B25">
        <f t="shared" ref="B25:C25" si="11">B23+B21</f>
        <v>278004036</v>
      </c>
      <c r="C25">
        <f t="shared" si="11"/>
        <v>275733976</v>
      </c>
      <c r="D25">
        <f t="shared" ref="D25:E25" si="12">D23+D21</f>
        <v>765143629</v>
      </c>
      <c r="E25">
        <f t="shared" si="12"/>
        <v>746787966</v>
      </c>
      <c r="F25">
        <f>F23+F21</f>
        <v>2156171906</v>
      </c>
      <c r="G25">
        <f>G23+G21</f>
        <v>1943690610</v>
      </c>
      <c r="H25">
        <f t="shared" ref="H25:I25" si="13">H23+H21</f>
        <v>4870499637</v>
      </c>
      <c r="I25">
        <f t="shared" si="13"/>
        <v>4004115127</v>
      </c>
      <c r="J25">
        <f>J21+J23</f>
        <v>1067650921</v>
      </c>
      <c r="K25">
        <f t="shared" ref="K25:K26" si="14">K23+K21</f>
        <v>3651549146</v>
      </c>
      <c r="L25">
        <f>L23+L21</f>
        <v>2889430153</v>
      </c>
      <c r="M25">
        <f>M23+M21</f>
        <v>2871300734</v>
      </c>
    </row>
    <row r="26" spans="1:13" x14ac:dyDescent="0.25">
      <c r="A26" t="s">
        <v>56</v>
      </c>
      <c r="B26">
        <f t="shared" ref="B26:C26" si="15">B22+B24</f>
        <v>85636</v>
      </c>
      <c r="C26">
        <f t="shared" si="15"/>
        <v>1750267</v>
      </c>
      <c r="D26">
        <f t="shared" ref="D26:E26" si="16">D22+D24</f>
        <v>171273</v>
      </c>
      <c r="E26">
        <f t="shared" si="16"/>
        <v>26298519</v>
      </c>
      <c r="F26">
        <f>F22+F24</f>
        <v>3458505</v>
      </c>
      <c r="G26">
        <f>G22+G24</f>
        <v>205428946</v>
      </c>
      <c r="H26">
        <f t="shared" ref="H26:I26" si="17">H22+H24</f>
        <v>20345904</v>
      </c>
      <c r="I26">
        <f t="shared" si="17"/>
        <v>872204441</v>
      </c>
      <c r="J26">
        <f>J24+J22</f>
        <v>2601676744</v>
      </c>
      <c r="K26">
        <f t="shared" si="14"/>
        <v>17789887</v>
      </c>
      <c r="L26">
        <f>L24+L22</f>
        <v>90240</v>
      </c>
      <c r="M26">
        <f>M24+M22</f>
        <v>16678457</v>
      </c>
    </row>
    <row r="27" spans="1:13" x14ac:dyDescent="0.25">
      <c r="A27" t="s">
        <v>57</v>
      </c>
      <c r="B27">
        <f t="shared" ref="B27" si="18">B26/(B25+B26)</f>
        <v>3.0794383474982127E-4</v>
      </c>
      <c r="C27">
        <f t="shared" ref="C27" si="19">C26/(C25+C26)</f>
        <v>6.3076266280100088E-3</v>
      </c>
      <c r="D27">
        <f t="shared" ref="D27:E27" si="20">D26/(D25+D26)</f>
        <v>2.2379415264541655E-4</v>
      </c>
      <c r="E27">
        <f t="shared" si="20"/>
        <v>3.4017564024547656E-2</v>
      </c>
      <c r="F27">
        <f>F26/(F25+F26)</f>
        <v>1.601433737172911E-3</v>
      </c>
      <c r="G27">
        <f>G26/(G25+G26)</f>
        <v>9.5587490898993988E-2</v>
      </c>
      <c r="H27">
        <f>H26/(H25+H26)</f>
        <v>4.159997249849768E-3</v>
      </c>
      <c r="I27">
        <f>I26/(I25+I26)</f>
        <v>0.17886531611334297</v>
      </c>
      <c r="J27">
        <f>J26/(J25+J26)</f>
        <v>0.70903363818286858</v>
      </c>
      <c r="K27">
        <f>K26/(K26+K25)</f>
        <v>4.8482538244647398E-3</v>
      </c>
      <c r="L27">
        <f>L26/(L26+L25)</f>
        <v>3.1230096253554976E-5</v>
      </c>
      <c r="M27">
        <f>M26/(M26+M25)</f>
        <v>5.775130600655356E-3</v>
      </c>
    </row>
    <row r="28" spans="1:13" x14ac:dyDescent="0.25">
      <c r="B28">
        <f t="shared" ref="B28" si="21">C27/B27</f>
        <v>20.483042413024538</v>
      </c>
      <c r="D28">
        <f t="shared" ref="D28" si="22">E27/D27</f>
        <v>152.00381074498264</v>
      </c>
      <c r="E28"/>
      <c r="F28">
        <f>G27/F27</f>
        <v>59.688695623297683</v>
      </c>
      <c r="H28">
        <f>I27/H27</f>
        <v>42.996498644272521</v>
      </c>
      <c r="J28">
        <f>K27/J27</f>
        <v>6.837833303494573E-3</v>
      </c>
      <c r="K28"/>
      <c r="L28">
        <f>M27/L27</f>
        <v>184.92195969450344</v>
      </c>
    </row>
    <row r="29" spans="1:13" x14ac:dyDescent="0.25">
      <c r="E29"/>
      <c r="G29" s="4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2" sqref="I2"/>
    </sheetView>
  </sheetViews>
  <sheetFormatPr defaultRowHeight="13.8" x14ac:dyDescent="0.25"/>
  <cols>
    <col min="2" max="2" width="12.6640625" customWidth="1"/>
    <col min="3" max="3" width="18.6640625" customWidth="1"/>
    <col min="5" max="5" width="16.21875" customWidth="1"/>
    <col min="6" max="6" width="16.109375" customWidth="1"/>
    <col min="7" max="7" width="15.5546875" customWidth="1"/>
  </cols>
  <sheetData>
    <row r="1" spans="1:7" x14ac:dyDescent="0.25">
      <c r="A1" t="s">
        <v>87</v>
      </c>
      <c r="B1" t="s">
        <v>94</v>
      </c>
      <c r="C1" t="s">
        <v>93</v>
      </c>
      <c r="D1" t="s">
        <v>84</v>
      </c>
      <c r="E1" t="s">
        <v>90</v>
      </c>
      <c r="F1" t="s">
        <v>86</v>
      </c>
      <c r="G1" t="s">
        <v>89</v>
      </c>
    </row>
    <row r="2" spans="1:7" x14ac:dyDescent="0.25">
      <c r="A2" t="s">
        <v>88</v>
      </c>
      <c r="B2">
        <v>4</v>
      </c>
      <c r="C2">
        <v>64</v>
      </c>
      <c r="D2" t="s">
        <v>95</v>
      </c>
      <c r="E2">
        <v>4765479</v>
      </c>
      <c r="F2">
        <v>150989852</v>
      </c>
      <c r="G2">
        <f>F2*$C$3/($E$3*4*1024)</f>
        <v>0.68214920536474577</v>
      </c>
    </row>
    <row r="3" spans="1:7" x14ac:dyDescent="0.25">
      <c r="A3" t="s">
        <v>88</v>
      </c>
      <c r="B3">
        <v>4</v>
      </c>
      <c r="C3">
        <v>64</v>
      </c>
      <c r="D3" t="s">
        <v>85</v>
      </c>
      <c r="E3">
        <v>3458505</v>
      </c>
      <c r="F3">
        <v>204469552</v>
      </c>
      <c r="G3">
        <f>F3*$C$3/($E$3*4*1024)</f>
        <v>0.92376236263934852</v>
      </c>
    </row>
    <row r="4" spans="1:7" x14ac:dyDescent="0.25">
      <c r="A4" t="s">
        <v>88</v>
      </c>
      <c r="B4">
        <v>4</v>
      </c>
      <c r="C4">
        <v>64</v>
      </c>
      <c r="D4" t="s">
        <v>92</v>
      </c>
      <c r="E4">
        <v>20345904</v>
      </c>
      <c r="F4">
        <v>1240471200</v>
      </c>
      <c r="G4">
        <f>F4*C4/(E4*4*1024)</f>
        <v>0.95264199123322313</v>
      </c>
    </row>
    <row r="5" spans="1:7" x14ac:dyDescent="0.25">
      <c r="A5" t="s">
        <v>91</v>
      </c>
      <c r="B5">
        <v>4</v>
      </c>
      <c r="C5">
        <v>64</v>
      </c>
      <c r="D5" t="s">
        <v>85</v>
      </c>
      <c r="E5">
        <v>18738666</v>
      </c>
      <c r="F5">
        <v>511661812</v>
      </c>
      <c r="G5">
        <f>F5*C5/(E5*4*1024)</f>
        <v>0.42664274033701227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DC Size test</vt:lpstr>
      <vt:lpstr>LRU_DC测试</vt:lpstr>
      <vt:lpstr>Olden+mcf对比</vt:lpstr>
      <vt:lpstr>各个策略性能对比mcf</vt:lpstr>
      <vt:lpstr>整体对比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2019-06-02T07:27:11Z</dcterms:modified>
</cp:coreProperties>
</file>